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firstSheet="10" activeTab="19"/>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8" i="94" s="1"/>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W38" i="94"/>
  <c r="W32" i="94"/>
  <c r="W31" i="94" s="1"/>
  <c r="AK31" i="99"/>
  <c r="J38"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<sst xmlns="http://schemas.openxmlformats.org/spreadsheetml/2006/main" count="2764" uniqueCount="430">
  <si>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</si>
  <si>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</si>
  <si>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</si>
  <si>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</si>
  <si>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</si>
  <si>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</si>
  <si>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</si>
  <si>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</si>
  <si>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</si>
  <si>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</si>
  <si>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</si>
  <si>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</si>
  <si>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</si>
  <si>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</si>
  <si>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</si>
  <si>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</si>
  <si>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</si>
  <si>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</si>
  <si>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</si>
  <si>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</si>
  <si>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</si>
  <si>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</si>
  <si>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</si>
  <si>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</si>
  <si>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</si>
  <si>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</si>
  <si>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</si>
  <si>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</si>
  <si>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</si>
  <si>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</si>
  <si>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</si>
  <si>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</si>
  <si>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</si>
  <si>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</si>
  <si>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</si>
  <si>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</si>
  <si>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</si>
  <si>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</si>
  <si>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</si>
  <si>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</si>
  <si>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</si>
  <si>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</si>
  <si>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</si>
  <si>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</si>
  <si>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</si>
  <si>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</si>
  <si>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</si>
  <si>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</si>
  <si>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</si>
  <si>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</si>
  <si>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</si>
  <si>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</si>
  <si>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</si>
  <si>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</si>
  <si>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</si>
  <si>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</si>
  <si>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</si>
  <si>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</si>
  <si>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</si>
  <si>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</si>
  <si>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</si>
  <si>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</si>
  <si>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</si>
  <si>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</si>
  <si>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</si>
  <si>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</si>
  <si>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</si>
  <si>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</si>
  <si>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</si>
  <si>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</si>
  <si>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</si>
  <si>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</si>
  <si>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</si>
  <si>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</si>
  <si>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</si>
  <si>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</si>
  <si>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</si>
  <si>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</si>
  <si>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</si>
  <si>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</si>
  <si>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</si>
  <si>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</si>
  <si>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</si>
  <si>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</si>
  <si>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</si>
  <si>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</si>
  <si>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</si>
  <si>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</si>
  <si>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</si>
  <si>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</si>
  <si>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</si>
  <si>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</si>
  <si>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</si>
  <si>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</si>
  <si>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</si>
  <si>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</si>
  <si>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</si>
  <si>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</si>
  <si>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</si>
  <si>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</si>
  <si>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</si>
  <si>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</si>
  <si>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</si>
  <si>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</si>
  <si>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</si>
  <si>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</si>
  <si>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</si>
  <si>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</si>
  <si>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</si>
  <si>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</si>
  <si>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</si>
  <si>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</si>
  <si>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</si>
  <si>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</si>
  <si>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</si>
  <si>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</si>
  <si>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</si>
  <si>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</si>
  <si>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</si>
  <si>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</si>
  <si>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</si>
  <si>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</si>
  <si>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</si>
  <si>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</si>
  <si>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</si>
  <si>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</si>
  <si>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</si>
  <si>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</si>
  <si>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</si>
  <si>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</si>
  <si>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</si>
  <si>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</si>
  <si>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</si>
  <si>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</si>
  <si>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</si>
  <si>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</si>
  <si>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</si>
  <si>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</si>
  <si>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</si>
  <si>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</si>
  <si>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</si>
  <si>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</si>
  <si>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</si>
  <si>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</si>
  <si>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</si>
  <si>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</si>
  <si>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</si>
  <si>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</si>
  <si>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</si>
  <si>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</si>
  <si>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</si>
  <si>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</si>
  <si>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</si>
  <si>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</si>
  <si>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</si>
  <si>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</si>
  <si>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</si>
  <si>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</si>
  <si>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</si>
  <si>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</si>
  <si>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</si>
  <si>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</si>
  <si>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</si>
  <si>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</si>
  <si>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</si>
  <si>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</si>
  <si>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</si>
  <si>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</si>
  <si>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</si>
  <si>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</si>
  <si>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</si>
  <si>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</si>
  <si>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</si>
  <si>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</si>
  <si>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</si>
  <si>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</si>
  <si>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</si>
  <si>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</si>
  <si>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</si>
  <si>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</si>
  <si>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</si>
  <si>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</si>
  <si>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</si>
  <si>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</si>
  <si>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</si>
  <si>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</si>
  <si>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</si>
  <si>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</si>
  <si>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</si>
  <si>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</si>
  <si>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</si>
  <si>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</si>
  <si>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</si>
  <si>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</si>
  <si>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</si>
  <si>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</si>
  <si>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</si>
  <si>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</si>
  <si>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</si>
  <si>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</si>
  <si>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</si>
  <si>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</si>
  <si>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</si>
  <si>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</si>
  <si>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</si>
  <si>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</si>
  <si>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</si>
  <si>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</si>
  <si>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</si>
  <si>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</si>
  <si>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</si>
  <si>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</si>
  <si>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</si>
  <si>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</si>
  <si>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</si>
  <si>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</si>
  <si>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</si>
  <si>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</si>
  <si>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</si>
  <si>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</si>
  <si>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</si>
  <si>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</si>
  <si>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</si>
  <si>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</si>
  <si>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</si>
  <si>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</si>
  <si>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</si>
  <si>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</si>
  <si>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</si>
  <si>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</si>
  <si>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</si>
  <si>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</si>
  <si>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</si>
  <si>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</si>
  <si>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</si>
  <si>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</si>
  <si>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</si>
  <si>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</si>
  <si>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</si>
  <si>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</si>
  <si>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</si>
  <si>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</si>
  <si>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</si>
  <si>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</si>
  <si>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</si>
  <si>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</si>
  <si>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</si>
  <si>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</si>
  <si>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</si>
  <si>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</si>
  <si>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</si>
  <si>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</si>
  <si>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</si>
  <si>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</si>
  <si>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</si>
  <si>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</si>
  <si>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</si>
  <si>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</si>
  <si>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</si>
  <si>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</si>
  <si>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</si>
  <si>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</si>
  <si>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</si>
  <si>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</si>
  <si>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</si>
  <si>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</si>
  <si>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</si>
  <si>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</si>
  <si>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</si>
  <si>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</si>
  <si>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</si>
  <si>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</si>
  <si>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</si>
  <si>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</si>
  <si>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</si>
  <si>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</si>
  <si>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</si>
  <si>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</si>
  <si>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</si>
  <si>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</si>
  <si>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</si>
  <si>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</si>
  <si>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</si>
  <si>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</si>
  <si>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</si>
  <si>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</si>
  <si>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</si>
  <si>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</si>
  <si>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</si>
  <si>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</si>
  <si>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</si>
  <si>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</si>
  <si>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</si>
  <si>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</si>
  <si>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</si>
  <si>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</si>
  <si>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</si>
  <si>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</si>
  <si>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</si>
  <si>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</si>
  <si>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</si>
  <si>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</si>
  <si>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</si>
  <si>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</si>
  <si>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</si>
  <si>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</si>
  <si>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</si>
  <si>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</si>
  <si>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</si>
  <si>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</si>
  <si>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</si>
  <si>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</si>
  <si>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</si>
  <si>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</si>
  <si>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</si>
  <si>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</si>
  <si>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</si>
  <si>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</si>
  <si>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</si>
  <si>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</si>
  <si>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</si>
  <si>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</si>
  <si>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</si>
  <si>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</si>
  <si>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</si>
  <si>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</si>
  <si>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</si>
  <si>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</si>
  <si>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</si>
  <si>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</si>
  <si>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</si>
  <si>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</si>
  <si>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</si>
  <si>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</si>
  <si>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</si>
  <si>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</si>
  <si>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</si>
  <si>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</si>
  <si>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</si>
  <si>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</si>
  <si>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</si>
  <si>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</si>
  <si>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</si>
  <si>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</si>
  <si>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</si>
  <si>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</si>
  <si>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</si>
  <si>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</si>
  <si>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</si>
  <si>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</si>
  <si>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</si>
  <si>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</si>
  <si>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</si>
  <si>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</si>
  <si>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</si>
  <si>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</si>
  <si>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</si>
  <si>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</si>
  <si>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</si>
  <si>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</si>
  <si>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</si>
  <si>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</si>
  <si>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</si>
  <si>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</si>
  <si>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</si>
  <si>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</si>
  <si>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</si>
  <si>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</si>
  <si>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</si>
  <si>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</si>
  <si>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</si>
  <si>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</si>
  <si>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</si>
  <si>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</si>
  <si>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</si>
  <si>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</si>
  <si>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</si>
  <si>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</si>
  <si>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</si>
  <si>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</si>
  <si>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</si>
  <si>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</si>
  <si>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</si>
  <si>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</si>
  <si>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</si>
  <si>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</si>
  <si>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</si>
  <si>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</si>
  <si>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</si>
  <si>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</si>
  <si>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</si>
  <si>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</si>
  <si>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</si>
  <si>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</si>
  <si>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</si>
  <si>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</si>
  <si>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</si>
  <si>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</si>
  <si>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</si>
  <si>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</si>
  <si>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</si>
  <si>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</si>
  <si>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</si>
  <si>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</si>
  <si>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</si>
  <si>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</si>
  <si>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</si>
  <si>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</si>
  <si>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</si>
  <si>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</si>
  <si>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</si>
  <si>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</si>
  <si>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</si>
  <si>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</si>
  <si>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</si>
  <si>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</si>
  <si>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</si>
  <si>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</si>
  <si>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</si>
  <si>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</si>
  <si>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横浜市旭区矢指町1197-1</t>
    <rPh sb="0" eb="3">
      <t>ヨコハマシ</t>
    </rPh>
    <rPh sb="3" eb="5">
      <t>アサヒク</t>
    </rPh>
    <rPh sb="5" eb="8">
      <t>ヤサシチョウ</t>
    </rPh>
    <phoneticPr fontId="3"/>
  </si>
  <si>
    <t>学校法人　聖マリアンナ医科大学横浜市西部病院
病院長　原口　直樹</t>
    <rPh sb="0" eb="4">
      <t>ガッコウホウジン</t>
    </rPh>
    <rPh sb="5" eb="6">
      <t>セイ</t>
    </rPh>
    <rPh sb="11" eb="15">
      <t>イカダイガク</t>
    </rPh>
    <rPh sb="15" eb="18">
      <t>ヨコハマシ</t>
    </rPh>
    <rPh sb="18" eb="22">
      <t>セイブビョウイン</t>
    </rPh>
    <rPh sb="23" eb="26">
      <t>ビョウインチョウ</t>
    </rPh>
    <rPh sb="27" eb="29">
      <t>ハラグチ</t>
    </rPh>
    <rPh sb="30" eb="32">
      <t>ナオキ</t>
    </rPh>
    <phoneticPr fontId="3"/>
  </si>
  <si>
    <t>045-366-1111</t>
    <phoneticPr fontId="3"/>
  </si>
  <si>
    <t>聖マリアンナ医科大学横浜市西部病院</t>
    <rPh sb="0" eb="1">
      <t>セイ</t>
    </rPh>
    <rPh sb="6" eb="10">
      <t>イカダイガク</t>
    </rPh>
    <rPh sb="10" eb="17">
      <t>ヨコハマシセイブビョウイン</t>
    </rPh>
    <phoneticPr fontId="3"/>
  </si>
  <si>
    <t>横浜市矢指町1197-1</t>
    <rPh sb="0" eb="2">
      <t>ヨコハマ</t>
    </rPh>
    <rPh sb="2" eb="3">
      <t>シ</t>
    </rPh>
    <rPh sb="3" eb="5">
      <t>ヤサシ</t>
    </rPh>
    <rPh sb="5" eb="6">
      <t>チョウ</t>
    </rPh>
    <phoneticPr fontId="3"/>
  </si>
  <si>
    <t>045-366-1111</t>
    <phoneticPr fontId="3"/>
  </si>
  <si>
    <t>病院</t>
    <rPh sb="0" eb="2">
      <t>ビョウイン</t>
    </rPh>
    <phoneticPr fontId="3"/>
  </si>
  <si>
    <t>感染性廃棄物
横浜市西部病院→(株)日本シューター(収集運搬)→(株)メディカルパワー(中間処理)→最終処分(再資源化)
特管廃油
横浜市西部病院→(株)トキワ薬品化工(収集運搬)→三友プラント(株)(中間処理)→焼却</t>
    <rPh sb="0" eb="3">
      <t>カンセンセイ</t>
    </rPh>
    <rPh sb="3" eb="6">
      <t>ハイキブツ</t>
    </rPh>
    <rPh sb="7" eb="10">
      <t>ヨコハマシ</t>
    </rPh>
    <rPh sb="10" eb="14">
      <t>セイブビョウイン</t>
    </rPh>
    <rPh sb="15" eb="18">
      <t>カブ</t>
    </rPh>
    <rPh sb="18" eb="20">
      <t>ニホン</t>
    </rPh>
    <rPh sb="26" eb="30">
      <t>シュウシュウウンパン</t>
    </rPh>
    <rPh sb="32" eb="35">
      <t>カブ</t>
    </rPh>
    <rPh sb="44" eb="48">
      <t>チュウカンショリ</t>
    </rPh>
    <rPh sb="50" eb="54">
      <t>サイシュウショブン</t>
    </rPh>
    <rPh sb="55" eb="59">
      <t>サイシゲンカ</t>
    </rPh>
    <rPh sb="61" eb="65">
      <t>トッカンハイユ</t>
    </rPh>
    <rPh sb="66" eb="69">
      <t>ヨコハマシ</t>
    </rPh>
    <rPh sb="69" eb="73">
      <t>セイブビョウイン</t>
    </rPh>
    <rPh sb="74" eb="77">
      <t>カブ</t>
    </rPh>
    <rPh sb="80" eb="84">
      <t>ヤクヒンカコウ</t>
    </rPh>
    <rPh sb="85" eb="89">
      <t>シュウシュウウンパン</t>
    </rPh>
    <rPh sb="91" eb="93">
      <t>サンユウ</t>
    </rPh>
    <rPh sb="97" eb="100">
      <t>カブ</t>
    </rPh>
    <rPh sb="101" eb="105">
      <t>チュウカンショリ</t>
    </rPh>
    <rPh sb="107" eb="109">
      <t>ショウキャク</t>
    </rPh>
    <phoneticPr fontId="3"/>
  </si>
  <si>
    <t>感染性廃棄物管理組織表参照</t>
    <rPh sb="0" eb="2">
      <t>カンセン</t>
    </rPh>
    <rPh sb="2" eb="3">
      <t>セイ</t>
    </rPh>
    <rPh sb="3" eb="6">
      <t>ハイキブツ</t>
    </rPh>
    <rPh sb="6" eb="8">
      <t>カンリ</t>
    </rPh>
    <rPh sb="8" eb="10">
      <t>ソシキ</t>
    </rPh>
    <rPh sb="10" eb="11">
      <t>ヒョウ</t>
    </rPh>
    <rPh sb="11" eb="13">
      <t>サンショウ</t>
    </rPh>
    <phoneticPr fontId="3"/>
  </si>
  <si>
    <t>新型コロナウィルスの5類感染症への移行に伴い感染対策が簡略化された結果、感染性廃棄物の排出量が減少した。</t>
    <rPh sb="0" eb="2">
      <t>シンガタ</t>
    </rPh>
    <rPh sb="11" eb="12">
      <t>ルイ</t>
    </rPh>
    <rPh sb="12" eb="15">
      <t>カンセンショウ</t>
    </rPh>
    <rPh sb="17" eb="19">
      <t>イコウ</t>
    </rPh>
    <rPh sb="20" eb="21">
      <t>トモナ</t>
    </rPh>
    <rPh sb="22" eb="24">
      <t>カンセン</t>
    </rPh>
    <rPh sb="24" eb="26">
      <t>タイサク</t>
    </rPh>
    <rPh sb="27" eb="30">
      <t>カンリャクカ</t>
    </rPh>
    <rPh sb="33" eb="35">
      <t>ケッカ</t>
    </rPh>
    <rPh sb="36" eb="42">
      <t>カンセンセイハイキブツ</t>
    </rPh>
    <rPh sb="43" eb="46">
      <t>ハイシュツリョウ</t>
    </rPh>
    <rPh sb="47" eb="49">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</si>
</sst>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8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8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view="pageBreakPreview" zoomScaleNormal="100" zoomScaleSheetLayoutView="100" workbookViewId="0">
      <selection activeCell="D77" sqref="D77:U8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404</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406</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405</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395</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422</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423</v>
      </c>
      <c r="G48" s="609"/>
      <c r="H48" s="609"/>
      <c r="I48" s="610"/>
      <c r="J48" s="610"/>
      <c r="K48" s="610"/>
      <c r="L48" s="610"/>
      <c r="M48" s="610"/>
      <c r="N48" s="610"/>
      <c r="O48" s="610"/>
      <c r="P48" s="656" t="s">
        <v>407</v>
      </c>
      <c r="Q48" s="668"/>
      <c r="R48" s="668"/>
      <c r="S48" s="668"/>
      <c r="T48" s="668"/>
      <c r="U48" s="669"/>
    </row>
    <row r="49" spans="3:23" ht="21.75" customHeight="1">
      <c r="C49" s="665"/>
      <c r="D49" s="666"/>
      <c r="E49" s="667"/>
      <c r="F49" s="611"/>
      <c r="G49" s="612"/>
      <c r="H49" s="612"/>
      <c r="I49" s="612"/>
      <c r="J49" s="612"/>
      <c r="K49" s="612"/>
      <c r="L49" s="612"/>
      <c r="M49" s="612"/>
      <c r="N49" s="612"/>
      <c r="O49" s="612"/>
      <c r="P49" s="701">
        <v>2016</v>
      </c>
      <c r="Q49" s="702"/>
      <c r="R49" s="702"/>
      <c r="S49" s="702"/>
      <c r="T49" s="702"/>
      <c r="U49" s="703"/>
    </row>
    <row r="50" spans="3:23" ht="26.25" customHeight="1">
      <c r="C50" s="662" t="s">
        <v>11</v>
      </c>
      <c r="D50" s="713"/>
      <c r="E50" s="714"/>
      <c r="F50" s="613" t="s">
        <v>424</v>
      </c>
      <c r="G50" s="614"/>
      <c r="H50" s="614"/>
      <c r="I50" s="614"/>
      <c r="J50" s="614"/>
      <c r="K50" s="614"/>
      <c r="L50" s="614"/>
      <c r="M50" s="614"/>
      <c r="N50" s="568" t="s">
        <v>131</v>
      </c>
      <c r="O50" s="572"/>
      <c r="P50" s="572"/>
      <c r="Q50" s="704" t="s">
        <v>425</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408</v>
      </c>
      <c r="G52" s="692"/>
      <c r="H52" s="692"/>
      <c r="I52" s="692"/>
      <c r="J52" s="692"/>
      <c r="K52" s="692"/>
      <c r="L52" s="692"/>
      <c r="M52" s="692"/>
      <c r="N52" s="692"/>
      <c r="O52" s="692"/>
      <c r="P52" s="692"/>
      <c r="Q52" s="692"/>
      <c r="R52" s="692"/>
      <c r="S52" s="692"/>
      <c r="T52" s="692"/>
      <c r="U52" s="693"/>
    </row>
    <row r="53" spans="3:23" ht="15" customHeight="1">
      <c r="C53" s="183" t="s">
        <v>396</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126</v>
      </c>
      <c r="G54" s="695"/>
      <c r="H54" s="695"/>
      <c r="I54" s="695"/>
      <c r="J54" s="695"/>
      <c r="K54" s="695"/>
      <c r="L54" s="33" t="s">
        <v>48</v>
      </c>
      <c r="M54" s="33"/>
      <c r="N54" s="696" t="s">
        <v>426</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518</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v>1060</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427</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428</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409</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2</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174.04</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t="s">
        <v>429</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410</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2</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174.04</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411</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410</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411</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410</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411</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410</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411</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174.04</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t="str">
        <f>+別紙!X15</f>
        <v>0</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t="str">
        <f>+別紙!X16</f>
        <v>0</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410</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174.04</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0</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0</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412</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174.04</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397</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413</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414</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415</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416</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7" zoomScaleNormal="100" workbookViewId="0">
      <selection activeCell="AB23" sqref="AB23"/>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聖マリアンナ医科大学横浜市西部病院</v>
      </c>
      <c r="AF5" s="896"/>
      <c r="AG5" s="896"/>
      <c r="AH5" s="896"/>
      <c r="AI5" s="896"/>
      <c r="AJ5" s="896"/>
      <c r="AK5" s="896"/>
      <c r="AL5" s="896"/>
      <c r="AM5" s="896"/>
      <c r="AN5" s="896"/>
      <c r="AO5" s="896"/>
      <c r="AP5" s="896"/>
      <c r="AQ5" s="896"/>
      <c r="AR5" s="896"/>
      <c r="AS5" s="896"/>
      <c r="AT5" s="896"/>
      <c r="AU5" s="896"/>
    </row>
    <row r="6" spans="2:48" ht="24.75" customHeight="1" thickBot="1">
      <c r="B6" s="494" t="s">
        <v>417</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0.59</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400</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0.59</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0.59</v>
      </c>
      <c r="P27" s="840"/>
      <c r="Q27" s="840"/>
      <c r="R27" s="840"/>
      <c r="S27" s="54" t="s">
        <v>38</v>
      </c>
      <c r="T27" s="75"/>
      <c r="U27" s="75"/>
      <c r="X27" s="73" t="s">
        <v>39</v>
      </c>
      <c r="Y27" s="76"/>
      <c r="AG27" s="63"/>
      <c r="AH27" s="63"/>
      <c r="AI27" s="63"/>
      <c r="AJ27" s="63"/>
      <c r="AK27" s="810">
        <f>+AG18+O27</f>
        <v>0.59</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0.59</v>
      </c>
      <c r="G29" s="801"/>
      <c r="H29" s="221" t="s">
        <v>155</v>
      </c>
      <c r="L29" s="813"/>
      <c r="O29" s="66"/>
      <c r="P29" s="149"/>
      <c r="Q29" s="61" t="s">
        <v>141</v>
      </c>
      <c r="R29" s="822" t="s">
        <v>33</v>
      </c>
      <c r="S29" s="844"/>
      <c r="T29" s="844"/>
      <c r="U29" s="845"/>
      <c r="V29" s="58"/>
      <c r="W29" s="77"/>
      <c r="X29" s="875" t="s">
        <v>227</v>
      </c>
      <c r="Y29" s="876"/>
      <c r="Z29" s="802">
        <v>0.59</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0.59</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173.45</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173.45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173.45</v>
      </c>
      <c r="P27" s="840"/>
      <c r="Q27" s="840"/>
      <c r="R27" s="840"/>
      <c r="S27" s="54" t="s">
        <v>38</v>
      </c>
      <c r="T27" s="75"/>
      <c r="U27" s="75"/>
      <c r="X27" s="73" t="s">
        <v>39</v>
      </c>
      <c r="Y27" s="76"/>
      <c r="AG27" s="63"/>
      <c r="AH27" s="63"/>
      <c r="AI27" s="63"/>
      <c r="AJ27" s="63"/>
      <c r="AK27" s="810">
        <f>+AG18+O27</f>
        <v>173.45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173.45</v>
      </c>
      <c r="G29" s="801"/>
      <c r="H29" s="221" t="s">
        <v>155</v>
      </c>
      <c r="L29" s="813"/>
      <c r="O29" s="66"/>
      <c r="P29" s="149"/>
      <c r="Q29" s="61" t="s">
        <v>142</v>
      </c>
      <c r="R29" s="822" t="s">
        <v>33</v>
      </c>
      <c r="S29" s="844"/>
      <c r="T29" s="844"/>
      <c r="U29" s="845"/>
      <c r="V29" s="58"/>
      <c r="W29" s="77"/>
      <c r="X29" s="875" t="s">
        <v>227</v>
      </c>
      <c r="Y29" s="876"/>
      <c r="Z29" s="802">
        <v>173.45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173.45</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8" ht="24.75" customHeight="1" thickBot="1">
      <c r="B6" s="494" t="s">
        <v>417</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3"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聖マリアンナ医科大学横浜市西部病院</v>
      </c>
      <c r="AF5" s="895"/>
      <c r="AG5" s="895"/>
      <c r="AH5" s="895"/>
      <c r="AI5" s="895"/>
      <c r="AJ5" s="895"/>
      <c r="AK5" s="895"/>
      <c r="AL5" s="895"/>
      <c r="AM5" s="895"/>
      <c r="AN5" s="895"/>
      <c r="AO5" s="895"/>
      <c r="AP5" s="895"/>
      <c r="AQ5" s="895"/>
      <c r="AR5" s="895"/>
      <c r="AS5" s="895"/>
      <c r="AT5" s="895"/>
      <c r="AU5" s="895"/>
    </row>
    <row r="6" spans="2:47" ht="24.75" customHeight="1" thickBot="1">
      <c r="B6" s="494" t="s">
        <v>417</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400</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418</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419</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398</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399</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election activeCell="J19" sqref="J1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聖マリアンナ医科大学横浜市西部病院</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0.59</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173.45</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174.04</v>
      </c>
    </row>
    <row r="10" spans="2:24" ht="24" customHeight="1">
      <c r="B10" s="173" t="s">
        <v>365</v>
      </c>
      <c r="C10" s="911" t="s">
        <v>213</v>
      </c>
      <c r="D10" s="911"/>
      <c r="E10" s="911"/>
      <c r="F10" s="912"/>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0.59</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173.45</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174.04</v>
      </c>
    </row>
    <row r="15" spans="2:24" ht="24" customHeight="1">
      <c r="B15" s="173" t="s">
        <v>168</v>
      </c>
      <c r="C15" s="917" t="s">
        <v>218</v>
      </c>
      <c r="D15" s="917"/>
      <c r="E15" s="917"/>
      <c r="F15" s="918"/>
      <c r="G15" s="507" t="str">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t="str">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7" t="s">
        <v>219</v>
      </c>
      <c r="D16" s="917"/>
      <c r="E16" s="917"/>
      <c r="F16" s="918"/>
      <c r="G16" s="507" t="str">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7" t="s">
        <v>374</v>
      </c>
      <c r="D17" s="917"/>
      <c r="E17" s="917"/>
      <c r="F17" s="918"/>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401</v>
      </c>
      <c r="E18" s="919"/>
      <c r="F18" s="920"/>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0.59</v>
      </c>
      <c r="H19" s="502">
        <f t="shared" si="1"/>
        <v>0</v>
      </c>
      <c r="I19" s="502">
        <f t="shared" si="1"/>
        <v>0</v>
      </c>
      <c r="J19" s="502">
        <f t="shared" si="1"/>
        <v>173.45</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174.04</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0.59</v>
      </c>
      <c r="H37" s="534">
        <f t="shared" si="7"/>
        <v>0</v>
      </c>
      <c r="I37" s="534">
        <f t="shared" si="7"/>
        <v>0</v>
      </c>
      <c r="J37" s="534">
        <f t="shared" si="7"/>
        <v>173.45</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174.04</v>
      </c>
    </row>
    <row r="38" spans="2:24" ht="24" customHeight="1">
      <c r="B38" s="171"/>
      <c r="C38" s="939"/>
      <c r="D38" s="234"/>
      <c r="E38" s="232" t="s">
        <v>231</v>
      </c>
      <c r="F38" s="560"/>
      <c r="G38" s="528">
        <f t="shared" ref="G38:V38" si="8">SUM(G39:G41)</f>
        <v>0.59</v>
      </c>
      <c r="H38" s="528">
        <f t="shared" si="8"/>
        <v>0</v>
      </c>
      <c r="I38" s="528">
        <f t="shared" si="8"/>
        <v>0</v>
      </c>
      <c r="J38" s="528">
        <f t="shared" si="8"/>
        <v>173.45</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174.04</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9"/>
      <c r="D40" s="235"/>
      <c r="E40" s="230"/>
      <c r="F40" s="228" t="s">
        <v>230</v>
      </c>
      <c r="G40" s="530">
        <f>+ｱ.特管廃油!$Z$29</f>
        <v>0.59</v>
      </c>
      <c r="H40" s="530">
        <f>+ｲ.特管廃酸!$Z$29</f>
        <v>0</v>
      </c>
      <c r="I40" s="530">
        <f>+ｳ.特管廃ｱﾙｶﾘ!$Z$29</f>
        <v>0</v>
      </c>
      <c r="J40" s="530">
        <f>+ｴ.感染性廃棄物!$Z$29</f>
        <v>173.45</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174.04</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6" t="s">
        <v>258</v>
      </c>
      <c r="E43" s="926"/>
      <c r="F43" s="927"/>
      <c r="G43" s="536">
        <f>+ｱ.特管廃油!$AK$27</f>
        <v>0.59</v>
      </c>
      <c r="H43" s="536">
        <f>+ｲ.特管廃酸!$AK$27</f>
        <v>0</v>
      </c>
      <c r="I43" s="536">
        <f>+ｳ.特管廃ｱﾙｶﾘ!$AK$27</f>
        <v>0</v>
      </c>
      <c r="J43" s="536">
        <f>+ｴ.感染性廃棄物!$AK$27</f>
        <v>173.45</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174.04</v>
      </c>
    </row>
    <row r="44" spans="2:24" ht="24" customHeight="1">
      <c r="B44" s="171"/>
      <c r="C44" s="178"/>
      <c r="D44" s="176" t="s">
        <v>147</v>
      </c>
      <c r="E44" s="932" t="s">
        <v>176</v>
      </c>
      <c r="F44" s="933"/>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2" t="s">
        <v>402</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403</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1.18</v>
      </c>
      <c r="H55" s="544">
        <f t="shared" ref="H55:W55" si="9">IF(H9="0",+H19+H20,+H9+H19+H20)</f>
        <v>0</v>
      </c>
      <c r="I55" s="544">
        <f t="shared" si="9"/>
        <v>0</v>
      </c>
      <c r="J55" s="544">
        <f t="shared" si="9"/>
        <v>346.9</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tabSelected="1" view="pageBreakPreview" topLeftCell="B1" zoomScale="98" zoomScaleNormal="100" zoomScaleSheetLayoutView="98"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t="str">
        <f>+表紙!P35</f>
        <v>令和    年    月    日</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横浜市旭区矢指町1197-1</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学校法人　聖マリアンナ医科大学横浜市西部病院
病院長　原口　直樹</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045-366-1111</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聖マリアンナ医科大学横浜市西部病院</v>
      </c>
      <c r="G24" s="1036"/>
      <c r="H24" s="1036"/>
      <c r="I24" s="1037"/>
      <c r="J24" s="1037"/>
      <c r="K24" s="1037"/>
      <c r="L24" s="1037"/>
      <c r="M24" s="1037"/>
      <c r="N24" s="1037"/>
      <c r="O24" s="1037"/>
      <c r="P24" s="994" t="s">
        <v>407</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2016</v>
      </c>
      <c r="Q25" s="998"/>
      <c r="R25" s="998"/>
      <c r="S25" s="998"/>
      <c r="T25" s="998"/>
      <c r="U25" s="999"/>
    </row>
    <row r="26" spans="1:23" ht="26.25" customHeight="1">
      <c r="C26" s="988" t="s">
        <v>11</v>
      </c>
      <c r="D26" s="989"/>
      <c r="E26" s="990"/>
      <c r="F26" s="1040" t="str">
        <f>+表紙!F50</f>
        <v>横浜市矢指町1197-1</v>
      </c>
      <c r="G26" s="1041"/>
      <c r="H26" s="1041"/>
      <c r="I26" s="1041"/>
      <c r="J26" s="1041"/>
      <c r="K26" s="1041"/>
      <c r="L26" s="1041"/>
      <c r="M26" s="1041"/>
      <c r="N26" s="130" t="s">
        <v>131</v>
      </c>
      <c r="O26" s="409"/>
      <c r="P26" s="409"/>
      <c r="Q26" s="1000" t="str">
        <f>IF(+表紙!Q50="","",+表紙!Q50)</f>
        <v>045-366-1111</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396</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Ｐ－医療、福祉</v>
      </c>
      <c r="G30" s="1005"/>
      <c r="H30" s="1005"/>
      <c r="I30" s="1005"/>
      <c r="J30" s="1005"/>
      <c r="K30" s="1005"/>
      <c r="L30" s="276" t="s">
        <v>48</v>
      </c>
      <c r="M30" s="276"/>
      <c r="N30" s="1006" t="str">
        <f>IF(COUNTA(表紙!N54)=1,+表紙!N54,"")</f>
        <v>病院</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t="str">
        <f>IF(+表紙!N56="","",+表紙!N56)</f>
        <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f>IF(+表紙!N57="","",+表紙!N57)</f>
        <v>518</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f>IF(+表紙!F61="","",+表紙!F61)</f>
        <v>1060</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感染性廃棄物
横浜市西部病院→(株)日本シューター(収集運搬)→(株)メディカルパワー(中間処理)→最終処分(再資源化)
特管廃油
横浜市西部病院→(株)トキワ薬品化工(収集運搬)→三友プラント(株)(中間処理)→焼却</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409</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2</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174.04</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新型コロナウィルスの5類感染症への移行に伴い感染対策が簡略化された結果、感染性廃棄物の排出量が減少した。</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410</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2</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174.04</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409</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410</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409</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410</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409</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410</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409</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174.04</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t="str">
        <f>+表紙!K209</f>
        <v>0</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t="str">
        <f>+表紙!K210</f>
        <v>0</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410</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174.04</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0</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0</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412</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174.04</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413</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414</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415</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416</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2024-08-15T00:13:32Z</dcterms:created>
  <dcterms:modified xsi:type="dcterms:W3CDTF">2024-09-09T04:03:26Z</dcterms:modified>
</cp:coreProperties>
</file>