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<sst xmlns="http://schemas.openxmlformats.org/spreadsheetml/2006/main" count="3167" uniqueCount="456">
  <si>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</si>
  <si>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</si>
  <si>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</si>
  <si>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</si>
  <si>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</si>
  <si>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</si>
  <si>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</si>
  <si>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</si>
  <si>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</si>
  <si>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</si>
  <si>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</si>
  <si>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</si>
  <si>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</si>
  <si>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</si>
  <si>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</si>
  <si>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</si>
  <si>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</si>
  <si>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</si>
  <si>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</si>
  <si>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</si>
  <si>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</si>
  <si>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</si>
  <si>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</si>
  <si>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</si>
  <si>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</si>
  <si>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</si>
  <si>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</si>
  <si>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</si>
  <si>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</si>
  <si>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</si>
  <si>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</si>
  <si>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</si>
  <si>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</si>
  <si>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</si>
  <si>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</si>
  <si>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</si>
  <si>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</si>
  <si>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</si>
  <si>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</si>
  <si>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</si>
  <si>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</si>
  <si>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</si>
  <si>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</si>
  <si>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</si>
  <si>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</si>
  <si>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</si>
  <si>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</si>
  <si>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</si>
  <si>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</si>
  <si>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</si>
  <si>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</si>
  <si>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</si>
  <si>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</si>
  <si>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</si>
  <si>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</si>
  <si>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</si>
  <si>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</si>
  <si>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</si>
  <si>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</si>
  <si>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</si>
  <si>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</si>
  <si>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</si>
  <si>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</si>
  <si>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</si>
  <si>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</si>
  <si>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</si>
  <si>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</si>
  <si>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</si>
  <si>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</si>
  <si>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</si>
  <si>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</si>
  <si>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</si>
  <si>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</si>
  <si>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</si>
  <si>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</si>
  <si>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</si>
  <si>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</si>
  <si>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</si>
  <si>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</si>
  <si>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</si>
  <si>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</si>
  <si>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</si>
  <si>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</si>
  <si>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</si>
  <si>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</si>
  <si>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</si>
  <si>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</si>
  <si>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</si>
  <si>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</si>
  <si>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</si>
  <si>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</si>
  <si>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</si>
  <si>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</si>
  <si>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</si>
  <si>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</si>
  <si>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</si>
  <si>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</si>
  <si>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</si>
  <si>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</si>
  <si>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</si>
  <si>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</si>
  <si>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</si>
  <si>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</si>
  <si>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</si>
  <si>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</si>
  <si>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</si>
  <si>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</si>
  <si>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</si>
  <si>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</si>
  <si>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</si>
  <si>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</si>
  <si>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</si>
  <si>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</si>
  <si>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</si>
  <si>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</si>
  <si>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</si>
  <si>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</si>
  <si>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</si>
  <si>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</si>
  <si>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</si>
  <si>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</si>
  <si>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</si>
  <si>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</si>
  <si>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</si>
  <si>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</si>
  <si>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</si>
  <si>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</si>
  <si>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</si>
  <si>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</si>
  <si>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</si>
  <si>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</si>
  <si>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</si>
  <si>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</si>
  <si>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</si>
  <si>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</si>
  <si>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</si>
  <si>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</si>
  <si>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</si>
  <si>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</si>
  <si>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</si>
  <si>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</si>
  <si>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</si>
  <si>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</si>
  <si>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</si>
  <si>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</si>
  <si>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</si>
  <si>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</si>
  <si>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</si>
  <si>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</si>
  <si>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</si>
  <si>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</si>
  <si>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</si>
  <si>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</si>
  <si>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</si>
  <si>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</si>
  <si>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</si>
  <si>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</si>
  <si>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</si>
  <si>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</si>
  <si>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</si>
  <si>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</si>
  <si>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</si>
  <si>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</si>
  <si>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</si>
  <si>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</si>
  <si>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</si>
  <si>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</si>
  <si>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</si>
  <si>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</si>
  <si>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</si>
  <si>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</si>
  <si>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</si>
  <si>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</si>
  <si>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</si>
  <si>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</si>
  <si>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</si>
  <si>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</si>
  <si>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</si>
  <si>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</si>
  <si>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</si>
  <si>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</si>
  <si>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</si>
  <si>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</si>
  <si>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</si>
  <si>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</si>
  <si>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</si>
  <si>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</si>
  <si>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</si>
  <si>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</si>
  <si>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</si>
  <si>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</si>
  <si>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</si>
  <si>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</si>
  <si>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</si>
  <si>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</si>
  <si>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</si>
  <si>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</si>
  <si>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</si>
  <si>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</si>
  <si>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</si>
  <si>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</si>
  <si>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</si>
  <si>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</si>
  <si>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</si>
  <si>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</si>
  <si>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</si>
  <si>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</si>
  <si>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</si>
  <si>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</si>
  <si>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</si>
  <si>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</si>
  <si>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</si>
  <si>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</si>
  <si>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</si>
  <si>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</si>
  <si>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</si>
  <si>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</si>
  <si>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</si>
  <si>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</si>
  <si>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</si>
  <si>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</si>
  <si>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</si>
  <si>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</si>
  <si>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</si>
  <si>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</si>
  <si>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</si>
  <si>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</si>
  <si>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</si>
  <si>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</si>
  <si>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</si>
  <si>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</si>
  <si>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</si>
  <si>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</si>
  <si>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</si>
  <si>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</si>
  <si>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</si>
  <si>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</si>
  <si>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</si>
  <si>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</si>
  <si>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</si>
  <si>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</si>
  <si>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</si>
  <si>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</si>
  <si>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</si>
  <si>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</si>
  <si>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</si>
  <si>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</si>
  <si>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</si>
  <si>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</si>
  <si>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</si>
  <si>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</si>
  <si>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</si>
  <si>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</si>
  <si>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</si>
  <si>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</si>
  <si>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</si>
  <si>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</si>
  <si>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</si>
  <si>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</si>
  <si>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</si>
  <si>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</si>
  <si>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</si>
  <si>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</si>
  <si>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</si>
  <si>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</si>
  <si>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</si>
  <si>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</si>
  <si>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</si>
  <si>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</si>
  <si>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</si>
  <si>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</si>
  <si>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</si>
  <si>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</si>
  <si>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</si>
  <si>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</si>
  <si>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</si>
  <si>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</si>
  <si>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</si>
  <si>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</si>
  <si>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</si>
  <si>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</si>
  <si>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</si>
  <si>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</si>
  <si>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</si>
  <si>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</si>
  <si>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</si>
  <si>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</si>
  <si>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</si>
  <si>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</si>
  <si>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</si>
  <si>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</si>
  <si>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</si>
  <si>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</si>
  <si>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</si>
  <si>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</si>
  <si>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</si>
  <si>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</si>
  <si>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</si>
  <si>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</si>
  <si>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</si>
  <si>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</si>
  <si>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</si>
  <si>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</si>
  <si>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</si>
  <si>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</si>
  <si>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</si>
  <si>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</si>
  <si>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</si>
  <si>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</si>
  <si>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</si>
  <si>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</si>
  <si>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</si>
  <si>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</si>
  <si>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</si>
  <si>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</si>
  <si>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</si>
  <si>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</si>
  <si>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</si>
  <si>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</si>
  <si>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</si>
  <si>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</si>
  <si>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</si>
  <si>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</si>
  <si>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</si>
  <si>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</si>
  <si>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</si>
  <si>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</si>
  <si>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</si>
  <si>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</si>
  <si>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</si>
  <si>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</si>
  <si>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</si>
  <si>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</si>
  <si>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</si>
  <si>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</si>
  <si>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</si>
  <si>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</si>
  <si>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</si>
  <si>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</si>
  <si>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</si>
  <si>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</si>
  <si>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</si>
  <si>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</si>
  <si>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</si>
  <si>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</si>
  <si>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</si>
  <si>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</si>
  <si>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</si>
  <si>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</si>
  <si>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</si>
  <si>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</si>
  <si>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</si>
  <si>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</si>
  <si>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</si>
  <si>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</si>
  <si>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</si>
  <si>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</si>
  <si>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</si>
  <si>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</si>
  <si>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</si>
  <si>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</si>
  <si>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</si>
  <si>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</si>
  <si>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</si>
  <si>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</si>
  <si>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</si>
  <si>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</si>
  <si>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</si>
  <si>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</si>
  <si>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</si>
  <si>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</si>
  <si>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</si>
  <si>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</si>
  <si>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</si>
  <si>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</si>
  <si>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</si>
  <si>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</si>
  <si>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</si>
  <si>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</si>
  <si>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</si>
  <si>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</si>
  <si>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</si>
  <si>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</si>
  <si>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</si>
  <si>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</si>
  <si>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</si>
  <si>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</si>
  <si>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</si>
  <si>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</si>
  <si>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</si>
  <si>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</si>
  <si>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</si>
  <si>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</si>
  <si>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</si>
  <si>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</si>
  <si>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</si>
  <si>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</si>
  <si>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</si>
  <si>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</si>
  <si>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</si>
  <si>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</si>
  <si>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</si>
  <si>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</si>
  <si>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</si>
  <si>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</si>
  <si>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</si>
  <si>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</si>
  <si>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</si>
  <si>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</si>
  <si>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</si>
  <si>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</si>
  <si>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</si>
  <si>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</si>
  <si>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</si>
  <si>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</si>
  <si>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</si>
  <si>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</si>
  <si>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</si>
  <si>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</si>
  <si>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</si>
  <si>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</si>
  <si>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</si>
  <si>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</si>
  <si>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</si>
  <si>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</si>
  <si>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</si>
  <si>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</si>
  <si>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</si>
  <si>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</si>
  <si>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</si>
  <si>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</si>
  <si>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</si>
  <si>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</si>
  <si>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</si>
  <si>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</si>
  <si>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</si>
  <si>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</si>
  <si>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</si>
  <si>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</si>
  <si>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</si>
  <si>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</si>
  <si>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</si>
  <si>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</si>
  <si>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</si>
  <si>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</si>
  <si>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①戻りコン・残コンを固めて廃棄処分する　　　　　　　　　　　　　　　　　　　　　　　　　　　　　　　　　　　　　　　　　　　　②戻りコン・残コン・ミキサー車洗浄水を振動ふるい機で砕石・砂及びスラッジ水に分離する　　　　　　　　　　　　　　　　　スラッジ水はフィルタープレスで濾過し、上澄水として再利用、スラッジケーキは残渣廃棄。　　　　　　　　　　　　　　　　　　　　　　　　　　　　　　　　①②共に収集運搬、中間処理業務は外部に委託。</t>
    <rPh sb="1" eb="2">
      <t>モド</t>
    </rPh>
    <rPh sb="6" eb="7">
      <t>ザン</t>
    </rPh>
    <rPh sb="10" eb="11">
      <t>カタ</t>
    </rPh>
    <rPh sb="13" eb="17">
      <t>ハイキショブン</t>
    </rPh>
    <rPh sb="64" eb="65">
      <t>モド</t>
    </rPh>
    <rPh sb="69" eb="70">
      <t>ザン</t>
    </rPh>
    <rPh sb="77" eb="78">
      <t>シャ</t>
    </rPh>
    <rPh sb="78" eb="81">
      <t>センジョウスイ</t>
    </rPh>
    <rPh sb="82" eb="84">
      <t>シンドウ</t>
    </rPh>
    <rPh sb="87" eb="88">
      <t>キ</t>
    </rPh>
    <rPh sb="89" eb="91">
      <t>サイセキ</t>
    </rPh>
    <rPh sb="92" eb="94">
      <t>スナオヨ</t>
    </rPh>
    <rPh sb="99" eb="100">
      <t>スイ</t>
    </rPh>
    <rPh sb="101" eb="103">
      <t>ブンリ</t>
    </rPh>
    <rPh sb="126" eb="127">
      <t>スイ</t>
    </rPh>
    <rPh sb="137" eb="139">
      <t>ロカ</t>
    </rPh>
    <rPh sb="141" eb="144">
      <t>ウワズミスイ</t>
    </rPh>
    <rPh sb="147" eb="150">
      <t>サイリヨウ</t>
    </rPh>
    <rPh sb="159" eb="161">
      <t>ザンサ</t>
    </rPh>
    <rPh sb="161" eb="163">
      <t>ハイキ</t>
    </rPh>
    <rPh sb="198" eb="199">
      <t>トモ</t>
    </rPh>
    <rPh sb="200" eb="204">
      <t>シュウシュウウンパン</t>
    </rPh>
    <rPh sb="205" eb="211">
      <t>チュウカンショリギョウム</t>
    </rPh>
    <rPh sb="212" eb="214">
      <t>ガイブ</t>
    </rPh>
    <rPh sb="215" eb="217">
      <t>イタク</t>
    </rPh>
    <phoneticPr fontId="3"/>
  </si>
  <si>
    <t>統括責任者：工場長　→　廃棄物処理・保管責任者：生産課長　→　収集運搬業者　→　処理業者</t>
    <rPh sb="0" eb="5">
      <t>トウカツセキニンシャ</t>
    </rPh>
    <rPh sb="6" eb="9">
      <t>コウジョウチョウ</t>
    </rPh>
    <rPh sb="12" eb="17">
      <t>ハイキブツショリ</t>
    </rPh>
    <rPh sb="18" eb="23">
      <t>ホカンセキニンシャ</t>
    </rPh>
    <rPh sb="24" eb="28">
      <t>セイサンカチョウ</t>
    </rPh>
    <rPh sb="31" eb="35">
      <t>シュウシュウウンパン</t>
    </rPh>
    <rPh sb="35" eb="37">
      <t>ギョウシャ</t>
    </rPh>
    <rPh sb="40" eb="44">
      <t>ショリギョウシャ</t>
    </rPh>
    <phoneticPr fontId="3"/>
  </si>
  <si>
    <t>戻りコンの有償化　　　　　　　　　　　　　　　　　　　　　　　　　　　　　　　　　　　　　　　　　　　　　　　　　　　　　　　　　　戻りコン・残コンの削減の為、顧客との連絡を密にとる。</t>
    <rPh sb="0" eb="1">
      <t>モド</t>
    </rPh>
    <rPh sb="5" eb="8">
      <t>ユウショウカ</t>
    </rPh>
    <rPh sb="66" eb="67">
      <t>モド</t>
    </rPh>
    <rPh sb="71" eb="72">
      <t>ザン</t>
    </rPh>
    <rPh sb="75" eb="77">
      <t>サクゲン</t>
    </rPh>
    <rPh sb="78" eb="79">
      <t>タメ</t>
    </rPh>
    <rPh sb="80" eb="82">
      <t>コキャク</t>
    </rPh>
    <rPh sb="84" eb="86">
      <t>レンラク</t>
    </rPh>
    <rPh sb="87" eb="88">
      <t>ミツ</t>
    </rPh>
    <phoneticPr fontId="3"/>
  </si>
  <si>
    <t>戻りコンの有償化だけではなく、残コンも有償化する。　　　　　　　　　　　　　　　　　　　　　　　　　　　　　　　　　　　　　　　　　　　　　　　　　　　　　　　　　　</t>
    <rPh sb="0" eb="1">
      <t>モド</t>
    </rPh>
    <rPh sb="15" eb="16">
      <t>ザン</t>
    </rPh>
    <rPh sb="19" eb="22">
      <t>ユウショウカ</t>
    </rPh>
    <phoneticPr fontId="3"/>
  </si>
  <si>
    <t>神奈川県川崎市川崎区浅野町1番17号</t>
  </si>
  <si>
    <t>第一コンクリート株式会社　　　　　　　　　　　　　代表取締役社長　　市瀬　明宏</t>
  </si>
  <si>
    <t>第一コンクリート株式会社　横浜工場</t>
  </si>
  <si>
    <t>横浜市戸塚区平戸1丁目17番20号</t>
  </si>
  <si>
    <t>044-322-5541</t>
  </si>
  <si>
    <t>横浜市長</t>
  </si>
  <si>
    <t>生コンクリート製造業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</si>
</sst>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2" zoomScale="87" zoomScaleNormal="115" zoomScaleSheetLayoutView="87" workbookViewId="0">
      <selection activeCell="K105" sqref="K105:O105"/>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v>45425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454</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449</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450</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453</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451</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2772</v>
      </c>
      <c r="Q49" s="726"/>
      <c r="R49" s="726"/>
      <c r="S49" s="726"/>
      <c r="T49" s="726"/>
      <c r="U49" s="727"/>
    </row>
    <row r="50" spans="3:54" ht="26.25" customHeight="1" x14ac:dyDescent="0.15">
      <c r="C50" s="697" t="s">
        <v>11</v>
      </c>
      <c r="D50" s="698"/>
      <c r="E50" s="699"/>
      <c r="F50" s="708" t="s">
        <v>452</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133</v>
      </c>
      <c r="G54" s="793"/>
      <c r="H54" s="793"/>
      <c r="I54" s="793"/>
      <c r="J54" s="793"/>
      <c r="K54" s="793"/>
      <c r="L54" s="38" t="s">
        <v>48</v>
      </c>
      <c r="M54" s="38"/>
      <c r="N54" s="797" t="s">
        <v>455</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v>775</v>
      </c>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10</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445</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446</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3</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12070</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447</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3</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13406</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448</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f>+別紙!AA12</f>
        <v>6575</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6800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5495</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5495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6606</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6606</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第一コンクリート株式会社　横浜工場</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AR24" sqref="AR24:AT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900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842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900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900</v>
      </c>
      <c r="P27" s="881"/>
      <c r="Q27" s="881"/>
      <c r="R27" s="881"/>
      <c r="S27" s="59" t="s">
        <v>38</v>
      </c>
      <c r="T27" s="80"/>
      <c r="U27" s="80"/>
      <c r="X27" s="78" t="s">
        <v>39</v>
      </c>
      <c r="Y27" s="81"/>
      <c r="AG27" s="68"/>
      <c r="AH27" s="68"/>
      <c r="AI27" s="68"/>
      <c r="AJ27" s="68"/>
      <c r="AK27" s="831">
        <f>+AG18+O27</f>
        <v>900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900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842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900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842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2" workbookViewId="0">
      <selection activeCell="F29" sqref="F29:G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12500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700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v>7500</v>
      </c>
      <c r="P18" s="882"/>
      <c r="Q18" s="882"/>
      <c r="R18" s="882"/>
      <c r="S18" s="67" t="s">
        <v>14</v>
      </c>
      <c r="T18"/>
      <c r="U18" s="349"/>
      <c r="V18"/>
      <c r="W18" s="233"/>
      <c r="X18" s="831">
        <f>+ROUND(AG9,1)+ROUND(AG12,1)+ROUND(AG15,1)+AG18</f>
        <v>700</v>
      </c>
      <c r="Y18" s="832"/>
      <c r="Z18" s="832"/>
      <c r="AA18" s="67" t="s">
        <v>4</v>
      </c>
      <c r="AB18" s="232"/>
      <c r="AC18" s="232"/>
      <c r="AD18" s="845"/>
      <c r="AG18" s="847">
        <f>+ROUND(AN18,1)+ROUND(AN21,1)</f>
        <v>700</v>
      </c>
      <c r="AH18" s="848"/>
      <c r="AI18" s="848"/>
      <c r="AJ18" s="848"/>
      <c r="AK18" s="59" t="s">
        <v>13</v>
      </c>
      <c r="AL18" s="70"/>
      <c r="AN18" s="423">
        <f>+ROUND(AT16,1)+ROUND(AT17,1)+ROUND(AT18,1)</f>
        <v>700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6800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11225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5700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6575</v>
      </c>
      <c r="G27" s="837"/>
      <c r="H27" s="234" t="s">
        <v>198</v>
      </c>
      <c r="L27" s="845"/>
      <c r="O27" s="847">
        <f>+Q30+ROUND(Q33,1)</f>
        <v>5000</v>
      </c>
      <c r="P27" s="881"/>
      <c r="Q27" s="881"/>
      <c r="R27" s="881"/>
      <c r="S27" s="59" t="s">
        <v>38</v>
      </c>
      <c r="T27" s="80"/>
      <c r="U27" s="80"/>
      <c r="X27" s="78" t="s">
        <v>39</v>
      </c>
      <c r="Y27" s="81"/>
      <c r="AG27" s="68"/>
      <c r="AH27" s="68"/>
      <c r="AI27" s="68"/>
      <c r="AJ27" s="68"/>
      <c r="AK27" s="831">
        <f>+AG18+O27</f>
        <v>5700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4650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5000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4650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第一コンクリート株式会社　横浜工場</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6</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6</v>
      </c>
      <c r="P27" s="881"/>
      <c r="Q27" s="881"/>
      <c r="R27" s="881"/>
      <c r="S27" s="59" t="s">
        <v>38</v>
      </c>
      <c r="T27" s="80"/>
      <c r="U27" s="80"/>
      <c r="X27" s="78" t="s">
        <v>39</v>
      </c>
      <c r="Y27" s="81"/>
      <c r="AG27" s="68"/>
      <c r="AH27" s="68"/>
      <c r="AI27" s="68"/>
      <c r="AJ27" s="68"/>
      <c r="AK27" s="831">
        <f>+AG18+O27</f>
        <v>6</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6</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71" zoomScaleNormal="71" workbookViewId="0">
      <selection activeCell="AA9" sqref="AA9"/>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第一コンクリート株式会社　横浜工場</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842</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11225</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3</v>
      </c>
      <c r="AA9" s="509">
        <f>IF(SUM(G9:Z9)&gt;0,SUM(G9:Z9),IF(AA$19&gt;0,"0",0))</f>
        <v>12070</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6575</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6575</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842</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4650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3</v>
      </c>
      <c r="AA14" s="515">
        <f t="shared" si="0"/>
        <v>5495</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842</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4650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3</v>
      </c>
      <c r="AA16" s="515">
        <f t="shared" si="0"/>
        <v>5495</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900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12500</v>
      </c>
      <c r="U19" s="519">
        <f t="shared" si="1"/>
        <v>0</v>
      </c>
      <c r="V19" s="519">
        <f t="shared" si="1"/>
        <v>0</v>
      </c>
      <c r="W19" s="519">
        <f t="shared" si="1"/>
        <v>0</v>
      </c>
      <c r="X19" s="519">
        <f t="shared" si="1"/>
        <v>0</v>
      </c>
      <c r="Y19" s="519">
        <f t="shared" si="1"/>
        <v>0</v>
      </c>
      <c r="Z19" s="520">
        <f t="shared" si="1"/>
        <v>6</v>
      </c>
      <c r="AA19" s="521">
        <f t="shared" ref="AA19:AA25" si="2">SUM(G19:Z19)</f>
        <v>13406</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7500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7500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700</v>
      </c>
      <c r="U26" s="539">
        <f t="shared" si="3"/>
        <v>0</v>
      </c>
      <c r="V26" s="539">
        <f t="shared" si="3"/>
        <v>0</v>
      </c>
      <c r="W26" s="539">
        <f t="shared" si="3"/>
        <v>0</v>
      </c>
      <c r="X26" s="539">
        <f t="shared" si="3"/>
        <v>0</v>
      </c>
      <c r="Y26" s="539">
        <f t="shared" si="3"/>
        <v>0</v>
      </c>
      <c r="Z26" s="540">
        <f t="shared" si="3"/>
        <v>0</v>
      </c>
      <c r="AA26" s="541">
        <f t="shared" ref="AA26:AA47" si="4">SUM(G26:Z26)</f>
        <v>700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6800</v>
      </c>
      <c r="U27" s="539">
        <f t="shared" si="5"/>
        <v>0</v>
      </c>
      <c r="V27" s="539">
        <f t="shared" si="5"/>
        <v>0</v>
      </c>
      <c r="W27" s="539">
        <f t="shared" si="5"/>
        <v>0</v>
      </c>
      <c r="X27" s="539">
        <f t="shared" si="5"/>
        <v>0</v>
      </c>
      <c r="Y27" s="539">
        <f t="shared" si="5"/>
        <v>0</v>
      </c>
      <c r="Z27" s="540">
        <f t="shared" si="5"/>
        <v>0</v>
      </c>
      <c r="AA27" s="541">
        <f t="shared" si="4"/>
        <v>6800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700</v>
      </c>
      <c r="U31" s="539">
        <f t="shared" si="6"/>
        <v>0</v>
      </c>
      <c r="V31" s="539">
        <f t="shared" si="6"/>
        <v>0</v>
      </c>
      <c r="W31" s="539">
        <f t="shared" si="6"/>
        <v>0</v>
      </c>
      <c r="X31" s="539">
        <f t="shared" si="6"/>
        <v>0</v>
      </c>
      <c r="Y31" s="539">
        <f t="shared" si="6"/>
        <v>0</v>
      </c>
      <c r="Z31" s="540">
        <f t="shared" si="6"/>
        <v>0</v>
      </c>
      <c r="AA31" s="541">
        <f t="shared" si="4"/>
        <v>700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700</v>
      </c>
      <c r="U32" s="545">
        <f t="shared" si="7"/>
        <v>0</v>
      </c>
      <c r="V32" s="545">
        <f t="shared" si="7"/>
        <v>0</v>
      </c>
      <c r="W32" s="545">
        <f t="shared" si="7"/>
        <v>0</v>
      </c>
      <c r="X32" s="545">
        <f t="shared" si="7"/>
        <v>0</v>
      </c>
      <c r="Y32" s="545">
        <f t="shared" si="7"/>
        <v>0</v>
      </c>
      <c r="Z32" s="546">
        <f t="shared" si="7"/>
        <v>0</v>
      </c>
      <c r="AA32" s="547">
        <f t="shared" si="4"/>
        <v>700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700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700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900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5000</v>
      </c>
      <c r="U37" s="554">
        <f t="shared" si="8"/>
        <v>0</v>
      </c>
      <c r="V37" s="554">
        <f t="shared" si="8"/>
        <v>0</v>
      </c>
      <c r="W37" s="554">
        <f t="shared" si="8"/>
        <v>0</v>
      </c>
      <c r="X37" s="554">
        <f t="shared" si="8"/>
        <v>0</v>
      </c>
      <c r="Y37" s="554">
        <f t="shared" si="8"/>
        <v>0</v>
      </c>
      <c r="Z37" s="555">
        <f t="shared" si="8"/>
        <v>6</v>
      </c>
      <c r="AA37" s="556">
        <f t="shared" si="4"/>
        <v>5906</v>
      </c>
    </row>
    <row r="38" spans="2:27" ht="24" customHeight="1" x14ac:dyDescent="0.15">
      <c r="B38" s="186"/>
      <c r="C38" s="972"/>
      <c r="D38" s="247"/>
      <c r="E38" s="245" t="s">
        <v>319</v>
      </c>
      <c r="F38" s="585"/>
      <c r="G38" s="545">
        <f t="shared" ref="G38:Z38" si="9">SUM(G39:G41)</f>
        <v>0</v>
      </c>
      <c r="H38" s="545">
        <f t="shared" si="9"/>
        <v>900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5000</v>
      </c>
      <c r="U38" s="545">
        <f t="shared" si="9"/>
        <v>0</v>
      </c>
      <c r="V38" s="545">
        <f t="shared" si="9"/>
        <v>0</v>
      </c>
      <c r="W38" s="545">
        <f t="shared" si="9"/>
        <v>0</v>
      </c>
      <c r="X38" s="545">
        <f t="shared" si="9"/>
        <v>0</v>
      </c>
      <c r="Y38" s="545">
        <f t="shared" si="9"/>
        <v>0</v>
      </c>
      <c r="Z38" s="546">
        <f t="shared" si="9"/>
        <v>6</v>
      </c>
      <c r="AA38" s="547">
        <f t="shared" si="4"/>
        <v>5906</v>
      </c>
    </row>
    <row r="39" spans="2:27" ht="24" customHeight="1" x14ac:dyDescent="0.15">
      <c r="B39" s="186"/>
      <c r="C39" s="972"/>
      <c r="D39" s="248"/>
      <c r="E39" s="243"/>
      <c r="F39" s="241" t="s">
        <v>233</v>
      </c>
      <c r="G39" s="548">
        <f>+ｱ.燃え殻!$Z$28</f>
        <v>0</v>
      </c>
      <c r="H39" s="548">
        <f>+ｲ.汚泥!$Z$28</f>
        <v>900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5000</v>
      </c>
      <c r="U39" s="548">
        <f>+ｿ.鉱さい!$Z$28</f>
        <v>0</v>
      </c>
      <c r="V39" s="548">
        <f>+ﾀ.がれき類!$Z$28</f>
        <v>0</v>
      </c>
      <c r="W39" s="548">
        <f>+ﾁ.動物のふん尿!$Z$28</f>
        <v>0</v>
      </c>
      <c r="X39" s="548">
        <f>+ﾂ.動物の死体!$Z$28</f>
        <v>0</v>
      </c>
      <c r="Y39" s="548">
        <f>+ﾃ.ばいじん!$Z$28</f>
        <v>0</v>
      </c>
      <c r="Z39" s="549">
        <f>+ﾄ.混合廃棄物その他!$Z$28</f>
        <v>6</v>
      </c>
      <c r="AA39" s="550">
        <f t="shared" si="4"/>
        <v>5906</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900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5700</v>
      </c>
      <c r="U43" s="557">
        <f>+ｿ.鉱さい!$AK$27</f>
        <v>0</v>
      </c>
      <c r="V43" s="557">
        <f>+ﾀ.がれき類!$AK$27</f>
        <v>0</v>
      </c>
      <c r="W43" s="557">
        <f>+ﾁ.動物のふん尿!$AK$27</f>
        <v>0</v>
      </c>
      <c r="X43" s="557">
        <f>+ﾂ.動物の死体!$AK$27</f>
        <v>0</v>
      </c>
      <c r="Y43" s="557">
        <f>+ﾃ.ばいじん!$AK$27</f>
        <v>0</v>
      </c>
      <c r="Z43" s="558">
        <f>+ﾄ.混合廃棄物その他!$AK$27</f>
        <v>6</v>
      </c>
      <c r="AA43" s="559">
        <f t="shared" si="4"/>
        <v>6606</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900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5700</v>
      </c>
      <c r="U45" s="563">
        <f>+ｿ.鉱さい!$AR$24</f>
        <v>0</v>
      </c>
      <c r="V45" s="563">
        <f>+ﾀ.がれき類!$AR$24</f>
        <v>0</v>
      </c>
      <c r="W45" s="563">
        <f>+ﾁ.動物のふん尿!$AR$24</f>
        <v>0</v>
      </c>
      <c r="X45" s="563">
        <f>+ﾂ.動物の死体!$AR$24</f>
        <v>0</v>
      </c>
      <c r="Y45" s="563">
        <f>+ﾃ.ばいじん!$AR$24</f>
        <v>0</v>
      </c>
      <c r="Z45" s="564">
        <f>+ﾄ.混合廃棄物その他!$AR$24</f>
        <v>6</v>
      </c>
      <c r="AA45" s="565">
        <f t="shared" si="4"/>
        <v>6606</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1742</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23725</v>
      </c>
      <c r="U55" s="634">
        <f t="shared" si="10"/>
        <v>0</v>
      </c>
      <c r="V55" s="634">
        <f t="shared" si="10"/>
        <v>0</v>
      </c>
      <c r="W55" s="634">
        <f t="shared" si="10"/>
        <v>0</v>
      </c>
      <c r="X55" s="634">
        <f t="shared" si="10"/>
        <v>0</v>
      </c>
      <c r="Y55" s="634">
        <f t="shared" si="10"/>
        <v>0</v>
      </c>
      <c r="Z55" s="634">
        <f t="shared" si="10"/>
        <v>9</v>
      </c>
      <c r="AA55" s="633">
        <f>+AA9+AA19+AA20</f>
        <v>25476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f>+表紙!P35</f>
        <v>45425</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神奈川県川崎市川崎区浅野町1番17号</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第一コンクリート株式会社　　　　　　　　　　　　　代表取締役社長　　市瀬　明宏</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044-322-5541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第一コンクリート株式会社　横浜工場</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2772</v>
      </c>
      <c r="Q25" s="1086"/>
      <c r="R25" s="1086"/>
      <c r="S25" s="1086"/>
      <c r="T25" s="1086"/>
      <c r="U25" s="1087"/>
    </row>
    <row r="26" spans="1:22" ht="26.25" customHeight="1" x14ac:dyDescent="0.15">
      <c r="C26" s="1099" t="s">
        <v>11</v>
      </c>
      <c r="D26" s="1100"/>
      <c r="E26" s="1101"/>
      <c r="F26" s="1118" t="str">
        <f>+表紙!F50</f>
        <v>横浜市戸塚区平戸1丁目17番20号</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Ｅ21－窯業・土石製品製造業</v>
      </c>
      <c r="G30" s="1089"/>
      <c r="H30" s="1089"/>
      <c r="I30" s="1089"/>
      <c r="J30" s="1089"/>
      <c r="K30" s="1089"/>
      <c r="L30" s="282" t="s">
        <v>48</v>
      </c>
      <c r="M30" s="282"/>
      <c r="N30" s="1090" t="str">
        <f>IF(COUNTA(表紙!N54)=1,+表紙!N54,"")</f>
        <v>生コンクリート製造業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f>IF(+表紙!N55="","",+表紙!N55)</f>
        <v>775</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10</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3</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12070</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戻りコンの有償化　　　　　　　　　　　　　　　　　　　　　　　　　　　　　　　　　　　　　　　　　　　　　　　　　　　　　　　　　　戻りコン・残コンの削減の為、顧客との連絡を密にとる。</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3</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13406</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戻りコンの有償化だけではなく、残コンも有償化する。　　　　　　　　　　　　　　　　　　　　　　　　　　　　　　　　　　　　　　　　　　　　　　　　　　　　　　　　　　</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f>+表紙!K158</f>
        <v>6575</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6800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5495</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5495</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6606</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6606</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2024-05-15T01:16:02Z</dcterms:created>
  <dcterms:modified xsi:type="dcterms:W3CDTF">2024-09-09T10:19:53Z</dcterms:modified>
</cp:coreProperties>
</file>