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<sst xmlns="http://schemas.openxmlformats.org/spreadsheetml/2006/main" count="2776" uniqueCount="434">
  <si>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</si>
  <si>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</si>
  <si>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</si>
  <si>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</si>
  <si>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</si>
  <si>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</si>
  <si>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</si>
  <si>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</si>
  <si>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</si>
  <si>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</si>
  <si>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</si>
  <si>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</si>
  <si>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</si>
  <si>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</si>
  <si>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</si>
  <si>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</si>
  <si>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</si>
  <si>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</si>
  <si>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</si>
  <si>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</si>
  <si>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</si>
  <si>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</si>
  <si>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</si>
  <si>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</si>
  <si>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</si>
  <si>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</si>
  <si>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</si>
  <si>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</si>
  <si>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</si>
  <si>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</si>
  <si>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</si>
  <si>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</si>
  <si>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</si>
  <si>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</si>
  <si>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</si>
  <si>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</si>
  <si>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</si>
  <si>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</si>
  <si>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</si>
  <si>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</si>
  <si>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</si>
  <si>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</si>
  <si>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</si>
  <si>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</si>
  <si>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</si>
  <si>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</si>
  <si>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</si>
  <si>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</si>
  <si>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</si>
  <si>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</si>
  <si>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</si>
  <si>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</si>
  <si>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</si>
  <si>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</si>
  <si>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</si>
  <si>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</si>
  <si>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</si>
  <si>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</si>
  <si>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</si>
  <si>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</si>
  <si>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</si>
  <si>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</si>
  <si>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</si>
  <si>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</si>
  <si>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</si>
  <si>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</si>
  <si>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</si>
  <si>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</si>
  <si>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</si>
  <si>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</si>
  <si>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</si>
  <si>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</si>
  <si>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</si>
  <si>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</si>
  <si>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</si>
  <si>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</si>
  <si>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</si>
  <si>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</si>
  <si>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</si>
  <si>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</si>
  <si>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</si>
  <si>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</si>
  <si>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</si>
  <si>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</si>
  <si>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</si>
  <si>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</si>
  <si>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</si>
  <si>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</si>
  <si>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</si>
  <si>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</si>
  <si>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</si>
  <si>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</si>
  <si>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</si>
  <si>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</si>
  <si>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</si>
  <si>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</si>
  <si>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</si>
  <si>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</si>
  <si>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</si>
  <si>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</si>
  <si>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</si>
  <si>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</si>
  <si>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</si>
  <si>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</si>
  <si>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</si>
  <si>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</si>
  <si>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</si>
  <si>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</si>
  <si>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</si>
  <si>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</si>
  <si>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</si>
  <si>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</si>
  <si>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</si>
  <si>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</si>
  <si>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</si>
  <si>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</si>
  <si>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</si>
  <si>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</si>
  <si>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</si>
  <si>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</si>
  <si>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</si>
  <si>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</si>
  <si>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</si>
  <si>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</si>
  <si>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</si>
  <si>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</si>
  <si>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</si>
  <si>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</si>
  <si>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</si>
  <si>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</si>
  <si>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</si>
  <si>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</si>
  <si>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</si>
  <si>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</si>
  <si>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</si>
  <si>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</si>
  <si>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</si>
  <si>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</si>
  <si>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</si>
  <si>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</si>
  <si>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</si>
  <si>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</si>
  <si>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</si>
  <si>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</si>
  <si>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</si>
  <si>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</si>
  <si>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</si>
  <si>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</si>
  <si>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</si>
  <si>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</si>
  <si>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</si>
  <si>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</si>
  <si>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</si>
  <si>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</si>
  <si>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</si>
  <si>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</si>
  <si>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</si>
  <si>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</si>
  <si>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</si>
  <si>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</si>
  <si>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</si>
  <si>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</si>
  <si>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</si>
  <si>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</si>
  <si>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</si>
  <si>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</si>
  <si>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</si>
  <si>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</si>
  <si>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</si>
  <si>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</si>
  <si>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</si>
  <si>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</si>
  <si>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</si>
  <si>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</si>
  <si>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</si>
  <si>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</si>
  <si>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</si>
  <si>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</si>
  <si>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</si>
  <si>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</si>
  <si>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</si>
  <si>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</si>
  <si>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</si>
  <si>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</si>
  <si>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</si>
  <si>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</si>
  <si>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</si>
  <si>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</si>
  <si>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</si>
  <si>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</si>
  <si>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</si>
  <si>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</si>
  <si>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</si>
  <si>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</si>
  <si>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</si>
  <si>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</si>
  <si>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</si>
  <si>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</si>
  <si>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</si>
  <si>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</si>
  <si>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</si>
  <si>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</si>
  <si>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</si>
  <si>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</si>
  <si>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</si>
  <si>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</si>
  <si>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</si>
  <si>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</si>
  <si>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</si>
  <si>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</si>
  <si>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</si>
  <si>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</si>
  <si>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</si>
  <si>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</si>
  <si>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</si>
  <si>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</si>
  <si>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</si>
  <si>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</si>
  <si>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</si>
  <si>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</si>
  <si>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</si>
  <si>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</si>
  <si>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</si>
  <si>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</si>
  <si>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</si>
  <si>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</si>
  <si>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</si>
  <si>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</si>
  <si>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</si>
  <si>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</si>
  <si>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</si>
  <si>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</si>
  <si>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</si>
  <si>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</si>
  <si>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</si>
  <si>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</si>
  <si>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</si>
  <si>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</si>
  <si>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</si>
  <si>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</si>
  <si>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</si>
  <si>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</si>
  <si>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</si>
  <si>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</si>
  <si>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</si>
  <si>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</si>
  <si>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</si>
  <si>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</si>
  <si>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</si>
  <si>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</si>
  <si>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</si>
  <si>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</si>
  <si>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</si>
  <si>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</si>
  <si>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</si>
  <si>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</si>
  <si>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</si>
  <si>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</si>
  <si>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</si>
  <si>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</si>
  <si>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</si>
  <si>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</si>
  <si>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</si>
  <si>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</si>
  <si>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</si>
  <si>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</si>
  <si>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</si>
  <si>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</si>
  <si>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</si>
  <si>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</si>
  <si>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</si>
  <si>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</si>
  <si>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</si>
  <si>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</si>
  <si>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</si>
  <si>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</si>
  <si>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</si>
  <si>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</si>
  <si>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</si>
  <si>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</si>
  <si>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</si>
  <si>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</si>
  <si>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</si>
  <si>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</si>
  <si>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</si>
  <si>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</si>
  <si>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</si>
  <si>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</si>
  <si>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</si>
  <si>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</si>
  <si>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</si>
  <si>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</si>
  <si>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</si>
  <si>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</si>
  <si>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</si>
  <si>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</si>
  <si>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</si>
  <si>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</si>
  <si>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</si>
  <si>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</si>
  <si>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</si>
  <si>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</si>
  <si>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</si>
  <si>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</si>
  <si>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</si>
  <si>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</si>
  <si>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</si>
  <si>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</si>
  <si>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</si>
  <si>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</si>
  <si>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</si>
  <si>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</si>
  <si>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</si>
  <si>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</si>
  <si>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</si>
  <si>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</si>
  <si>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</si>
  <si>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</si>
  <si>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</si>
  <si>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</si>
  <si>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</si>
  <si>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</si>
  <si>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</si>
  <si>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</si>
  <si>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</si>
  <si>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</si>
  <si>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</si>
  <si>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</si>
  <si>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</si>
  <si>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</si>
  <si>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</si>
  <si>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</si>
  <si>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</si>
  <si>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</si>
  <si>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</si>
  <si>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</si>
  <si>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</si>
  <si>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</si>
  <si>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</si>
  <si>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</si>
  <si>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</si>
  <si>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</si>
  <si>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</si>
  <si>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</si>
  <si>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</si>
  <si>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</si>
  <si>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</si>
  <si>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</si>
  <si>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</si>
  <si>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</si>
  <si>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</si>
  <si>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</si>
  <si>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</si>
  <si>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</si>
  <si>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</si>
  <si>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</si>
  <si>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</si>
  <si>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</si>
  <si>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</si>
  <si>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</si>
  <si>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</si>
  <si>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</si>
  <si>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</si>
  <si>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</si>
  <si>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</si>
  <si>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</si>
  <si>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</si>
  <si>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</si>
  <si>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</si>
  <si>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</si>
  <si>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</si>
  <si>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</si>
  <si>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</si>
  <si>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</si>
  <si>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</si>
  <si>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</si>
  <si>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</si>
  <si>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</si>
  <si>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</si>
  <si>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</si>
  <si>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</si>
  <si>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</si>
  <si>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</si>
  <si>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</si>
  <si>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</si>
  <si>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</si>
  <si>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</si>
  <si>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</si>
  <si>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</si>
  <si>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</si>
  <si>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</si>
  <si>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</si>
  <si>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</si>
  <si>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</si>
  <si>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</si>
  <si>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</si>
  <si>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</si>
  <si>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</si>
  <si>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</si>
  <si>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</si>
  <si>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</si>
  <si>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</si>
  <si>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</si>
  <si>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</si>
  <si>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</si>
  <si>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</si>
  <si>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</si>
  <si>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</si>
  <si>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</si>
  <si>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</si>
  <si>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</si>
  <si>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</si>
  <si>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</si>
  <si>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</si>
  <si>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</si>
  <si>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</si>
  <si>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</si>
  <si>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</si>
  <si>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</si>
  <si>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神奈川県横浜市青葉区荏田町433番地</t>
  </si>
  <si>
    <t>医療法人社団　明芳会　横浜新都市脳神経外科病院　理事長　中村　哲也</t>
  </si>
  <si>
    <t>医療法人社団　明芳会　横浜新都市脳神経外科病院</t>
  </si>
  <si>
    <t>045-911-2011</t>
  </si>
  <si>
    <t>横浜市長</t>
  </si>
  <si>
    <t>医療業</t>
  </si>
  <si>
    <t>045-911-2011</t>
    <phoneticPr fontId="3"/>
  </si>
  <si>
    <t>別紙参照</t>
    <rPh sb="0" eb="4">
      <t>ベッシサンショウ</t>
    </rPh>
    <phoneticPr fontId="3"/>
  </si>
  <si>
    <t>・廃棄物の分別、管理の徹底
・職員への意識向上の為の研修会の実施
・一般廃棄物の混入防止</t>
    <phoneticPr fontId="3"/>
  </si>
  <si>
    <t>鋭利物、固形物、廃液</t>
    <phoneticPr fontId="3"/>
  </si>
  <si>
    <t>一般廃棄物、産業廃棄物で処理できるものが混入しないよう注意喚起を行う。</t>
    <phoneticPr fontId="3"/>
  </si>
  <si>
    <t>該当なし</t>
    <rPh sb="0" eb="2">
      <t>ガイトウ</t>
    </rPh>
    <phoneticPr fontId="3"/>
  </si>
  <si>
    <t>・廃棄物の分別、管理の徹底
・職員への意識向上の為の研修会の実施
・一般廃棄物、産業廃棄物の混入防止</t>
    <phoneticPr fontId="3"/>
  </si>
  <si>
    <t>令和元年12月より電子マニフェストへ以降。</t>
    <phoneticPr fontId="3"/>
  </si>
  <si>
    <r>
      <t>令和 6 年 6 月 2</t>
    </r>
    <r>
      <rPr>
        <sz val="11"/>
        <rFont val="ＭＳ Ｐゴシック"/>
        <family val="3"/>
        <charset val="128"/>
      </rPr>
      <t>6</t>
    </r>
    <r>
      <rPr>
        <sz val="11"/>
        <rFont val="ＭＳ Ｐゴシック"/>
        <family val="3"/>
        <charset val="128"/>
      </rPr>
      <t xml:space="preserve"> 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</si>
</sst>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620592" y="1987833"/>
          <a:ext cx="395317" cy="580107"/>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X40" sqref="X40"/>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433</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423</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422</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421</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2920</v>
      </c>
      <c r="Q49" s="739"/>
      <c r="R49" s="739"/>
      <c r="S49" s="739"/>
      <c r="T49" s="739"/>
      <c r="U49" s="740"/>
    </row>
    <row r="50" spans="3:23" ht="26.25" customHeight="1">
      <c r="C50" s="751" t="s">
        <v>11</v>
      </c>
      <c r="D50" s="752"/>
      <c r="E50" s="753"/>
      <c r="F50" s="762" t="s">
        <v>419</v>
      </c>
      <c r="G50" s="763"/>
      <c r="H50" s="763"/>
      <c r="I50" s="763"/>
      <c r="J50" s="763"/>
      <c r="K50" s="763"/>
      <c r="L50" s="763"/>
      <c r="M50" s="763"/>
      <c r="N50" s="568" t="s">
        <v>131</v>
      </c>
      <c r="O50" s="572"/>
      <c r="P50" s="572"/>
      <c r="Q50" s="741" t="s">
        <v>425</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126</v>
      </c>
      <c r="G54" s="732"/>
      <c r="H54" s="732"/>
      <c r="I54" s="732"/>
      <c r="J54" s="732"/>
      <c r="K54" s="732"/>
      <c r="L54" s="33" t="s">
        <v>48</v>
      </c>
      <c r="M54" s="33"/>
      <c r="N54" s="733" t="s">
        <v>424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v>317</v>
      </c>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680</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426</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426</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1</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73.650000000000006</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427</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1</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72</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427</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428</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429</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430</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430</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430</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430</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430</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430</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73.650000000000006</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72.459999999999994</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1.19</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431</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72</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70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2</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431</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73.650000000000006</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432</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医療法人社団　明芳会　横浜新都市脳神経外科病院</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election activeCell="X40" sqref="X4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72</v>
      </c>
      <c r="G12" s="868"/>
      <c r="H12" s="62" t="s">
        <v>13</v>
      </c>
      <c r="I12" s="63"/>
      <c r="J12" s="64"/>
      <c r="K12" s="63"/>
      <c r="L12" s="904"/>
      <c r="M12" s="65"/>
      <c r="O12" s="846">
        <v>0</v>
      </c>
      <c r="P12" s="855"/>
      <c r="Q12" s="855"/>
      <c r="R12" s="855"/>
      <c r="S12" s="62" t="s">
        <v>13</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v>0</v>
      </c>
      <c r="G15" s="874"/>
      <c r="H15" s="54" t="s">
        <v>13</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73.650000000000006</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2</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72</v>
      </c>
      <c r="P27" s="889"/>
      <c r="Q27" s="889"/>
      <c r="R27" s="889"/>
      <c r="S27" s="54" t="s">
        <v>38</v>
      </c>
      <c r="T27" s="75"/>
      <c r="U27" s="75"/>
      <c r="X27" s="73" t="s">
        <v>39</v>
      </c>
      <c r="Y27" s="76"/>
      <c r="AG27" s="63"/>
      <c r="AH27" s="63"/>
      <c r="AI27" s="63"/>
      <c r="AJ27" s="63"/>
      <c r="AK27" s="867">
        <f>+AG18+O27</f>
        <v>72</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2</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73.650000000000006</v>
      </c>
      <c r="G29" s="870"/>
      <c r="H29" s="221" t="s">
        <v>155</v>
      </c>
      <c r="L29" s="891"/>
      <c r="O29" s="66"/>
      <c r="P29" s="149"/>
      <c r="Q29" s="61" t="s">
        <v>142</v>
      </c>
      <c r="R29" s="803" t="s">
        <v>33</v>
      </c>
      <c r="S29" s="804"/>
      <c r="T29" s="804"/>
      <c r="U29" s="805"/>
      <c r="V29" s="58"/>
      <c r="W29" s="77"/>
      <c r="X29" s="806" t="s">
        <v>227</v>
      </c>
      <c r="Y29" s="807"/>
      <c r="Z29" s="809">
        <v>70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72.459999999999994</v>
      </c>
      <c r="G30" s="870"/>
      <c r="H30" s="221" t="s">
        <v>155</v>
      </c>
      <c r="L30" s="891"/>
      <c r="O30" s="66"/>
      <c r="Q30" s="888">
        <f>+ROUND(Z28,2)+ROUND(Z29,2)+ROUND(Z30,2)</f>
        <v>72</v>
      </c>
      <c r="R30" s="889"/>
      <c r="S30" s="889"/>
      <c r="T30" s="889"/>
      <c r="U30" s="54" t="s">
        <v>16</v>
      </c>
      <c r="X30" s="806" t="s">
        <v>145</v>
      </c>
      <c r="Y30" s="807"/>
      <c r="Z30" s="809">
        <v>0</v>
      </c>
      <c r="AA30" s="810"/>
      <c r="AB30" s="810"/>
      <c r="AC30" s="810"/>
      <c r="AD30" s="810"/>
      <c r="AE30" s="54" t="s">
        <v>13</v>
      </c>
      <c r="AK30" s="846">
        <v>70</v>
      </c>
      <c r="AL30" s="856"/>
      <c r="AM30" s="856"/>
      <c r="AN30" s="856"/>
      <c r="AO30" s="62" t="s">
        <v>13</v>
      </c>
      <c r="AR30" s="834"/>
      <c r="AS30" s="831"/>
      <c r="AT30" s="831"/>
      <c r="AU30" s="832"/>
    </row>
    <row r="31" spans="2:48" ht="27" customHeight="1" thickTop="1" thickBot="1">
      <c r="B31" s="862" t="s">
        <v>165</v>
      </c>
      <c r="C31" s="803"/>
      <c r="D31" s="803"/>
      <c r="E31" s="845"/>
      <c r="F31" s="869">
        <v>1.19</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医療法人社団　明芳会　横浜新都市脳神経外科病院</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election activeCell="X40" sqref="X40"/>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医療法人社団　明芳会　横浜新都市脳神経外科病院</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73.650000000000006</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73.650000000000006</v>
      </c>
    </row>
    <row r="10" spans="2:24" ht="24" customHeight="1">
      <c r="B10" s="173" t="s">
        <v>365</v>
      </c>
      <c r="C10" s="946" t="s">
        <v>213</v>
      </c>
      <c r="D10" s="946"/>
      <c r="E10" s="946"/>
      <c r="F10" s="947"/>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73.650000000000006</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73.650000000000006</v>
      </c>
    </row>
    <row r="15" spans="2:24" ht="24" customHeight="1">
      <c r="B15" s="173" t="s">
        <v>168</v>
      </c>
      <c r="C15" s="911" t="s">
        <v>218</v>
      </c>
      <c r="D15" s="911"/>
      <c r="E15" s="911"/>
      <c r="F15" s="912"/>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72.459999999999994</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72.459999999999994</v>
      </c>
    </row>
    <row r="16" spans="2:24" ht="24" customHeight="1">
      <c r="B16" s="173" t="s">
        <v>169</v>
      </c>
      <c r="C16" s="911" t="s">
        <v>219</v>
      </c>
      <c r="D16" s="911"/>
      <c r="E16" s="911"/>
      <c r="F16" s="912"/>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1.19</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1.19</v>
      </c>
    </row>
    <row r="17" spans="2:24" ht="24" customHeight="1">
      <c r="B17" s="173"/>
      <c r="C17" s="911" t="s">
        <v>374</v>
      </c>
      <c r="D17" s="911"/>
      <c r="E17" s="911"/>
      <c r="F17" s="912"/>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0</v>
      </c>
      <c r="H19" s="502">
        <f t="shared" si="1"/>
        <v>0</v>
      </c>
      <c r="I19" s="502">
        <f t="shared" si="1"/>
        <v>0</v>
      </c>
      <c r="J19" s="502">
        <f t="shared" si="1"/>
        <v>72</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72</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0</v>
      </c>
      <c r="H37" s="534">
        <f t="shared" si="7"/>
        <v>0</v>
      </c>
      <c r="I37" s="534">
        <f t="shared" si="7"/>
        <v>0</v>
      </c>
      <c r="J37" s="534">
        <f t="shared" si="7"/>
        <v>72</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72</v>
      </c>
    </row>
    <row r="38" spans="2:24" ht="24" customHeight="1">
      <c r="B38" s="171"/>
      <c r="C38" s="934"/>
      <c r="D38" s="234"/>
      <c r="E38" s="232" t="s">
        <v>231</v>
      </c>
      <c r="F38" s="560"/>
      <c r="G38" s="528">
        <f t="shared" ref="G38:V38" si="8">SUM(G39:G41)</f>
        <v>0</v>
      </c>
      <c r="H38" s="528">
        <f t="shared" si="8"/>
        <v>0</v>
      </c>
      <c r="I38" s="528">
        <f t="shared" si="8"/>
        <v>0</v>
      </c>
      <c r="J38" s="528">
        <f t="shared" si="8"/>
        <v>72</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72</v>
      </c>
    </row>
    <row r="39" spans="2:24" ht="24" customHeight="1">
      <c r="B39" s="171"/>
      <c r="C39" s="934"/>
      <c r="D39" s="235"/>
      <c r="E39" s="230"/>
      <c r="F39" s="228" t="s">
        <v>173</v>
      </c>
      <c r="G39" s="530">
        <f>+ｱ.特管廃油!$Z$28</f>
        <v>0</v>
      </c>
      <c r="H39" s="530">
        <f>+ｲ.特管廃酸!$Z$28</f>
        <v>0</v>
      </c>
      <c r="I39" s="530">
        <f>+ｳ.特管廃ｱﾙｶﾘ!$Z$28</f>
        <v>0</v>
      </c>
      <c r="J39" s="530">
        <f>+ｴ.感染性廃棄物!$Z$28</f>
        <v>2</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2</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70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70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0</v>
      </c>
      <c r="H43" s="536">
        <f>+ｲ.特管廃酸!$AK$27</f>
        <v>0</v>
      </c>
      <c r="I43" s="536">
        <f>+ｳ.特管廃ｱﾙｶﾘ!$AK$27</f>
        <v>0</v>
      </c>
      <c r="J43" s="536">
        <f>+ｴ.感染性廃棄物!$AK$27</f>
        <v>72</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72</v>
      </c>
    </row>
    <row r="44" spans="2:24" ht="24" customHeight="1">
      <c r="B44" s="171"/>
      <c r="C44" s="178"/>
      <c r="D44" s="176" t="s">
        <v>147</v>
      </c>
      <c r="E44" s="927" t="s">
        <v>176</v>
      </c>
      <c r="F44" s="928"/>
      <c r="G44" s="538">
        <f>+ｱ.特管廃油!$AK$30</f>
        <v>0</v>
      </c>
      <c r="H44" s="538">
        <f>+ｲ.特管廃酸!$AK$30</f>
        <v>0</v>
      </c>
      <c r="I44" s="538">
        <f>+ｳ.特管廃ｱﾙｶﾘ!$AK$30</f>
        <v>0</v>
      </c>
      <c r="J44" s="538">
        <f>+ｴ.感染性廃棄物!$AK$30</f>
        <v>70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70</v>
      </c>
    </row>
    <row r="45" spans="2:24" ht="24" customHeight="1">
      <c r="B45" s="171"/>
      <c r="C45" s="178"/>
      <c r="D45" s="561" t="s">
        <v>149</v>
      </c>
      <c r="E45" s="915" t="s">
        <v>177</v>
      </c>
      <c r="F45" s="916"/>
      <c r="G45" s="540">
        <f>+ｱ.特管廃油!$AR$24</f>
        <v>0</v>
      </c>
      <c r="H45" s="540">
        <f>+ｲ.特管廃酸!$AR$24</f>
        <v>0</v>
      </c>
      <c r="I45" s="540">
        <f>+ｳ.特管廃ｱﾙｶﾘ!$AR$24</f>
        <v>0</v>
      </c>
      <c r="J45" s="540">
        <f>+ｴ.感染性廃棄物!$AR$24</f>
        <v>2</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2</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145.65</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6 年 6 月 26 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神奈川県横浜市青葉区荏田町433番地</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医療法人社団　明芳会　横浜新都市脳神経外科病院　理事長　中村　哲也</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045-911-2011</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医療法人社団　明芳会　横浜新都市脳神経外科病院</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2920</v>
      </c>
      <c r="Q25" s="1088"/>
      <c r="R25" s="1088"/>
      <c r="S25" s="1088"/>
      <c r="T25" s="1088"/>
      <c r="U25" s="1089"/>
    </row>
    <row r="26" spans="1:23" ht="26.25" customHeight="1">
      <c r="C26" s="1047" t="s">
        <v>11</v>
      </c>
      <c r="D26" s="1080"/>
      <c r="E26" s="1081"/>
      <c r="F26" s="1058" t="str">
        <f>+表紙!F50</f>
        <v>神奈川県横浜市青葉区荏田町433番地</v>
      </c>
      <c r="G26" s="1059"/>
      <c r="H26" s="1059"/>
      <c r="I26" s="1059"/>
      <c r="J26" s="1059"/>
      <c r="K26" s="1059"/>
      <c r="L26" s="1059"/>
      <c r="M26" s="1059"/>
      <c r="N26" s="130" t="s">
        <v>131</v>
      </c>
      <c r="O26" s="409"/>
      <c r="P26" s="409"/>
      <c r="Q26" s="1090" t="str">
        <f>IF(+表紙!Q50="","",+表紙!Q50)</f>
        <v>045-911-2011</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Ｐ－医療、福祉</v>
      </c>
      <c r="G30" s="1095"/>
      <c r="H30" s="1095"/>
      <c r="I30" s="1095"/>
      <c r="J30" s="1095"/>
      <c r="K30" s="1095"/>
      <c r="L30" s="276" t="s">
        <v>48</v>
      </c>
      <c r="M30" s="276"/>
      <c r="N30" s="1096" t="str">
        <f>IF(COUNTA(表紙!N54)=1,+表紙!N54,"")</f>
        <v>医療業</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f>IF(+表紙!N57="","",+表紙!N57)</f>
        <v>317</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680</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別紙参照</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1</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73.650000000000006</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・廃棄物の分別、管理の徹底
・職員への意識向上の為の研修会の実施
・一般廃棄物の混入防止</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1</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72</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・廃棄物の分別、管理の徹底
・職員への意識向上の為の研修会の実施
・一般廃棄物の混入防止</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鋭利物、固形物、廃液</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一般廃棄物、産業廃棄物で処理できるものが混入しないよう注意喚起を行う。</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該当なし</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該当なし</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該当なし</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該当なし</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該当なし</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該当なし</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73.650000000000006</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72.459999999999994</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1.19</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・廃棄物の分別、管理の徹底
・職員への意識向上の為の研修会の実施
・一般廃棄物、産業廃棄物の混入防止</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72</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70</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2</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・廃棄物の分別、管理の徹底
・職員への意識向上の為の研修会の実施
・一般廃棄物、産業廃棄物の混入防止</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73.650000000000006</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令和元年12月より電子マニフェストへ以降。</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2024-07-01T01:53:09Z</dcterms:created>
  <dcterms:modified xsi:type="dcterms:W3CDTF">2024-09-09T10:28:07Z</dcterms:modified>
</cp:coreProperties>
</file>