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<sst xmlns="http://schemas.openxmlformats.org/spreadsheetml/2006/main" count="3171" uniqueCount="461">
  <si>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</si>
  <si>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</si>
  <si>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</si>
  <si>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</si>
  <si>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</si>
  <si>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</si>
  <si>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</si>
  <si>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</si>
  <si>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</si>
  <si>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</si>
  <si>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</si>
  <si>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</si>
  <si>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</si>
  <si>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</si>
  <si>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</si>
  <si>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</si>
  <si>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</si>
  <si>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</si>
  <si>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</si>
  <si>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</si>
  <si>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</si>
  <si>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</si>
  <si>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</si>
  <si>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</si>
  <si>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</si>
  <si>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</si>
  <si>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</si>
  <si>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</si>
  <si>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</si>
  <si>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</si>
  <si>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</si>
  <si>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</si>
  <si>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</si>
  <si>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</si>
  <si>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</si>
  <si>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</si>
  <si>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</si>
  <si>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</si>
  <si>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</si>
  <si>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</si>
  <si>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</si>
  <si>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</si>
  <si>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</si>
  <si>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</si>
  <si>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</si>
  <si>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</si>
  <si>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</si>
  <si>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</si>
  <si>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</si>
  <si>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</si>
  <si>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</si>
  <si>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</si>
  <si>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</si>
  <si>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</si>
  <si>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</si>
  <si>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</si>
  <si>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</si>
  <si>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</si>
  <si>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</si>
  <si>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</si>
  <si>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</si>
  <si>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</si>
  <si>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</si>
  <si>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</si>
  <si>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</si>
  <si>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</si>
  <si>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</si>
  <si>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</si>
  <si>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</si>
  <si>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</si>
  <si>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</si>
  <si>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</si>
  <si>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</si>
  <si>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</si>
  <si>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</si>
  <si>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</si>
  <si>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</si>
  <si>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</si>
  <si>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</si>
  <si>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</si>
  <si>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</si>
  <si>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</si>
  <si>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</si>
  <si>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</si>
  <si>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</si>
  <si>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</si>
  <si>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</si>
  <si>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</si>
  <si>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</si>
  <si>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</si>
  <si>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</si>
  <si>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</si>
  <si>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</si>
  <si>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</si>
  <si>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</si>
  <si>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</si>
  <si>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</si>
  <si>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</si>
  <si>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</si>
  <si>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</si>
  <si>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</si>
  <si>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</si>
  <si>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</si>
  <si>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</si>
  <si>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</si>
  <si>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</si>
  <si>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</si>
  <si>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</si>
  <si>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</si>
  <si>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</si>
  <si>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</si>
  <si>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</si>
  <si>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</si>
  <si>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</si>
  <si>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</si>
  <si>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</si>
  <si>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</si>
  <si>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</si>
  <si>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</si>
  <si>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</si>
  <si>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</si>
  <si>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</si>
  <si>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</si>
  <si>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</si>
  <si>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</si>
  <si>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</si>
  <si>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</si>
  <si>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</si>
  <si>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</si>
  <si>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</si>
  <si>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</si>
  <si>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</si>
  <si>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</si>
  <si>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</si>
  <si>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</si>
  <si>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</si>
  <si>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</si>
  <si>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</si>
  <si>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</si>
  <si>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</si>
  <si>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</si>
  <si>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</si>
  <si>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</si>
  <si>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</si>
  <si>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</si>
  <si>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</si>
  <si>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</si>
  <si>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</si>
  <si>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</si>
  <si>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</si>
  <si>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</si>
  <si>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</si>
  <si>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</si>
  <si>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</si>
  <si>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</si>
  <si>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</si>
  <si>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</si>
  <si>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</si>
  <si>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</si>
  <si>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</si>
  <si>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</si>
  <si>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</si>
  <si>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</si>
  <si>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</si>
  <si>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</si>
  <si>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</si>
  <si>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</si>
  <si>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</si>
  <si>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</si>
  <si>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</si>
  <si>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</si>
  <si>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</si>
  <si>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</si>
  <si>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</si>
  <si>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</si>
  <si>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</si>
  <si>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</si>
  <si>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</si>
  <si>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</si>
  <si>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</si>
  <si>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</si>
  <si>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</si>
  <si>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</si>
  <si>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</si>
  <si>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</si>
  <si>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</si>
  <si>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</si>
  <si>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</si>
  <si>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</si>
  <si>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</si>
  <si>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</si>
  <si>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</si>
  <si>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</si>
  <si>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</si>
  <si>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</si>
  <si>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</si>
  <si>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</si>
  <si>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</si>
  <si>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</si>
  <si>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</si>
  <si>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</si>
  <si>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</si>
  <si>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</si>
  <si>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</si>
  <si>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</si>
  <si>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</si>
  <si>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</si>
  <si>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</si>
  <si>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</si>
  <si>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</si>
  <si>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</si>
  <si>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</si>
  <si>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</si>
  <si>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</si>
  <si>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</si>
  <si>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</si>
  <si>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</si>
  <si>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</si>
  <si>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</si>
  <si>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</si>
  <si>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</si>
  <si>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</si>
  <si>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</si>
  <si>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</si>
  <si>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</si>
  <si>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</si>
  <si>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</si>
  <si>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</si>
  <si>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</si>
  <si>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</si>
  <si>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</si>
  <si>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</si>
  <si>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</si>
  <si>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</si>
  <si>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</si>
  <si>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</si>
  <si>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</si>
  <si>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</si>
  <si>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</si>
  <si>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</si>
  <si>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</si>
  <si>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</si>
  <si>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</si>
  <si>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</si>
  <si>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</si>
  <si>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</si>
  <si>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</si>
  <si>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</si>
  <si>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</si>
  <si>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</si>
  <si>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</si>
  <si>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</si>
  <si>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</si>
  <si>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</si>
  <si>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</si>
  <si>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</si>
  <si>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</si>
  <si>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</si>
  <si>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</si>
  <si>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</si>
  <si>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</si>
  <si>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</si>
  <si>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</si>
  <si>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</si>
  <si>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</si>
  <si>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</si>
  <si>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</si>
  <si>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</si>
  <si>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</si>
  <si>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</si>
  <si>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</si>
  <si>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</si>
  <si>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</si>
  <si>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</si>
  <si>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</si>
  <si>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</si>
  <si>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</si>
  <si>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</si>
  <si>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</si>
  <si>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</si>
  <si>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</si>
  <si>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</si>
  <si>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</si>
  <si>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</si>
  <si>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</si>
  <si>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</si>
  <si>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</si>
  <si>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</si>
  <si>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</si>
  <si>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</si>
  <si>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</si>
  <si>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</si>
  <si>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</si>
  <si>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</si>
  <si>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</si>
  <si>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</si>
  <si>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</si>
  <si>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</si>
  <si>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</si>
  <si>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</si>
  <si>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</si>
  <si>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</si>
  <si>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</si>
  <si>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</si>
  <si>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</si>
  <si>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</si>
  <si>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</si>
  <si>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</si>
  <si>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</si>
  <si>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</si>
  <si>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</si>
  <si>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</si>
  <si>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</si>
  <si>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</si>
  <si>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</si>
  <si>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</si>
  <si>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</si>
  <si>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</si>
  <si>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</si>
  <si>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</si>
  <si>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</si>
  <si>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</si>
  <si>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</si>
  <si>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</si>
  <si>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</si>
  <si>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</si>
  <si>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</si>
  <si>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</si>
  <si>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</si>
  <si>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</si>
  <si>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</si>
  <si>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</si>
  <si>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</si>
  <si>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</si>
  <si>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</si>
  <si>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</si>
  <si>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</si>
  <si>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</si>
  <si>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</si>
  <si>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</si>
  <si>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</si>
  <si>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</si>
  <si>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</si>
  <si>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</si>
  <si>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</si>
  <si>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</si>
  <si>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</si>
  <si>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</si>
  <si>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</si>
  <si>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</si>
  <si>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</si>
  <si>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</si>
  <si>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</si>
  <si>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</si>
  <si>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</si>
  <si>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</si>
  <si>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</si>
  <si>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</si>
  <si>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</si>
  <si>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</si>
  <si>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</si>
  <si>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</si>
  <si>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</si>
  <si>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</si>
  <si>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</si>
  <si>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</si>
  <si>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</si>
  <si>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</si>
  <si>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</si>
  <si>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</si>
  <si>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</si>
  <si>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</si>
  <si>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</si>
  <si>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</si>
  <si>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</si>
  <si>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</si>
  <si>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</si>
  <si>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</si>
  <si>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</si>
  <si>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</si>
  <si>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</si>
  <si>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</si>
  <si>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</si>
  <si>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</si>
  <si>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</si>
  <si>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</si>
  <si>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</si>
  <si>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</si>
  <si>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</si>
  <si>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</si>
  <si>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</si>
  <si>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</si>
  <si>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</si>
  <si>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</si>
  <si>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</si>
  <si>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</si>
  <si>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</si>
  <si>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</si>
  <si>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</si>
  <si>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</si>
  <si>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</si>
  <si>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</si>
  <si>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</si>
  <si>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</si>
  <si>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</si>
  <si>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</si>
  <si>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</si>
  <si>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</si>
  <si>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</si>
  <si>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</si>
  <si>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</si>
  <si>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</si>
  <si>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</si>
  <si>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</si>
  <si>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</si>
  <si>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</si>
  <si>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</si>
  <si>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</si>
  <si>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</si>
  <si>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</si>
  <si>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</si>
  <si>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</si>
  <si>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</si>
  <si>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</si>
  <si>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</si>
  <si>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</si>
  <si>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</si>
  <si>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</si>
  <si>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</si>
  <si>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</si>
  <si>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</si>
  <si>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</si>
  <si>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</si>
  <si>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</si>
  <si>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</si>
  <si>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</si>
  <si>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</si>
  <si>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</si>
  <si>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</si>
  <si>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</si>
  <si>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</si>
  <si>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</si>
  <si>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</si>
  <si>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</si>
  <si>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</si>
  <si>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045-504-1420</t>
  </si>
  <si>
    <t>荷役工程→荷役設備（BC関係）→設備周辺清掃作業→汚泥/コンクリくず発生→委託処理
出荷工程→場内清掃/製品への異物混入→汚泥/コンクリくず発生→委託処理</t>
    <phoneticPr fontId="3"/>
  </si>
  <si>
    <t>建材鉱産品部長→鉱産品グループリーダー→大黒町建材センター担当者（廃棄物担当）</t>
    <phoneticPr fontId="3"/>
  </si>
  <si>
    <t>設備改善によりベルトコンベアからの荷こぼれ等産廃発生につながる要因を取り除く。
置場区画を確実に行うことで製品への異物混入を削減する。</t>
    <phoneticPr fontId="3"/>
  </si>
  <si>
    <t>現状の取組を引き続き推進する。</t>
    <phoneticPr fontId="3"/>
  </si>
  <si>
    <t>汚泥：荷役工程及び出荷工程で発生する汚泥は全て場内に設けられた産廃置場に保管している</t>
    <phoneticPr fontId="3"/>
  </si>
  <si>
    <t>特になし</t>
    <phoneticPr fontId="3"/>
  </si>
  <si>
    <t>令和   ６年   ６月  ３０日</t>
    <phoneticPr fontId="3"/>
  </si>
  <si>
    <t>東京都千代田区内幸町２－１－１</t>
    <phoneticPr fontId="3"/>
  </si>
  <si>
    <t>UＢＥ三菱セメント株式会社
代表取締役社長　小山　誠</t>
    <phoneticPr fontId="3"/>
  </si>
  <si>
    <t>UＢＥ三菱セメント株式会社　大黒町建材センター</t>
    <phoneticPr fontId="3"/>
  </si>
  <si>
    <t>神奈川県横浜市鶴見区大黒町７－７６</t>
    <phoneticPr fontId="3"/>
  </si>
  <si>
    <t>03-6275-0358</t>
    <phoneticPr fontId="3"/>
  </si>
  <si>
    <t>横浜市長</t>
    <phoneticPr fontId="3"/>
  </si>
  <si>
    <t>Ｅ21－窯業・土石製品製造業</t>
    <phoneticPr fontId="3"/>
  </si>
  <si>
    <t>コンクリート用骨材の積み替え保管業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</si>
</sst>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9550" y="2187575"/>
          <a:ext cx="406400"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election activeCell="AA41" sqref="AA41"/>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452</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458</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453</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454</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457</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455</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7039</v>
      </c>
      <c r="Q49" s="754"/>
      <c r="R49" s="754"/>
      <c r="S49" s="754"/>
      <c r="T49" s="754"/>
      <c r="U49" s="755"/>
    </row>
    <row r="50" spans="3:54" ht="26.25" customHeight="1" x14ac:dyDescent="0.15">
      <c r="C50" s="726" t="s">
        <v>11</v>
      </c>
      <c r="D50" s="727"/>
      <c r="E50" s="728"/>
      <c r="F50" s="737" t="s">
        <v>456</v>
      </c>
      <c r="G50" s="738"/>
      <c r="H50" s="738"/>
      <c r="I50" s="738"/>
      <c r="J50" s="738"/>
      <c r="K50" s="738"/>
      <c r="L50" s="738"/>
      <c r="M50" s="738"/>
      <c r="N50" s="592" t="s">
        <v>172</v>
      </c>
      <c r="O50" s="595"/>
      <c r="P50" s="596"/>
      <c r="Q50" s="741" t="s">
        <v>445</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459</v>
      </c>
      <c r="G54" s="649"/>
      <c r="H54" s="649"/>
      <c r="I54" s="649"/>
      <c r="J54" s="649"/>
      <c r="K54" s="649"/>
      <c r="L54" s="38" t="s">
        <v>48</v>
      </c>
      <c r="M54" s="38"/>
      <c r="N54" s="655" t="s">
        <v>460</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5</v>
      </c>
      <c r="G61" s="653"/>
      <c r="H61" s="653"/>
      <c r="I61" s="653"/>
      <c r="J61" s="653"/>
      <c r="K61" s="653"/>
      <c r="L61" s="653"/>
      <c r="M61" s="653"/>
      <c r="N61" s="653"/>
      <c r="O61" s="653"/>
      <c r="P61" s="653"/>
      <c r="Q61" s="653"/>
      <c r="R61" s="653"/>
      <c r="S61" s="653"/>
      <c r="T61" s="653"/>
      <c r="U61" s="654"/>
      <c r="W61" s="34"/>
    </row>
    <row r="62" spans="3:54" ht="14.1" customHeight="1" x14ac:dyDescent="0.15">
      <c r="C62" s="597"/>
      <c r="D62" s="576"/>
      <c r="E62" s="505"/>
      <c r="F62" s="699" t="s">
        <v>446</v>
      </c>
      <c r="G62" s="700"/>
      <c r="H62" s="700"/>
      <c r="I62" s="700"/>
      <c r="J62" s="700"/>
      <c r="K62" s="700"/>
      <c r="L62" s="700"/>
      <c r="M62" s="700"/>
      <c r="N62" s="700"/>
      <c r="O62" s="700"/>
      <c r="P62" s="700"/>
      <c r="Q62" s="700"/>
      <c r="R62" s="700"/>
      <c r="S62" s="700"/>
      <c r="T62" s="700"/>
      <c r="U62" s="701"/>
      <c r="W62" s="34"/>
    </row>
    <row r="63" spans="3:54" ht="14.1"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4.1"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4.1"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4.1"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4.1"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4.1"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4.1"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4.1"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4.1"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4.1"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693" t="s">
        <v>447</v>
      </c>
      <c r="E77" s="694"/>
      <c r="F77" s="694"/>
      <c r="G77" s="694"/>
      <c r="H77" s="694"/>
      <c r="I77" s="694"/>
      <c r="J77" s="694"/>
      <c r="K77" s="694"/>
      <c r="L77" s="694"/>
      <c r="M77" s="694"/>
      <c r="N77" s="694"/>
      <c r="O77" s="694"/>
      <c r="P77" s="694"/>
      <c r="Q77" s="694"/>
      <c r="R77" s="694"/>
      <c r="S77" s="694"/>
      <c r="T77" s="694"/>
      <c r="U77" s="695"/>
      <c r="W77"/>
    </row>
    <row r="78" spans="3:23" ht="14.1"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4.1"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4.1"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4.1"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4.1"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4.1"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4.1"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4.1"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4.1"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1</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1202.5999999999999</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4.1"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08"/>
      <c r="D94" s="641"/>
      <c r="E94" s="676"/>
      <c r="F94" s="680" t="s">
        <v>448</v>
      </c>
      <c r="G94" s="681"/>
      <c r="H94" s="681"/>
      <c r="I94" s="681"/>
      <c r="J94" s="681"/>
      <c r="K94" s="681"/>
      <c r="L94" s="681"/>
      <c r="M94" s="681"/>
      <c r="N94" s="681"/>
      <c r="O94" s="681"/>
      <c r="P94" s="681"/>
      <c r="Q94" s="681"/>
      <c r="R94" s="681"/>
      <c r="S94" s="681"/>
      <c r="T94" s="681"/>
      <c r="U94" s="682"/>
      <c r="V94" s="180"/>
      <c r="W94" s="181"/>
      <c r="X94" s="181"/>
      <c r="Y94" s="181"/>
    </row>
    <row r="95" spans="1:56" ht="14.1"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4.1"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4.1"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4.1"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4.1"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4.1"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4.1"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4.1"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1</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1200</v>
      </c>
      <c r="L105" s="686"/>
      <c r="M105" s="686"/>
      <c r="N105" s="686"/>
      <c r="O105" s="686"/>
      <c r="P105" s="610" t="s">
        <v>291</v>
      </c>
      <c r="Q105" s="704"/>
      <c r="R105" s="704"/>
      <c r="S105" s="704"/>
      <c r="T105" s="704"/>
      <c r="U105" s="705"/>
      <c r="V105" s="376"/>
      <c r="W105" s="376"/>
      <c r="X105" s="115"/>
      <c r="Y105" s="26"/>
      <c r="BC105" s="53"/>
      <c r="BD105" s="53"/>
    </row>
    <row r="106" spans="1:56" ht="14.1"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09"/>
      <c r="D109" s="690"/>
      <c r="E109" s="790"/>
      <c r="F109" s="680" t="s">
        <v>449</v>
      </c>
      <c r="G109" s="681"/>
      <c r="H109" s="681"/>
      <c r="I109" s="681"/>
      <c r="J109" s="681"/>
      <c r="K109" s="681"/>
      <c r="L109" s="681"/>
      <c r="M109" s="681"/>
      <c r="N109" s="681"/>
      <c r="O109" s="681"/>
      <c r="P109" s="681"/>
      <c r="Q109" s="681"/>
      <c r="R109" s="681"/>
      <c r="S109" s="681"/>
      <c r="T109" s="681"/>
      <c r="U109" s="682"/>
      <c r="V109" s="195"/>
      <c r="W109" s="181"/>
      <c r="X109" s="181"/>
      <c r="Y109" s="181"/>
    </row>
    <row r="110" spans="1:56" ht="14.1"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4.1"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4.1"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4.1"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4.1"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4.1"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4.1"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4.1"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711"/>
      <c r="E120" s="790"/>
      <c r="F120" s="680" t="s">
        <v>450</v>
      </c>
      <c r="G120" s="681"/>
      <c r="H120" s="681"/>
      <c r="I120" s="681"/>
      <c r="J120" s="681"/>
      <c r="K120" s="681"/>
      <c r="L120" s="681"/>
      <c r="M120" s="681"/>
      <c r="N120" s="681"/>
      <c r="O120" s="681"/>
      <c r="P120" s="681"/>
      <c r="Q120" s="681"/>
      <c r="R120" s="681"/>
      <c r="S120" s="681"/>
      <c r="T120" s="681"/>
      <c r="U120" s="682"/>
      <c r="V120" s="195"/>
      <c r="W120" s="181"/>
      <c r="X120" s="181"/>
      <c r="Y120" s="181"/>
    </row>
    <row r="121" spans="3:27" ht="14.1"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4.1"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4.1"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4.1"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711"/>
      <c r="E126" s="790"/>
      <c r="F126" s="680" t="s">
        <v>451</v>
      </c>
      <c r="G126" s="681"/>
      <c r="H126" s="681"/>
      <c r="I126" s="681"/>
      <c r="J126" s="681"/>
      <c r="K126" s="681"/>
      <c r="L126" s="681"/>
      <c r="M126" s="681"/>
      <c r="N126" s="681"/>
      <c r="O126" s="681"/>
      <c r="P126" s="681"/>
      <c r="Q126" s="681"/>
      <c r="R126" s="681"/>
      <c r="S126" s="681"/>
      <c r="T126" s="681"/>
      <c r="U126" s="682"/>
      <c r="V126" s="195"/>
      <c r="W126" s="181"/>
      <c r="X126" s="181"/>
      <c r="Y126" s="181"/>
    </row>
    <row r="127" spans="3:27" ht="14.1"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4.1"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4.1"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4.1"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4.1"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4.1"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4.1"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4.1"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4.1"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4.1"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4.1"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4.1"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4.1"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4.1"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4.1"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4.1"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4.1"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4.1"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4.1"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4.1"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4.1"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8.1"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4.1"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4.1"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4.1"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4.1"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4.1"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4.1"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4.1"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4.1"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4.1"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8.1"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4.1"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4.1"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4.1"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4.1"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4.1"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4.1"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4.1"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4.1"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4.1"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4.1"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4.1"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4.1"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4.1"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4.1"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4.1"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4.1"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4.1"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4.1"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4.1"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4.1"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4.1"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4.1"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4.1"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4.1"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711"/>
      <c r="E208" s="790"/>
      <c r="F208" s="796" t="s">
        <v>267</v>
      </c>
      <c r="G208" s="797"/>
      <c r="H208" s="797"/>
      <c r="I208" s="797"/>
      <c r="J208" s="797"/>
      <c r="K208" s="795" t="str">
        <f>+別紙!AA14</f>
        <v>0</v>
      </c>
      <c r="L208" s="795"/>
      <c r="M208" s="795"/>
      <c r="N208" s="795"/>
      <c r="O208" s="795"/>
      <c r="P208" s="217" t="s">
        <v>13</v>
      </c>
      <c r="Q208" s="778" t="s">
        <v>365</v>
      </c>
      <c r="R208" s="779"/>
      <c r="S208" s="779"/>
      <c r="T208" s="779"/>
      <c r="U208" s="780"/>
      <c r="V208" s="180"/>
      <c r="W208" s="181"/>
      <c r="X208" s="181"/>
      <c r="Y208" s="181"/>
    </row>
    <row r="209" spans="3:26" ht="43.3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35" customHeight="1" x14ac:dyDescent="0.15">
      <c r="C210" s="214"/>
      <c r="D210" s="711"/>
      <c r="E210" s="790"/>
      <c r="F210" s="328"/>
      <c r="G210" s="798" t="s">
        <v>224</v>
      </c>
      <c r="H210" s="799"/>
      <c r="I210" s="799"/>
      <c r="J210" s="799"/>
      <c r="K210" s="795" t="str">
        <f>+別紙!AA16</f>
        <v>0</v>
      </c>
      <c r="L210" s="795"/>
      <c r="M210" s="795"/>
      <c r="N210" s="795"/>
      <c r="O210" s="795"/>
      <c r="P210" s="578" t="s">
        <v>13</v>
      </c>
      <c r="Q210" s="781"/>
      <c r="R210" s="782"/>
      <c r="S210" s="782"/>
      <c r="T210" s="782"/>
      <c r="U210" s="783"/>
      <c r="V210" s="180"/>
      <c r="W210" s="181"/>
      <c r="X210" s="181"/>
      <c r="Y210" s="181"/>
    </row>
    <row r="211" spans="3:26" ht="43.3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3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4.1"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4.1"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4.1"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4.1"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4.1"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4.1"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4.1"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4.1"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4.1"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1200</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1200</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4.1"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4.1"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4.1"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4.1"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4.1"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4.1"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4.1"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4.1"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4.1"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1.1"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UＢＥ三菱セメント株式会社　大黒町建材センター</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5" zoomScaleNormal="100" workbookViewId="0">
      <selection activeCell="O25" sqref="O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5" workbookViewId="0">
      <selection activeCell="Y23" sqref="Y2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1200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1202.5999999999999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1200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1200</v>
      </c>
      <c r="P27" s="863"/>
      <c r="Q27" s="863"/>
      <c r="R27" s="863"/>
      <c r="S27" s="59" t="s">
        <v>38</v>
      </c>
      <c r="T27" s="80"/>
      <c r="U27" s="80"/>
      <c r="X27" s="78" t="s">
        <v>39</v>
      </c>
      <c r="Y27" s="81"/>
      <c r="AG27" s="68"/>
      <c r="AH27" s="68"/>
      <c r="AI27" s="68"/>
      <c r="AJ27" s="68"/>
      <c r="AK27" s="905">
        <f>+AG18+O27</f>
        <v>1200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1200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1200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UＢＥ三菱セメント株式会社　大黒町建材センター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H2" zoomScale="80" zoomScaleNormal="80" workbookViewId="0">
      <selection activeCell="H19" sqref="H19"/>
    </sheetView>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UＢＥ三菱セメント株式会社　大黒町建材センター</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1202.5999999999999</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1202.5999999999999</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t="str">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t="str">
        <f t="shared" si="0"/>
        <v>0</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t="str">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t="str">
        <f t="shared" si="0"/>
        <v>0</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1200</v>
      </c>
      <c r="U19" s="519">
        <f t="shared" si="1"/>
        <v>0</v>
      </c>
      <c r="V19" s="519">
        <f t="shared" si="1"/>
        <v>0</v>
      </c>
      <c r="W19" s="519">
        <f t="shared" si="1"/>
        <v>0</v>
      </c>
      <c r="X19" s="519">
        <f t="shared" si="1"/>
        <v>0</v>
      </c>
      <c r="Y19" s="519">
        <f t="shared" si="1"/>
        <v>0</v>
      </c>
      <c r="Z19" s="520">
        <f t="shared" si="1"/>
        <v>0</v>
      </c>
      <c r="AA19" s="521">
        <f t="shared" ref="AA19:AA25" si="2">SUM(G19:Z19)</f>
        <v>1200</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1200</v>
      </c>
      <c r="U37" s="554">
        <f t="shared" si="8"/>
        <v>0</v>
      </c>
      <c r="V37" s="554">
        <f t="shared" si="8"/>
        <v>0</v>
      </c>
      <c r="W37" s="554">
        <f t="shared" si="8"/>
        <v>0</v>
      </c>
      <c r="X37" s="554">
        <f t="shared" si="8"/>
        <v>0</v>
      </c>
      <c r="Y37" s="554">
        <f t="shared" si="8"/>
        <v>0</v>
      </c>
      <c r="Z37" s="555">
        <f t="shared" si="8"/>
        <v>0</v>
      </c>
      <c r="AA37" s="556">
        <f t="shared" si="4"/>
        <v>1200</v>
      </c>
    </row>
    <row r="38" spans="2:27" ht="24" customHeight="1" x14ac:dyDescent="0.15">
      <c r="B38" s="186"/>
      <c r="C38" s="939"/>
      <c r="D38" s="247"/>
      <c r="E38" s="245" t="s">
        <v>319</v>
      </c>
      <c r="F38" s="585"/>
      <c r="G38" s="545">
        <f t="shared" ref="G38:Z38" si="9">SUM(G39:G41)</f>
        <v>0</v>
      </c>
      <c r="H38" s="545">
        <f t="shared" si="9"/>
        <v>0</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1200</v>
      </c>
      <c r="U38" s="545">
        <f t="shared" si="9"/>
        <v>0</v>
      </c>
      <c r="V38" s="545">
        <f t="shared" si="9"/>
        <v>0</v>
      </c>
      <c r="W38" s="545">
        <f t="shared" si="9"/>
        <v>0</v>
      </c>
      <c r="X38" s="545">
        <f t="shared" si="9"/>
        <v>0</v>
      </c>
      <c r="Y38" s="545">
        <f t="shared" si="9"/>
        <v>0</v>
      </c>
      <c r="Z38" s="546">
        <f t="shared" si="9"/>
        <v>0</v>
      </c>
      <c r="AA38" s="547">
        <f t="shared" si="4"/>
        <v>1200</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1200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1200</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1200</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1200</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1200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1200</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0</v>
      </c>
      <c r="M55" s="634">
        <f t="shared" si="10"/>
        <v>0</v>
      </c>
      <c r="N55" s="634">
        <f t="shared" si="10"/>
        <v>0</v>
      </c>
      <c r="O55" s="634">
        <f t="shared" si="10"/>
        <v>0</v>
      </c>
      <c r="P55" s="634">
        <f t="shared" si="10"/>
        <v>0</v>
      </c>
      <c r="Q55" s="634">
        <f t="shared" si="10"/>
        <v>0</v>
      </c>
      <c r="R55" s="634">
        <f t="shared" si="10"/>
        <v>0</v>
      </c>
      <c r="S55" s="634">
        <f t="shared" si="10"/>
        <v>0</v>
      </c>
      <c r="T55" s="634">
        <f t="shared" si="10"/>
        <v>2402.6</v>
      </c>
      <c r="U55" s="634">
        <f t="shared" si="10"/>
        <v>0</v>
      </c>
      <c r="V55" s="634">
        <f t="shared" si="10"/>
        <v>0</v>
      </c>
      <c r="W55" s="634">
        <f t="shared" si="10"/>
        <v>0</v>
      </c>
      <c r="X55" s="634">
        <f t="shared" si="10"/>
        <v>0</v>
      </c>
      <c r="Y55" s="634">
        <f t="shared" si="10"/>
        <v>0</v>
      </c>
      <c r="Z55" s="634">
        <f t="shared" si="10"/>
        <v>0</v>
      </c>
      <c r="AA55" s="633">
        <f>+AA9+AA19+AA20</f>
        <v>2402.6</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3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６年   ６月  ３０日</v>
      </c>
      <c r="Q11" s="1028"/>
      <c r="R11" s="1028"/>
      <c r="S11" s="1028"/>
      <c r="T11" s="1029"/>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東京都千代田区内幸町２－１－１</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UＢＥ三菱セメント株式会社
代表取締役社長　小山　誠</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03-6275-0358</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UＢＥ三菱セメント株式会社　大黒町建材センター</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7039</v>
      </c>
      <c r="Q25" s="989"/>
      <c r="R25" s="989"/>
      <c r="S25" s="989"/>
      <c r="T25" s="989"/>
      <c r="U25" s="990"/>
    </row>
    <row r="26" spans="1:22" ht="26.25" customHeight="1" x14ac:dyDescent="0.15">
      <c r="C26" s="1002" t="s">
        <v>11</v>
      </c>
      <c r="D26" s="1003"/>
      <c r="E26" s="1004"/>
      <c r="F26" s="1021" t="str">
        <f>+表紙!F50</f>
        <v>神奈川県横浜市鶴見区大黒町７－７６</v>
      </c>
      <c r="G26" s="1022"/>
      <c r="H26" s="1022"/>
      <c r="I26" s="1022"/>
      <c r="J26" s="1022"/>
      <c r="K26" s="1022"/>
      <c r="L26" s="1022"/>
      <c r="M26" s="1022"/>
      <c r="N26" s="454" t="s">
        <v>172</v>
      </c>
      <c r="O26" s="383"/>
      <c r="P26" s="383"/>
      <c r="Q26" s="1016" t="str">
        <f>IF(+表紙!Q50="","",+表紙!Q50)</f>
        <v>045-504-1420</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Ｅ21－窯業・土石製品製造業</v>
      </c>
      <c r="G30" s="992"/>
      <c r="H30" s="992"/>
      <c r="I30" s="992"/>
      <c r="J30" s="992"/>
      <c r="K30" s="992"/>
      <c r="L30" s="282" t="s">
        <v>48</v>
      </c>
      <c r="M30" s="282"/>
      <c r="N30" s="993" t="str">
        <f>IF(COUNTA(表紙!N54)=1,+表紙!N54,"")</f>
        <v>コンクリート用骨材の積み替え保管業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5</v>
      </c>
      <c r="G37" s="1062"/>
      <c r="H37" s="1062"/>
      <c r="I37" s="1062"/>
      <c r="J37" s="1062"/>
      <c r="K37" s="1062"/>
      <c r="L37" s="1062"/>
      <c r="M37" s="1062"/>
      <c r="N37" s="1062"/>
      <c r="O37" s="1062"/>
      <c r="P37" s="1062"/>
      <c r="Q37" s="1062"/>
      <c r="R37" s="1062"/>
      <c r="S37" s="1062"/>
      <c r="T37" s="1062"/>
      <c r="U37" s="1063"/>
    </row>
    <row r="38" spans="3:21" ht="14.1"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4.1"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4.1"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4.1"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4.1"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4.1"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4.1"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4.1"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4.1"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4.1"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4.1"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4.1"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4.1"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4.1"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4.1"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4.1"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4.1"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4.1"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4.1"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4.1"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1</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1202.5999999999999</v>
      </c>
      <c r="L66" s="1068"/>
      <c r="M66" s="1068"/>
      <c r="N66" s="1068"/>
      <c r="O66" s="1068"/>
      <c r="P66" s="300" t="s">
        <v>13</v>
      </c>
      <c r="Q66" s="1066"/>
      <c r="R66" s="1066"/>
      <c r="S66" s="1066"/>
      <c r="T66" s="1066"/>
      <c r="U66" s="1067"/>
      <c r="V66" s="467"/>
      <c r="W66" s="467"/>
      <c r="X66" s="391"/>
    </row>
    <row r="67" spans="1:24" ht="14.1"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92"/>
      <c r="D70" s="1071"/>
      <c r="E70" s="1074"/>
      <c r="F70" s="1052" t="str">
        <f>IF(COUNTA(表紙!F94)=1,+表紙!F94,"")</f>
        <v>設備改善によりベルトコンベアからの荷こぼれ等産廃発生につながる要因を取り除く。
置場区画を確実に行うことで製品への異物混入を削減する。</v>
      </c>
      <c r="G70" s="1053"/>
      <c r="H70" s="1053"/>
      <c r="I70" s="1053"/>
      <c r="J70" s="1053"/>
      <c r="K70" s="1053"/>
      <c r="L70" s="1053"/>
      <c r="M70" s="1053"/>
      <c r="N70" s="1053"/>
      <c r="O70" s="1053"/>
      <c r="P70" s="1053"/>
      <c r="Q70" s="1053"/>
      <c r="R70" s="1053"/>
      <c r="S70" s="1053"/>
      <c r="T70" s="1053"/>
      <c r="U70" s="1054"/>
      <c r="V70" s="308"/>
    </row>
    <row r="71" spans="1:24" ht="14.1"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4.1"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4.1"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4.1"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4.1"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4.1"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4.1"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1</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1200</v>
      </c>
      <c r="L81" s="1068"/>
      <c r="M81" s="1068"/>
      <c r="N81" s="1068"/>
      <c r="O81" s="1068"/>
      <c r="P81" s="303" t="s">
        <v>13</v>
      </c>
      <c r="Q81" s="1066"/>
      <c r="R81" s="1066"/>
      <c r="S81" s="1066"/>
      <c r="T81" s="1066"/>
      <c r="U81" s="1067"/>
      <c r="V81" s="467"/>
      <c r="W81" s="467"/>
      <c r="X81" s="309"/>
    </row>
    <row r="82" spans="1:24" ht="14.1"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59"/>
      <c r="D85" s="1047"/>
      <c r="E85" s="1044"/>
      <c r="F85" s="1052" t="str">
        <f>IF(COUNTA(表紙!F109)=1,+表紙!F109,"")</f>
        <v>現状の取組を引き続き推進する。</v>
      </c>
      <c r="G85" s="1053"/>
      <c r="H85" s="1053"/>
      <c r="I85" s="1053"/>
      <c r="J85" s="1053"/>
      <c r="K85" s="1053"/>
      <c r="L85" s="1053"/>
      <c r="M85" s="1053"/>
      <c r="N85" s="1053"/>
      <c r="O85" s="1053"/>
      <c r="P85" s="1053"/>
      <c r="Q85" s="1053"/>
      <c r="R85" s="1053"/>
      <c r="S85" s="1053"/>
      <c r="T85" s="1053"/>
      <c r="U85" s="1054"/>
      <c r="V85" s="321"/>
    </row>
    <row r="86" spans="1:24" ht="14.1"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4.1"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4.1"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4.1"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4.1"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4.1"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4.1"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4.1"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47"/>
      <c r="E96" s="1044"/>
      <c r="F96" s="1052" t="str">
        <f>IF(COUNTA(表紙!F120)=1,+表紙!F120,"")</f>
        <v>汚泥：荷役工程及び出荷工程で発生する汚泥は全て場内に設けられた産廃置場に保管している</v>
      </c>
      <c r="G96" s="1053"/>
      <c r="H96" s="1053"/>
      <c r="I96" s="1053"/>
      <c r="J96" s="1053"/>
      <c r="K96" s="1053"/>
      <c r="L96" s="1053"/>
      <c r="M96" s="1053"/>
      <c r="N96" s="1053"/>
      <c r="O96" s="1053"/>
      <c r="P96" s="1053"/>
      <c r="Q96" s="1053"/>
      <c r="R96" s="1053"/>
      <c r="S96" s="1053"/>
      <c r="T96" s="1053"/>
      <c r="U96" s="1054"/>
      <c r="V96" s="321"/>
    </row>
    <row r="97" spans="3:25" ht="14.1"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4.1"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4.1"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4.1"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47"/>
      <c r="E102" s="1044"/>
      <c r="F102" s="1099" t="str">
        <f>IF(COUNTA(表紙!F126)=1,+表紙!F126,"")</f>
        <v>特になし</v>
      </c>
      <c r="G102" s="1100"/>
      <c r="H102" s="1100"/>
      <c r="I102" s="1100"/>
      <c r="J102" s="1100"/>
      <c r="K102" s="1100"/>
      <c r="L102" s="1100"/>
      <c r="M102" s="1100"/>
      <c r="N102" s="1100"/>
      <c r="O102" s="1100"/>
      <c r="P102" s="1100"/>
      <c r="Q102" s="1100"/>
      <c r="R102" s="1100"/>
      <c r="S102" s="1100"/>
      <c r="T102" s="1100"/>
      <c r="U102" s="1101"/>
      <c r="V102" s="321"/>
    </row>
    <row r="103" spans="3:25" ht="14.1"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4.1"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4.1"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4.1"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4.1"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4.1"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4.1"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4.1"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4.1"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4.1"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4.1"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4.1"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4.1"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4.1"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4.1"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4.1"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4.1"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4.1"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4.1"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4.1"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4.1"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8.1"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4.1"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4.1"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4.1"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4.1"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4.1"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4.1"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4.1"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4.1"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4.1"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8.1"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4.1"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4.1"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4.1"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4.1"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4.1"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4.1"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4.1"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4.1"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4.1"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4.1"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4.1"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4.1"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4.1"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4.1"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4.1"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4.1"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4.1"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4.1"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4.1"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4.1"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4.1"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4.1"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4.1"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4.1"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47"/>
      <c r="E184" s="1044"/>
      <c r="F184" s="1115" t="s">
        <v>267</v>
      </c>
      <c r="G184" s="1116"/>
      <c r="H184" s="1116"/>
      <c r="I184" s="1116"/>
      <c r="J184" s="1116"/>
      <c r="K184" s="1075" t="str">
        <f>+表紙!K208</f>
        <v>0</v>
      </c>
      <c r="L184" s="1075"/>
      <c r="M184" s="1075"/>
      <c r="N184" s="1075"/>
      <c r="O184" s="1075"/>
      <c r="P184" s="327" t="s">
        <v>13</v>
      </c>
      <c r="Q184" s="1105" t="s">
        <v>293</v>
      </c>
      <c r="R184" s="1106"/>
      <c r="S184" s="1106"/>
      <c r="T184" s="1106"/>
      <c r="U184" s="1107"/>
      <c r="V184" s="467"/>
      <c r="W184" s="467"/>
      <c r="X184" s="321"/>
      <c r="Y184" s="341"/>
    </row>
    <row r="185" spans="3:25" ht="43.3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35" customHeight="1" x14ac:dyDescent="0.15">
      <c r="C186" s="325"/>
      <c r="D186" s="1047"/>
      <c r="E186" s="1044"/>
      <c r="F186" s="328"/>
      <c r="G186" s="798" t="s">
        <v>224</v>
      </c>
      <c r="H186" s="799"/>
      <c r="I186" s="799"/>
      <c r="J186" s="799"/>
      <c r="K186" s="1075" t="str">
        <f>+表紙!K210</f>
        <v>0</v>
      </c>
      <c r="L186" s="1075"/>
      <c r="M186" s="1075"/>
      <c r="N186" s="1075"/>
      <c r="O186" s="1075"/>
      <c r="P186" s="459" t="s">
        <v>13</v>
      </c>
      <c r="Q186" s="1108"/>
      <c r="R186" s="1109"/>
      <c r="S186" s="1109"/>
      <c r="T186" s="1109"/>
      <c r="U186" s="1110"/>
      <c r="V186" s="467"/>
      <c r="W186" s="467"/>
      <c r="X186" s="321"/>
      <c r="Y186" s="341"/>
    </row>
    <row r="187" spans="3:25" ht="43.3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3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4.1"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4.1"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4.1"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4.1"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4.1"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4.1"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4.1"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4.1"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4.1"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1200</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1200</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4.1"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4.1"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4.1"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4.1"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4.1"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4.1"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4.1"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4.1"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4.1"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1.1"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1.1"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349999999999994"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1.1"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2024-06-25T03:14:42Z</dcterms:created>
  <dcterms:modified xsi:type="dcterms:W3CDTF">2024-09-09T10:48:21Z</dcterms:modified>
</cp:coreProperties>
</file>