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AA29" i="94"/>
  <c r="I32" i="94"/>
  <c r="I31" i="94" s="1"/>
  <c r="I26" i="94" s="1"/>
  <c r="I27" i="94" s="1"/>
  <c r="AA28" i="94"/>
  <c r="AA36" i="94"/>
  <c r="H32" i="94"/>
  <c r="H31" i="94" s="1"/>
  <c r="H26" i="94" s="1"/>
  <c r="H27" i="94" s="1"/>
  <c r="H38" i="94"/>
  <c r="H37" i="94" s="1"/>
  <c r="O38" i="94"/>
  <c r="O37" i="94" s="1"/>
  <c r="O19" i="94" s="1"/>
  <c r="O18" i="94" s="1"/>
  <c r="AK27" i="82"/>
  <c r="X32" i="94"/>
  <c r="X31" i="94" s="1"/>
  <c r="X26" i="94" s="1"/>
  <c r="X18" i="82"/>
  <c r="O16" i="83"/>
  <c r="Y50" i="94" s="1"/>
  <c r="X21" i="83"/>
  <c r="AK27" i="83"/>
  <c r="O16" i="94"/>
  <c r="O14" i="94"/>
  <c r="O12" i="94"/>
  <c r="X27" i="94"/>
  <c r="X21" i="78"/>
  <c r="O16" i="79"/>
  <c r="R50" i="94" s="1"/>
  <c r="X21" i="89"/>
  <c r="F12" i="83"/>
  <c r="O10" i="94"/>
  <c r="O17"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5" i="94" l="1"/>
  <c r="O9" i="94"/>
  <c r="O55" i="94"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<sst xmlns="http://schemas.openxmlformats.org/spreadsheetml/2006/main" count="3181" uniqueCount="462">
  <si>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</si>
  <si>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</si>
  <si>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</si>
  <si>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</si>
  <si>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</si>
  <si>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</si>
  <si>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</si>
  <si>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</si>
  <si>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</si>
  <si>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</si>
  <si>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</si>
  <si>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</si>
  <si>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</si>
  <si>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</si>
  <si>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</si>
  <si>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</si>
  <si>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</si>
  <si>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</si>
  <si>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</si>
  <si>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</si>
  <si>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</si>
  <si>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</si>
  <si>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</si>
  <si>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</si>
  <si>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</si>
  <si>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</si>
  <si>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</si>
  <si>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</si>
  <si>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</si>
  <si>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</si>
  <si>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</si>
  <si>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</si>
  <si>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</si>
  <si>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</si>
  <si>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</si>
  <si>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</si>
  <si>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</si>
  <si>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</si>
  <si>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</si>
  <si>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</si>
  <si>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</si>
  <si>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</si>
  <si>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</si>
  <si>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</si>
  <si>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</si>
  <si>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</si>
  <si>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</si>
  <si>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</si>
  <si>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</si>
  <si>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</si>
  <si>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</si>
  <si>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</si>
  <si>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</si>
  <si>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</si>
  <si>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</si>
  <si>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</si>
  <si>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</si>
  <si>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</si>
  <si>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</si>
  <si>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</si>
  <si>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</si>
  <si>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</si>
  <si>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</si>
  <si>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</si>
  <si>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</si>
  <si>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</si>
  <si>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</si>
  <si>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</si>
  <si>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</si>
  <si>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</si>
  <si>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</si>
  <si>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</si>
  <si>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</si>
  <si>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</si>
  <si>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</si>
  <si>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</si>
  <si>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</si>
  <si>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</si>
  <si>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</si>
  <si>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</si>
  <si>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</si>
  <si>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</si>
  <si>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</si>
  <si>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</si>
  <si>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</si>
  <si>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</si>
  <si>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</si>
  <si>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</si>
  <si>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</si>
  <si>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</si>
  <si>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</si>
  <si>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</si>
  <si>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</si>
  <si>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</si>
  <si>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</si>
  <si>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</si>
  <si>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</si>
  <si>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</si>
  <si>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</si>
  <si>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</si>
  <si>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</si>
  <si>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</si>
  <si>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</si>
  <si>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</si>
  <si>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</si>
  <si>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</si>
  <si>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</si>
  <si>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</si>
  <si>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</si>
  <si>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</si>
  <si>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</si>
  <si>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</si>
  <si>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</si>
  <si>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</si>
  <si>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</si>
  <si>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</si>
  <si>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</si>
  <si>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</si>
  <si>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</si>
  <si>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</si>
  <si>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</si>
  <si>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</si>
  <si>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</si>
  <si>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</si>
  <si>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</si>
  <si>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</si>
  <si>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</si>
  <si>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</si>
  <si>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</si>
  <si>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</si>
  <si>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</si>
  <si>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</si>
  <si>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</si>
  <si>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</si>
  <si>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</si>
  <si>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</si>
  <si>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</si>
  <si>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</si>
  <si>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</si>
  <si>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</si>
  <si>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</si>
  <si>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</si>
  <si>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</si>
  <si>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</si>
  <si>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</si>
  <si>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</si>
  <si>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</si>
  <si>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</si>
  <si>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</si>
  <si>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</si>
  <si>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</si>
  <si>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</si>
  <si>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</si>
  <si>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</si>
  <si>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</si>
  <si>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</si>
  <si>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</si>
  <si>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</si>
  <si>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</si>
  <si>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</si>
  <si>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</si>
  <si>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</si>
  <si>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</si>
  <si>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</si>
  <si>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</si>
  <si>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</si>
  <si>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</si>
  <si>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</si>
  <si>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</si>
  <si>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</si>
  <si>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</si>
  <si>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</si>
  <si>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</si>
  <si>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</si>
  <si>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</si>
  <si>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</si>
  <si>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</si>
  <si>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</si>
  <si>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</si>
  <si>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</si>
  <si>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</si>
  <si>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</si>
  <si>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</si>
  <si>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</si>
  <si>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</si>
  <si>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</si>
  <si>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</si>
  <si>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</si>
  <si>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</si>
  <si>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</si>
  <si>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</si>
  <si>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</si>
  <si>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</si>
  <si>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</si>
  <si>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</si>
  <si>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</si>
  <si>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</si>
  <si>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</si>
  <si>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</si>
  <si>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</si>
  <si>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</si>
  <si>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</si>
  <si>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</si>
  <si>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</si>
  <si>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</si>
  <si>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</si>
  <si>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</si>
  <si>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</si>
  <si>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</si>
  <si>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</si>
  <si>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</si>
  <si>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</si>
  <si>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</si>
  <si>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</si>
  <si>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</si>
  <si>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</si>
  <si>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</si>
  <si>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</si>
  <si>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</si>
  <si>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</si>
  <si>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</si>
  <si>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</si>
  <si>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</si>
  <si>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</si>
  <si>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</si>
  <si>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</si>
  <si>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</si>
  <si>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</si>
  <si>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</si>
  <si>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</si>
  <si>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</si>
  <si>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</si>
  <si>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</si>
  <si>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</si>
  <si>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</si>
  <si>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</si>
  <si>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</si>
  <si>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</si>
  <si>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</si>
  <si>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</si>
  <si>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</si>
  <si>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</si>
  <si>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</si>
  <si>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</si>
  <si>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</si>
  <si>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</si>
  <si>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</si>
  <si>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</si>
  <si>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</si>
  <si>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</si>
  <si>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</si>
  <si>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</si>
  <si>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</si>
  <si>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</si>
  <si>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</si>
  <si>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</si>
  <si>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</si>
  <si>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</si>
  <si>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</si>
  <si>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</si>
  <si>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</si>
  <si>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</si>
  <si>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</si>
  <si>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</si>
  <si>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</si>
  <si>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</si>
  <si>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</si>
  <si>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</si>
  <si>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</si>
  <si>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</si>
  <si>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</si>
  <si>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</si>
  <si>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</si>
  <si>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</si>
  <si>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</si>
  <si>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</si>
  <si>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</si>
  <si>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</si>
  <si>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</si>
  <si>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</si>
  <si>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</si>
  <si>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</si>
  <si>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</si>
  <si>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</si>
  <si>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</si>
  <si>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</si>
  <si>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</si>
  <si>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</si>
  <si>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</si>
  <si>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</si>
  <si>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</si>
  <si>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</si>
  <si>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</si>
  <si>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</si>
  <si>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</si>
  <si>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</si>
  <si>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</si>
  <si>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</si>
  <si>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</si>
  <si>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</si>
  <si>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</si>
  <si>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</si>
  <si>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</si>
  <si>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</si>
  <si>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</si>
  <si>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</si>
  <si>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</si>
  <si>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</si>
  <si>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</si>
  <si>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</si>
  <si>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</si>
  <si>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</si>
  <si>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</si>
  <si>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</si>
  <si>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</si>
  <si>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</si>
  <si>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</si>
  <si>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</si>
  <si>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</si>
  <si>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</si>
  <si>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</si>
  <si>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</si>
  <si>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</si>
  <si>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</si>
  <si>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</si>
  <si>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</si>
  <si>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</si>
  <si>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</si>
  <si>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</si>
  <si>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</si>
  <si>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</si>
  <si>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</si>
  <si>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</si>
  <si>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</si>
  <si>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</si>
  <si>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</si>
  <si>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</si>
  <si>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</si>
  <si>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</si>
  <si>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</si>
  <si>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</si>
  <si>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</si>
  <si>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</si>
  <si>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</si>
  <si>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</si>
  <si>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</si>
  <si>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</si>
  <si>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</si>
  <si>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</si>
  <si>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</si>
  <si>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</si>
  <si>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</si>
  <si>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</si>
  <si>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</si>
  <si>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</si>
  <si>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</si>
  <si>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</si>
  <si>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</si>
  <si>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</si>
  <si>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</si>
  <si>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</si>
  <si>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</si>
  <si>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</si>
  <si>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</si>
  <si>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</si>
  <si>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</si>
  <si>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</si>
  <si>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</si>
  <si>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</si>
  <si>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</si>
  <si>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</si>
  <si>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</si>
  <si>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</si>
  <si>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</si>
  <si>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</si>
  <si>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</si>
  <si>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</si>
  <si>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</si>
  <si>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</si>
  <si>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</si>
  <si>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</si>
  <si>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</si>
  <si>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</si>
  <si>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</si>
  <si>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</si>
  <si>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</si>
  <si>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</si>
  <si>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</si>
  <si>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</si>
  <si>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</si>
  <si>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</si>
  <si>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</si>
  <si>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</si>
  <si>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</si>
  <si>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</si>
  <si>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</si>
  <si>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</si>
  <si>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</si>
  <si>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</si>
  <si>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</si>
  <si>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</si>
  <si>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</si>
  <si>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</si>
  <si>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</si>
  <si>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</si>
  <si>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</si>
  <si>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</si>
  <si>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</si>
  <si>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</si>
  <si>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</si>
  <si>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</si>
  <si>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</si>
  <si>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</si>
  <si>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</si>
  <si>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</si>
  <si>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</si>
  <si>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</si>
  <si>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</si>
  <si>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</si>
  <si>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</si>
  <si>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</si>
  <si>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</si>
  <si>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</si>
  <si>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</si>
  <si>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</si>
  <si>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</si>
  <si>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</si>
  <si>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</si>
  <si>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</si>
  <si>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</si>
  <si>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</si>
  <si>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</si>
  <si>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</si>
  <si>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</si>
  <si>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</si>
  <si>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</si>
  <si>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</si>
  <si>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</si>
  <si>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</si>
  <si>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</si>
  <si>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</si>
  <si>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</si>
  <si>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</si>
  <si>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</si>
  <si>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</si>
  <si>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千葉県市川市広尾2-6-1</t>
    <rPh sb="0" eb="3">
      <t>チバケン</t>
    </rPh>
    <rPh sb="3" eb="8">
      <t>イチカワシヒロオ</t>
    </rPh>
    <phoneticPr fontId="3"/>
  </si>
  <si>
    <t>三共油化工業株式会社　　代表取締役社長　武田　道義</t>
    <rPh sb="0" eb="10">
      <t>サンキョウユカコウギョウカブシキガイシャ</t>
    </rPh>
    <rPh sb="12" eb="14">
      <t>ダイヒョウ</t>
    </rPh>
    <rPh sb="14" eb="17">
      <t>トリシマリヤク</t>
    </rPh>
    <rPh sb="17" eb="19">
      <t>シャチョウ</t>
    </rPh>
    <rPh sb="20" eb="22">
      <t>タケダ</t>
    </rPh>
    <rPh sb="23" eb="25">
      <t>ミチヨシ</t>
    </rPh>
    <phoneticPr fontId="3"/>
  </si>
  <si>
    <t>047-356-1221</t>
    <phoneticPr fontId="3"/>
  </si>
  <si>
    <t>新規</t>
    <rPh sb="0" eb="2">
      <t>シンキ</t>
    </rPh>
    <phoneticPr fontId="3"/>
  </si>
  <si>
    <t>石油精製・石油製品製造業</t>
    <rPh sb="0" eb="2">
      <t>セキユ</t>
    </rPh>
    <rPh sb="2" eb="4">
      <t>セイセイ</t>
    </rPh>
    <rPh sb="5" eb="7">
      <t>セキユ</t>
    </rPh>
    <rPh sb="7" eb="9">
      <t>セイヒン</t>
    </rPh>
    <rPh sb="9" eb="11">
      <t>セイゾウ</t>
    </rPh>
    <rPh sb="11" eb="12">
      <t>ギョウ</t>
    </rPh>
    <phoneticPr fontId="3"/>
  </si>
  <si>
    <t>大東通商株式会社　横浜油槽所</t>
    <rPh sb="0" eb="2">
      <t>ダイトウ</t>
    </rPh>
    <rPh sb="2" eb="4">
      <t>ツウショウ</t>
    </rPh>
    <rPh sb="4" eb="8">
      <t>カブシキガイシャ</t>
    </rPh>
    <rPh sb="9" eb="11">
      <t>ヨコハマ</t>
    </rPh>
    <rPh sb="11" eb="13">
      <t>ユソウ</t>
    </rPh>
    <rPh sb="13" eb="14">
      <t>ジョ</t>
    </rPh>
    <phoneticPr fontId="3"/>
  </si>
  <si>
    <t>神奈川県横浜市鶴見区大黒町12番地69</t>
    <rPh sb="0" eb="4">
      <t>カナガワケン</t>
    </rPh>
    <rPh sb="4" eb="7">
      <t>ヨコハマシ</t>
    </rPh>
    <rPh sb="7" eb="10">
      <t>ツルミク</t>
    </rPh>
    <rPh sb="10" eb="13">
      <t>ダイコクチョウ</t>
    </rPh>
    <rPh sb="15" eb="17">
      <t>バンチ</t>
    </rPh>
    <phoneticPr fontId="3"/>
  </si>
  <si>
    <t>045-716-8981</t>
    <phoneticPr fontId="3"/>
  </si>
  <si>
    <t>原油に含まれる水分を一箇所に集約し分離させ水分のみを現場担当者及び収集運搬業者及び乗務員と連携を取り速やかに処分した。</t>
    <rPh sb="0" eb="2">
      <t>ゲンユ</t>
    </rPh>
    <rPh sb="3" eb="4">
      <t>フク</t>
    </rPh>
    <rPh sb="7" eb="9">
      <t>スイブン</t>
    </rPh>
    <rPh sb="10" eb="13">
      <t>イッカショ</t>
    </rPh>
    <rPh sb="14" eb="16">
      <t>シュウヤク</t>
    </rPh>
    <rPh sb="17" eb="19">
      <t>ブンリ</t>
    </rPh>
    <rPh sb="21" eb="23">
      <t>スイブン</t>
    </rPh>
    <rPh sb="26" eb="28">
      <t>ゲンバ</t>
    </rPh>
    <rPh sb="28" eb="31">
      <t>タントウシャ</t>
    </rPh>
    <rPh sb="31" eb="32">
      <t>オヨ</t>
    </rPh>
    <rPh sb="33" eb="35">
      <t>シュウシュウ</t>
    </rPh>
    <rPh sb="35" eb="37">
      <t>ウンパン</t>
    </rPh>
    <rPh sb="37" eb="39">
      <t>ギョウシャ</t>
    </rPh>
    <rPh sb="39" eb="40">
      <t>オヨ</t>
    </rPh>
    <rPh sb="41" eb="44">
      <t>ジョウムイン</t>
    </rPh>
    <rPh sb="45" eb="47">
      <t>レンケイ</t>
    </rPh>
    <rPh sb="48" eb="49">
      <t>ト</t>
    </rPh>
    <rPh sb="50" eb="51">
      <t>スミ</t>
    </rPh>
    <rPh sb="54" eb="56">
      <t>ショブン</t>
    </rPh>
    <phoneticPr fontId="3"/>
  </si>
  <si>
    <t>なし。</t>
    <phoneticPr fontId="3"/>
  </si>
  <si>
    <t>現在、産業廃棄物として処分計画はなし。</t>
    <rPh sb="0" eb="2">
      <t>ゲンザイ</t>
    </rPh>
    <rPh sb="3" eb="5">
      <t>サンギョウ</t>
    </rPh>
    <rPh sb="5" eb="8">
      <t>ハイキブツ</t>
    </rPh>
    <rPh sb="11" eb="13">
      <t>ショブン</t>
    </rPh>
    <rPh sb="13" eb="15">
      <t>ケイカク</t>
    </rPh>
    <phoneticPr fontId="3"/>
  </si>
  <si>
    <t>今後、産業廃棄物として処分計画はなし。</t>
    <rPh sb="0" eb="2">
      <t>コンゴ</t>
    </rPh>
    <rPh sb="3" eb="5">
      <t>サンギョウ</t>
    </rPh>
    <rPh sb="5" eb="8">
      <t>ハイキブツ</t>
    </rPh>
    <rPh sb="11" eb="13">
      <t>ショブン</t>
    </rPh>
    <rPh sb="13" eb="15">
      <t>ケイカク</t>
    </rPh>
    <phoneticPr fontId="3"/>
  </si>
  <si>
    <t>処分に関しては事前に関係者にて打合せし情報を収集すると共に見積書を取得、収集運搬及び処分業者の適切な業者選定を実施。また、業者選定後も何度か関係者による打合せを実施し適切に処分を実施。</t>
    <rPh sb="0" eb="2">
      <t>ショブン</t>
    </rPh>
    <rPh sb="3" eb="4">
      <t>カン</t>
    </rPh>
    <rPh sb="7" eb="9">
      <t>ジゼン</t>
    </rPh>
    <rPh sb="10" eb="13">
      <t>カンケイシャ</t>
    </rPh>
    <rPh sb="15" eb="17">
      <t>ウチアワ</t>
    </rPh>
    <rPh sb="19" eb="21">
      <t>ジョウホウ</t>
    </rPh>
    <rPh sb="22" eb="24">
      <t>シュウシュウ</t>
    </rPh>
    <rPh sb="27" eb="28">
      <t>トモ</t>
    </rPh>
    <rPh sb="29" eb="32">
      <t>ミツモリショ</t>
    </rPh>
    <rPh sb="33" eb="35">
      <t>シュトク</t>
    </rPh>
    <rPh sb="36" eb="38">
      <t>シュウシュウ</t>
    </rPh>
    <rPh sb="38" eb="40">
      <t>ウンパン</t>
    </rPh>
    <rPh sb="40" eb="41">
      <t>オヨ</t>
    </rPh>
    <rPh sb="42" eb="44">
      <t>ショブン</t>
    </rPh>
    <rPh sb="44" eb="46">
      <t>ギョウシャ</t>
    </rPh>
    <rPh sb="47" eb="49">
      <t>テキセツ</t>
    </rPh>
    <rPh sb="50" eb="52">
      <t>ギョウシャ</t>
    </rPh>
    <rPh sb="52" eb="54">
      <t>センテイ</t>
    </rPh>
    <rPh sb="55" eb="57">
      <t>ジッシ</t>
    </rPh>
    <rPh sb="61" eb="63">
      <t>ギョウシャ</t>
    </rPh>
    <rPh sb="63" eb="65">
      <t>センテイ</t>
    </rPh>
    <rPh sb="65" eb="66">
      <t>ゴ</t>
    </rPh>
    <rPh sb="67" eb="69">
      <t>ナンド</t>
    </rPh>
    <rPh sb="70" eb="73">
      <t>カンケイシャ</t>
    </rPh>
    <rPh sb="76" eb="78">
      <t>ウチアワ</t>
    </rPh>
    <rPh sb="80" eb="82">
      <t>ジッシ</t>
    </rPh>
    <rPh sb="83" eb="85">
      <t>テキセツ</t>
    </rPh>
    <rPh sb="86" eb="88">
      <t>ショブン</t>
    </rPh>
    <rPh sb="89" eb="91">
      <t>ジッシ</t>
    </rPh>
    <phoneticPr fontId="3"/>
  </si>
  <si>
    <t>環境管理統括者（社長）
　－各部　　　　　　　　　　　　　　　　　　　　　　　　　　：廃棄物の排出・マニュフェストの発行
　　　　　－排出元廃棄物管理責任者（係長級）　　 ：廃棄物保管・管理
　－環境管理委員会事務局（技術企画部）　　　　　：廃棄物総括管理、マニュフェストの管理</t>
    <rPh sb="0" eb="2">
      <t>カンキョウ</t>
    </rPh>
    <rPh sb="2" eb="4">
      <t>カンリ</t>
    </rPh>
    <rPh sb="4" eb="7">
      <t>トウカツシャ</t>
    </rPh>
    <rPh sb="8" eb="10">
      <t>シャチョウ</t>
    </rPh>
    <rPh sb="14" eb="16">
      <t>カクブ</t>
    </rPh>
    <rPh sb="43" eb="46">
      <t>ハイキブツ</t>
    </rPh>
    <rPh sb="47" eb="49">
      <t>ハイシュツ</t>
    </rPh>
    <rPh sb="58" eb="60">
      <t>ハッコウ</t>
    </rPh>
    <rPh sb="67" eb="69">
      <t>ハイシュツ</t>
    </rPh>
    <rPh sb="69" eb="70">
      <t>モト</t>
    </rPh>
    <rPh sb="70" eb="73">
      <t>ハイキブツ</t>
    </rPh>
    <rPh sb="73" eb="75">
      <t>カンリ</t>
    </rPh>
    <rPh sb="75" eb="77">
      <t>セキニン</t>
    </rPh>
    <rPh sb="77" eb="78">
      <t>シャ</t>
    </rPh>
    <rPh sb="79" eb="81">
      <t>カカリチョウ</t>
    </rPh>
    <rPh sb="81" eb="82">
      <t>キュウ</t>
    </rPh>
    <rPh sb="87" eb="90">
      <t>ハイキブツ</t>
    </rPh>
    <rPh sb="90" eb="92">
      <t>ホカン</t>
    </rPh>
    <rPh sb="93" eb="95">
      <t>カンリ</t>
    </rPh>
    <rPh sb="99" eb="101">
      <t>カンキョウ</t>
    </rPh>
    <rPh sb="101" eb="103">
      <t>カンリ</t>
    </rPh>
    <rPh sb="103" eb="106">
      <t>イインカイ</t>
    </rPh>
    <rPh sb="106" eb="109">
      <t>ジムキョク</t>
    </rPh>
    <rPh sb="110" eb="112">
      <t>ギジュツ</t>
    </rPh>
    <rPh sb="112" eb="114">
      <t>キカク</t>
    </rPh>
    <rPh sb="114" eb="115">
      <t>ブ</t>
    </rPh>
    <rPh sb="122" eb="125">
      <t>ハイキブツ</t>
    </rPh>
    <rPh sb="125" eb="127">
      <t>ソウカツ</t>
    </rPh>
    <rPh sb="127" eb="129">
      <t>カンリ</t>
    </rPh>
    <rPh sb="138" eb="140">
      <t>カンリ</t>
    </rPh>
    <phoneticPr fontId="3"/>
  </si>
  <si>
    <t>廃アルカリ、廃油（廃油水）→焼却→埋立て（一部再資源化）</t>
    <rPh sb="0" eb="1">
      <t>ハイ</t>
    </rPh>
    <rPh sb="6" eb="8">
      <t>ハイユ</t>
    </rPh>
    <rPh sb="9" eb="11">
      <t>ハイユ</t>
    </rPh>
    <rPh sb="11" eb="12">
      <t>スイ</t>
    </rPh>
    <rPh sb="14" eb="16">
      <t>ショウキャク</t>
    </rPh>
    <rPh sb="17" eb="19">
      <t>ウメタ</t>
    </rPh>
    <rPh sb="21" eb="23">
      <t>イチブ</t>
    </rPh>
    <rPh sb="23" eb="27">
      <t>サイシゲンカ</t>
    </rPh>
    <phoneticPr fontId="3"/>
  </si>
  <si>
    <r>
      <t>1</t>
    </r>
    <r>
      <rPr>
        <sz val="11"/>
        <rFont val="ＭＳ Ｐゴシック"/>
        <family val="3"/>
        <charset val="128"/>
      </rPr>
      <t>17名</t>
    </r>
    <rPh sb="3" eb="4">
      <t>メイ</t>
    </rPh>
    <phoneticPr fontId="3"/>
  </si>
  <si>
    <t>令和  6 年  5  月 28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</si>
</sst>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5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5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34" zoomScale="115" zoomScaleNormal="115" zoomScaleSheetLayoutView="115" workbookViewId="0">
      <selection activeCell="C46" sqref="C46:U46"/>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461</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447</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450</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t="s">
        <v>448</v>
      </c>
      <c r="Q49" s="567"/>
      <c r="R49" s="567"/>
      <c r="S49" s="567"/>
      <c r="T49" s="567"/>
      <c r="U49" s="568"/>
    </row>
    <row r="50" spans="3:23" ht="26.25" customHeight="1" x14ac:dyDescent="0.15">
      <c r="C50" s="538" t="s">
        <v>11</v>
      </c>
      <c r="D50" s="539"/>
      <c r="E50" s="540"/>
      <c r="F50" s="549" t="s">
        <v>451</v>
      </c>
      <c r="G50" s="550"/>
      <c r="H50" s="550"/>
      <c r="I50" s="550"/>
      <c r="J50" s="550"/>
      <c r="K50" s="550"/>
      <c r="L50" s="550"/>
      <c r="M50" s="550"/>
      <c r="N50" s="341" t="s">
        <v>172</v>
      </c>
      <c r="O50" s="449"/>
      <c r="P50" s="450"/>
      <c r="Q50" s="553" t="s">
        <v>452</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130</v>
      </c>
      <c r="G54" s="631"/>
      <c r="H54" s="631"/>
      <c r="I54" s="631"/>
      <c r="J54" s="631"/>
      <c r="K54" s="631"/>
      <c r="L54" s="32" t="s">
        <v>48</v>
      </c>
      <c r="M54" s="32"/>
      <c r="N54" s="635" t="s">
        <v>449</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v>20163</v>
      </c>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460</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459</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458</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2</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1000.6999999999999</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453</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0</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0</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454</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455</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456</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t="s">
        <v>454</v>
      </c>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t="s">
        <v>454</v>
      </c>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t="s">
        <v>454</v>
      </c>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t="s">
        <v>454</v>
      </c>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t="s">
        <v>454</v>
      </c>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t="s">
        <v>454</v>
      </c>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1000.6999999999999</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466.9</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0</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f>+別紙!AA18</f>
        <v>1000.6999999999999</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457</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0</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0</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454</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大東通商株式会社　横浜油槽所</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大東通商株式会社　横浜油槽所</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election activeCell="F15" sqref="F15:G1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大東通商株式会社　横浜油槽所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533.79999999999995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533.79999999999995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533.79999999999995</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大東通商株式会社　横浜油槽所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election activeCell="F34" sqref="F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大東通商株式会社　横浜油槽所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466.9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466.9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466.9</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466.9</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大東通商株式会社　横浜油槽所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大東通商株式会社　横浜油槽所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大東通商株式会社　横浜油槽所</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大東通商株式会社　横浜油槽所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大東通商株式会社　横浜油槽所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大東通商株式会社　横浜油槽所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大東通商株式会社　横浜油槽所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大東通商株式会社　横浜油槽所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大東通商株式会社　横浜油槽所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大東通商株式会社　横浜油槽所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大東通商株式会社　横浜油槽所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大東通商株式会社　横浜油槽所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大東通商株式会社　横浜油槽所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大東通商株式会社　横浜油槽所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大東通商株式会社　横浜油槽所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大東通商株式会社　横浜油槽所</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533.79999999999995</v>
      </c>
      <c r="J9" s="377">
        <f>IF(OR(ｴ.廃酸!$F24&gt;0,ｴ.廃酸!$F24&lt;0),ｴ.廃酸!F24,IF(J$19&gt;0,"0",0))</f>
        <v>0</v>
      </c>
      <c r="K9" s="377">
        <f>IF(OR(ｵ.廃ｱﾙｶﾘ!$F24&gt;0,ｵ.廃ｱﾙｶﾘ!$F24&lt;0),ｵ.廃ｱﾙｶﾘ!F24,IF(K$19&gt;0,"0",0))</f>
        <v>466.9</v>
      </c>
      <c r="L9" s="377">
        <f>IF(OR(ｶ.廃ﾌﾟﾗ類!F24&gt;0,ｶ.廃ﾌﾟﾗ類!F24&lt;0),ｶ.廃ﾌﾟﾗ類!F24,IF(L$19&gt;0,"0",0))</f>
        <v>0</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0</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v>
      </c>
      <c r="AA9" s="379">
        <f>IF(SUM(G9:Z9)&gt;0,SUM(G9:Z9),IF(AA$19&gt;0,"0",0))</f>
        <v>1000.6999999999999</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533.79999999999995</v>
      </c>
      <c r="J14" s="383">
        <f>IF(OR(ｴ.廃酸!$F29&gt;0,ｴ.廃酸!$F29&lt;0),ｴ.廃酸!F29,IF(J$19&gt;0,"0",0))</f>
        <v>0</v>
      </c>
      <c r="K14" s="383">
        <f>IF(OR(ｵ.廃ｱﾙｶﾘ!$F29&gt;0,ｵ.廃ｱﾙｶﾘ!$F29&lt;0),ｵ.廃ｱﾙｶﾘ!F29,IF(K$19&gt;0,"0",0))</f>
        <v>466.9</v>
      </c>
      <c r="L14" s="383">
        <f>IF(OR(ｶ.廃ﾌﾟﾗ類!F29&gt;0,ｶ.廃ﾌﾟﾗ類!F29&lt;0),ｶ.廃ﾌﾟﾗ類!F29,IF(L$19&gt;0,"0",0))</f>
        <v>0</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v>
      </c>
      <c r="AA14" s="385">
        <f t="shared" si="0"/>
        <v>1000.6999999999999</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466.9</v>
      </c>
      <c r="L15" s="383">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v>
      </c>
      <c r="AA15" s="385">
        <f t="shared" si="0"/>
        <v>466.9</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v>
      </c>
      <c r="AA16" s="385">
        <f t="shared" si="0"/>
        <v>0</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533.79999999999995</v>
      </c>
      <c r="J18" s="386">
        <f>IF(OR(ｴ.廃酸!$F33&gt;0,ｴ.廃酸!$F33&lt;0),ｴ.廃酸!F33,IF(J$19&gt;0,"0",0))</f>
        <v>0</v>
      </c>
      <c r="K18" s="386">
        <f>IF(OR(ｵ.廃ｱﾙｶﾘ!$F33&gt;0,ｵ.廃ｱﾙｶﾘ!$F33&lt;0),ｵ.廃ｱﾙｶﾘ!F33,IF(K$19&gt;0,"0",0))</f>
        <v>466.9</v>
      </c>
      <c r="L18" s="386">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f t="shared" si="0"/>
        <v>1000.6999999999999</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0</v>
      </c>
      <c r="M19" s="389">
        <f t="shared" si="1"/>
        <v>0</v>
      </c>
      <c r="N19" s="389">
        <f t="shared" si="1"/>
        <v>0</v>
      </c>
      <c r="O19" s="389">
        <f t="shared" si="1"/>
        <v>0</v>
      </c>
      <c r="P19" s="389">
        <f t="shared" si="1"/>
        <v>0</v>
      </c>
      <c r="Q19" s="389">
        <f t="shared" si="1"/>
        <v>0</v>
      </c>
      <c r="R19" s="389">
        <f t="shared" si="1"/>
        <v>0</v>
      </c>
      <c r="S19" s="389">
        <f t="shared" si="1"/>
        <v>0</v>
      </c>
      <c r="T19" s="389">
        <f t="shared" si="1"/>
        <v>0</v>
      </c>
      <c r="U19" s="389">
        <f t="shared" si="1"/>
        <v>0</v>
      </c>
      <c r="V19" s="389">
        <f t="shared" si="1"/>
        <v>0</v>
      </c>
      <c r="W19" s="389">
        <f t="shared" si="1"/>
        <v>0</v>
      </c>
      <c r="X19" s="389">
        <f t="shared" si="1"/>
        <v>0</v>
      </c>
      <c r="Y19" s="389">
        <f t="shared" si="1"/>
        <v>0</v>
      </c>
      <c r="Z19" s="390">
        <f t="shared" si="1"/>
        <v>0</v>
      </c>
      <c r="AA19" s="391">
        <f t="shared" ref="AA19:AA25" si="2">SUM(G19:Z19)</f>
        <v>0</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0</v>
      </c>
      <c r="M37" s="424">
        <f t="shared" si="8"/>
        <v>0</v>
      </c>
      <c r="N37" s="424">
        <f t="shared" si="8"/>
        <v>0</v>
      </c>
      <c r="O37" s="424">
        <f t="shared" si="8"/>
        <v>0</v>
      </c>
      <c r="P37" s="424">
        <f t="shared" si="8"/>
        <v>0</v>
      </c>
      <c r="Q37" s="424">
        <f t="shared" si="8"/>
        <v>0</v>
      </c>
      <c r="R37" s="424">
        <f t="shared" si="8"/>
        <v>0</v>
      </c>
      <c r="S37" s="424">
        <f t="shared" si="8"/>
        <v>0</v>
      </c>
      <c r="T37" s="424">
        <f t="shared" si="8"/>
        <v>0</v>
      </c>
      <c r="U37" s="424">
        <f t="shared" si="8"/>
        <v>0</v>
      </c>
      <c r="V37" s="424">
        <f t="shared" si="8"/>
        <v>0</v>
      </c>
      <c r="W37" s="424">
        <f t="shared" si="8"/>
        <v>0</v>
      </c>
      <c r="X37" s="424">
        <f t="shared" si="8"/>
        <v>0</v>
      </c>
      <c r="Y37" s="424">
        <f t="shared" si="8"/>
        <v>0</v>
      </c>
      <c r="Z37" s="425">
        <f t="shared" si="8"/>
        <v>0</v>
      </c>
      <c r="AA37" s="426">
        <f t="shared" si="4"/>
        <v>0</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0</v>
      </c>
      <c r="W38" s="415">
        <f t="shared" si="9"/>
        <v>0</v>
      </c>
      <c r="X38" s="415">
        <f t="shared" si="9"/>
        <v>0</v>
      </c>
      <c r="Y38" s="415">
        <f t="shared" si="9"/>
        <v>0</v>
      </c>
      <c r="Z38" s="416">
        <f t="shared" si="9"/>
        <v>0</v>
      </c>
      <c r="AA38" s="417">
        <f t="shared" si="4"/>
        <v>0</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0</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0</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0</v>
      </c>
      <c r="W43" s="427">
        <f>+ﾁ.動物のふん尿!$AK$27</f>
        <v>0</v>
      </c>
      <c r="X43" s="427">
        <f>+ﾂ.動物の死体!$AK$27</f>
        <v>0</v>
      </c>
      <c r="Y43" s="427">
        <f>+ﾃ.ばいじん!$AK$27</f>
        <v>0</v>
      </c>
      <c r="Z43" s="428">
        <f>+ﾄ.混合廃棄物その他!$AK$27</f>
        <v>0</v>
      </c>
      <c r="AA43" s="429">
        <f t="shared" si="4"/>
        <v>0</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0</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533.79999999999995</v>
      </c>
      <c r="J55" s="480">
        <f t="shared" si="10"/>
        <v>0</v>
      </c>
      <c r="K55" s="480">
        <f t="shared" si="10"/>
        <v>466.9</v>
      </c>
      <c r="L55" s="480">
        <f t="shared" si="10"/>
        <v>0</v>
      </c>
      <c r="M55" s="480">
        <f t="shared" si="10"/>
        <v>0</v>
      </c>
      <c r="N55" s="480">
        <f t="shared" si="10"/>
        <v>0</v>
      </c>
      <c r="O55" s="480">
        <f t="shared" si="10"/>
        <v>0</v>
      </c>
      <c r="P55" s="480">
        <f t="shared" si="10"/>
        <v>0</v>
      </c>
      <c r="Q55" s="480">
        <f t="shared" si="10"/>
        <v>0</v>
      </c>
      <c r="R55" s="480">
        <f t="shared" si="10"/>
        <v>0</v>
      </c>
      <c r="S55" s="480">
        <f t="shared" si="10"/>
        <v>0</v>
      </c>
      <c r="T55" s="480">
        <f t="shared" si="10"/>
        <v>0</v>
      </c>
      <c r="U55" s="480">
        <f t="shared" si="10"/>
        <v>0</v>
      </c>
      <c r="V55" s="480">
        <f t="shared" si="10"/>
        <v>0</v>
      </c>
      <c r="W55" s="480">
        <f t="shared" si="10"/>
        <v>0</v>
      </c>
      <c r="X55" s="480">
        <f t="shared" si="10"/>
        <v>0</v>
      </c>
      <c r="Y55" s="480">
        <f t="shared" si="10"/>
        <v>0</v>
      </c>
      <c r="Z55" s="480">
        <f t="shared" si="10"/>
        <v>0</v>
      </c>
      <c r="AA55" s="481">
        <f>+AA9+AA19+AA20</f>
        <v>1000.6999999999999</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37"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 年  5  月 28  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千葉県市川市広尾2-6-1</v>
      </c>
      <c r="M16" s="884"/>
      <c r="N16" s="884"/>
      <c r="O16" s="884"/>
      <c r="P16" s="884"/>
      <c r="Q16" s="884"/>
      <c r="R16" s="884"/>
      <c r="S16" s="884"/>
      <c r="T16" s="884"/>
      <c r="U16" s="282"/>
    </row>
    <row r="17" spans="1:21" ht="26.25" customHeight="1" x14ac:dyDescent="0.15">
      <c r="C17" s="86"/>
      <c r="I17" s="25"/>
      <c r="J17" s="25" t="s">
        <v>7</v>
      </c>
      <c r="K17" s="25"/>
      <c r="L17" s="884" t="str">
        <f>+表紙!L41</f>
        <v>三共油化工業株式会社　　代表取締役社長　武田　道義</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047-356-1221</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大東通商株式会社　横浜油槽所</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t="str">
        <f>表紙!P49</f>
        <v>新規</v>
      </c>
      <c r="Q25" s="891"/>
      <c r="R25" s="891"/>
      <c r="S25" s="891"/>
      <c r="T25" s="891"/>
      <c r="U25" s="892"/>
    </row>
    <row r="26" spans="1:21" ht="26.25" customHeight="1" x14ac:dyDescent="0.15">
      <c r="C26" s="538" t="s">
        <v>11</v>
      </c>
      <c r="D26" s="539"/>
      <c r="E26" s="540"/>
      <c r="F26" s="906" t="str">
        <f>+表紙!F50</f>
        <v>神奈川県横浜市鶴見区大黒町12番地69</v>
      </c>
      <c r="G26" s="907"/>
      <c r="H26" s="907"/>
      <c r="I26" s="907"/>
      <c r="J26" s="907"/>
      <c r="K26" s="907"/>
      <c r="L26" s="907"/>
      <c r="M26" s="907"/>
      <c r="N26" s="341" t="s">
        <v>172</v>
      </c>
      <c r="O26"/>
      <c r="P26"/>
      <c r="Q26" s="901" t="str">
        <f>IF(+表紙!Q50="","",+表紙!Q50)</f>
        <v>045-716-8981</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Ｅ17－石油製品・石炭製品製造業</v>
      </c>
      <c r="G30" s="894"/>
      <c r="H30" s="894"/>
      <c r="I30" s="894"/>
      <c r="J30" s="894"/>
      <c r="K30" s="894"/>
      <c r="L30" s="32" t="s">
        <v>48</v>
      </c>
      <c r="M30" s="32"/>
      <c r="N30" s="506" t="str">
        <f>IF(COUNTA(表紙!N54)=1,+表紙!N54,"")</f>
        <v>石油精製・石油製品製造業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f>IF(+表紙!N55="","",+表紙!N55)</f>
        <v>20163</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117名</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2</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1000.6999999999999</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原油に含まれる水分を一箇所に集約し分離させ水分のみを現場担当者及び収集運搬業者及び乗務員と連携を取り速やかに処分した。</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0</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0</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なし。</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現在、産業廃棄物として処分計画はなし。</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今後、産業廃棄物として処分計画はなし。</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なし。</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なし。</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なし。</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なし。</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なし。</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なし。</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1000.6999999999999</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466.9</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0</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f>+表紙!K212</f>
        <v>1000.6999999999999</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処分に関しては事前に関係者にて打合せし情報を収集すると共に見積書を取得、収集運搬及び処分業者の適切な業者選定を実施。また、業者選定後も何度か関係者による打合せを実施し適切に処分を実施。</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0</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0</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なし。</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2024-05-28T06:50:40Z</dcterms:created>
  <dcterms:modified xsi:type="dcterms:W3CDTF">2024-09-09T10:48:52Z</dcterms:modified>
</cp:coreProperties>
</file>