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05" yWindow="-105" windowWidth="23250" windowHeight="1245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H32" i="94" l="1"/>
  <c r="H31" i="94" s="1"/>
  <c r="H26" i="94" s="1"/>
  <c r="AA36" i="94"/>
  <c r="AA29" i="94"/>
  <c r="AA28" i="94"/>
  <c r="AA44" i="94"/>
  <c r="K226" i="95" s="1"/>
  <c r="K202" i="98" s="1"/>
  <c r="H38" i="94"/>
  <c r="H37" i="94" s="1"/>
  <c r="O38" i="94"/>
  <c r="O37" i="94" s="1"/>
  <c r="O19" i="94" s="1"/>
  <c r="O12" i="94" s="1"/>
  <c r="AK27" i="82"/>
  <c r="X32" i="94"/>
  <c r="X31" i="94" s="1"/>
  <c r="X26" i="94" s="1"/>
  <c r="X27" i="94" s="1"/>
  <c r="X18" i="82"/>
  <c r="O16" i="83"/>
  <c r="Y50" i="94" s="1"/>
  <c r="X21" i="83"/>
  <c r="AK27" i="83"/>
  <c r="O16" i="94"/>
  <c r="O9" i="94"/>
  <c r="O55" i="94" s="1"/>
  <c r="O14" i="94"/>
  <c r="H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<sst xmlns="http://schemas.openxmlformats.org/spreadsheetml/2006/main" count="3167" uniqueCount="456">
  <si>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</si>
  <si>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</si>
  <si>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</si>
  <si>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</si>
  <si>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</si>
  <si>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</si>
  <si>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</si>
  <si>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</si>
  <si>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</si>
  <si>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</si>
  <si>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</si>
  <si>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</si>
  <si>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</si>
  <si>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</si>
  <si>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</si>
  <si>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</si>
  <si>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</si>
  <si>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</si>
  <si>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</si>
  <si>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</si>
  <si>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</si>
  <si>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</si>
  <si>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</si>
  <si>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</si>
  <si>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</si>
  <si>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</si>
  <si>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</si>
  <si>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</si>
  <si>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</si>
  <si>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</si>
  <si>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</si>
  <si>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</si>
  <si>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</si>
  <si>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</si>
  <si>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</si>
  <si>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</si>
  <si>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</si>
  <si>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</si>
  <si>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</si>
  <si>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</si>
  <si>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</si>
  <si>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</si>
  <si>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</si>
  <si>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</si>
  <si>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</si>
  <si>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</si>
  <si>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</si>
  <si>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</si>
  <si>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</si>
  <si>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</si>
  <si>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</si>
  <si>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</si>
  <si>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</si>
  <si>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</si>
  <si>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</si>
  <si>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</si>
  <si>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</si>
  <si>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</si>
  <si>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</si>
  <si>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</si>
  <si>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</si>
  <si>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</si>
  <si>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</si>
  <si>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</si>
  <si>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</si>
  <si>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</si>
  <si>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</si>
  <si>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</si>
  <si>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</si>
  <si>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</si>
  <si>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</si>
  <si>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</si>
  <si>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</si>
  <si>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</si>
  <si>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</si>
  <si>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</si>
  <si>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</si>
  <si>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</si>
  <si>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</si>
  <si>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</si>
  <si>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</si>
  <si>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</si>
  <si>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</si>
  <si>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</si>
  <si>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</si>
  <si>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</si>
  <si>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</si>
  <si>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</si>
  <si>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</si>
  <si>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</si>
  <si>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</si>
  <si>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</si>
  <si>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</si>
  <si>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</si>
  <si>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</si>
  <si>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</si>
  <si>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</si>
  <si>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</si>
  <si>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</si>
  <si>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</si>
  <si>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</si>
  <si>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</si>
  <si>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</si>
  <si>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</si>
  <si>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</si>
  <si>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</si>
  <si>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</si>
  <si>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</si>
  <si>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</si>
  <si>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</si>
  <si>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</si>
  <si>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</si>
  <si>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</si>
  <si>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</si>
  <si>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</si>
  <si>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</si>
  <si>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</si>
  <si>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</si>
  <si>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</si>
  <si>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</si>
  <si>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</si>
  <si>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</si>
  <si>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</si>
  <si>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</si>
  <si>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</si>
  <si>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</si>
  <si>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</si>
  <si>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</si>
  <si>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</si>
  <si>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</si>
  <si>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</si>
  <si>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</si>
  <si>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</si>
  <si>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</si>
  <si>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</si>
  <si>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</si>
  <si>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</si>
  <si>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</si>
  <si>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</si>
  <si>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</si>
  <si>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</si>
  <si>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</si>
  <si>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</si>
  <si>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</si>
  <si>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</si>
  <si>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</si>
  <si>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</si>
  <si>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</si>
  <si>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</si>
  <si>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</si>
  <si>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</si>
  <si>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</si>
  <si>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</si>
  <si>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</si>
  <si>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</si>
  <si>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</si>
  <si>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</si>
  <si>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</si>
  <si>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</si>
  <si>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</si>
  <si>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</si>
  <si>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</si>
  <si>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</si>
  <si>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</si>
  <si>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</si>
  <si>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</si>
  <si>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</si>
  <si>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</si>
  <si>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</si>
  <si>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</si>
  <si>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</si>
  <si>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</si>
  <si>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</si>
  <si>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</si>
  <si>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</si>
  <si>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</si>
  <si>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</si>
  <si>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</si>
  <si>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</si>
  <si>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</si>
  <si>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</si>
  <si>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</si>
  <si>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</si>
  <si>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</si>
  <si>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</si>
  <si>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</si>
  <si>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</si>
  <si>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</si>
  <si>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</si>
  <si>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</si>
  <si>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</si>
  <si>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</si>
  <si>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</si>
  <si>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</si>
  <si>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</si>
  <si>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</si>
  <si>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</si>
  <si>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</si>
  <si>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</si>
  <si>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</si>
  <si>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</si>
  <si>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</si>
  <si>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</si>
  <si>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</si>
  <si>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</si>
  <si>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</si>
  <si>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</si>
  <si>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</si>
  <si>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</si>
  <si>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</si>
  <si>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</si>
  <si>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</si>
  <si>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</si>
  <si>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</si>
  <si>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</si>
  <si>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</si>
  <si>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</si>
  <si>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</si>
  <si>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</si>
  <si>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</si>
  <si>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</si>
  <si>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</si>
  <si>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</si>
  <si>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</si>
  <si>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</si>
  <si>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</si>
  <si>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</si>
  <si>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</si>
  <si>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</si>
  <si>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</si>
  <si>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</si>
  <si>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</si>
  <si>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</si>
  <si>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</si>
  <si>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</si>
  <si>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</si>
  <si>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</si>
  <si>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</si>
  <si>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</si>
  <si>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</si>
  <si>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</si>
  <si>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</si>
  <si>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</si>
  <si>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</si>
  <si>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</si>
  <si>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</si>
  <si>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</si>
  <si>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</si>
  <si>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</si>
  <si>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</si>
  <si>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</si>
  <si>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</si>
  <si>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</si>
  <si>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</si>
  <si>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</si>
  <si>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</si>
  <si>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</si>
  <si>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</si>
  <si>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</si>
  <si>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</si>
  <si>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</si>
  <si>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</si>
  <si>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</si>
  <si>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</si>
  <si>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</si>
  <si>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</si>
  <si>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</si>
  <si>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</si>
  <si>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</si>
  <si>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</si>
  <si>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</si>
  <si>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</si>
  <si>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</si>
  <si>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</si>
  <si>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</si>
  <si>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</si>
  <si>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</si>
  <si>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</si>
  <si>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</si>
  <si>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</si>
  <si>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</si>
  <si>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</si>
  <si>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</si>
  <si>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</si>
  <si>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</si>
  <si>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</si>
  <si>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</si>
  <si>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</si>
  <si>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</si>
  <si>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</si>
  <si>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</si>
  <si>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</si>
  <si>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</si>
  <si>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</si>
  <si>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</si>
  <si>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</si>
  <si>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</si>
  <si>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</si>
  <si>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</si>
  <si>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</si>
  <si>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</si>
  <si>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</si>
  <si>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</si>
  <si>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</si>
  <si>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</si>
  <si>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</si>
  <si>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</si>
  <si>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</si>
  <si>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</si>
  <si>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</si>
  <si>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</si>
  <si>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</si>
  <si>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</si>
  <si>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</si>
  <si>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</si>
  <si>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</si>
  <si>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</si>
  <si>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</si>
  <si>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</si>
  <si>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</si>
  <si>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</si>
  <si>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</si>
  <si>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</si>
  <si>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</si>
  <si>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</si>
  <si>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</si>
  <si>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</si>
  <si>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</si>
  <si>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</si>
  <si>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</si>
  <si>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</si>
  <si>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</si>
  <si>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</si>
  <si>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</si>
  <si>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</si>
  <si>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</si>
  <si>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</si>
  <si>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</si>
  <si>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</si>
  <si>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</si>
  <si>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</si>
  <si>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</si>
  <si>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</si>
  <si>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</si>
  <si>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</si>
  <si>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</si>
  <si>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</si>
  <si>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</si>
  <si>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</si>
  <si>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</si>
  <si>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</si>
  <si>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</si>
  <si>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</si>
  <si>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</si>
  <si>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</si>
  <si>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</si>
  <si>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</si>
  <si>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</si>
  <si>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</si>
  <si>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</si>
  <si>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</si>
  <si>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</si>
  <si>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</si>
  <si>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</si>
  <si>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</si>
  <si>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</si>
  <si>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</si>
  <si>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</si>
  <si>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</si>
  <si>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</si>
  <si>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</si>
  <si>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</si>
  <si>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</si>
  <si>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</si>
  <si>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</si>
  <si>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</si>
  <si>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</si>
  <si>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</si>
  <si>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</si>
  <si>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</si>
  <si>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</si>
  <si>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</si>
  <si>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</si>
  <si>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</si>
  <si>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</si>
  <si>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</si>
  <si>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</si>
  <si>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</si>
  <si>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</si>
  <si>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</si>
  <si>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</si>
  <si>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</si>
  <si>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</si>
  <si>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</si>
  <si>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</si>
  <si>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</si>
  <si>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</si>
  <si>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</si>
  <si>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</si>
  <si>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</si>
  <si>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</si>
  <si>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</si>
  <si>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</si>
  <si>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</si>
  <si>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</si>
  <si>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</si>
  <si>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</si>
  <si>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</si>
  <si>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</si>
  <si>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</si>
  <si>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</si>
  <si>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</si>
  <si>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</si>
  <si>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</si>
  <si>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</si>
  <si>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</si>
  <si>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</si>
  <si>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</si>
  <si>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</si>
  <si>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</si>
  <si>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</si>
  <si>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</si>
  <si>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</si>
  <si>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</si>
  <si>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</si>
  <si>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</si>
  <si>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</si>
  <si>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</si>
  <si>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</si>
  <si>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</si>
  <si>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</si>
  <si>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</si>
  <si>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</si>
  <si>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</si>
  <si>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</si>
  <si>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</si>
  <si>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</si>
  <si>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</si>
  <si>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</si>
  <si>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</si>
  <si>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</si>
  <si>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</si>
  <si>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</si>
  <si>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</si>
  <si>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</si>
  <si>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6月   4日</t>
    <phoneticPr fontId="3"/>
  </si>
  <si>
    <t>がれき類　→　再生資源化施設　→　再資源化</t>
    <rPh sb="3" eb="4">
      <t>ルイ</t>
    </rPh>
    <rPh sb="7" eb="9">
      <t>サイセイ</t>
    </rPh>
    <rPh sb="9" eb="12">
      <t>シゲンカ</t>
    </rPh>
    <rPh sb="12" eb="14">
      <t>シセツ</t>
    </rPh>
    <rPh sb="17" eb="21">
      <t>サイシゲンカ</t>
    </rPh>
    <phoneticPr fontId="3"/>
  </si>
  <si>
    <t>　代表取締役　→　工事部　→　各現場責任者</t>
    <rPh sb="1" eb="6">
      <t>ダイヒョウトリシマリヤク</t>
    </rPh>
    <rPh sb="9" eb="12">
      <t>コウジブ</t>
    </rPh>
    <rPh sb="15" eb="16">
      <t>カク</t>
    </rPh>
    <rPh sb="16" eb="21">
      <t>ゲンバセキニンシャ</t>
    </rPh>
    <phoneticPr fontId="3"/>
  </si>
  <si>
    <t>横浜市金沢区鳥浜町13-12</t>
    <phoneticPr fontId="3"/>
  </si>
  <si>
    <t>　紫雲建設株式会社</t>
    <phoneticPr fontId="3"/>
  </si>
  <si>
    <t>　横浜市金沢区鳥浜町13-12</t>
    <phoneticPr fontId="3"/>
  </si>
  <si>
    <t>045-775-1284</t>
    <phoneticPr fontId="3"/>
  </si>
  <si>
    <t>横浜市長</t>
    <phoneticPr fontId="3"/>
  </si>
  <si>
    <t>Ｄ－建設業</t>
    <phoneticPr fontId="3"/>
  </si>
  <si>
    <t>　建設業</t>
    <phoneticPr fontId="3"/>
  </si>
  <si>
    <t>紫雲建設株式会社　　　　　　　　　　　　　                           　代表取締役　岩野　貴子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</si>
</sst>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0275"/>
          <a:ext cx="392430" cy="63436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54727" y="2216727"/>
          <a:ext cx="395201" cy="6329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Normal="115" zoomScaleSheetLayoutView="100" workbookViewId="0">
      <selection activeCell="D77" sqref="D77:U86"/>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445</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452</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448</v>
      </c>
      <c r="M40" s="587"/>
      <c r="N40" s="587"/>
      <c r="O40" s="587"/>
      <c r="P40" s="587"/>
      <c r="Q40" s="587"/>
      <c r="R40" s="587"/>
      <c r="S40" s="587"/>
      <c r="T40" s="587"/>
      <c r="U40" s="588"/>
      <c r="W40" s="21"/>
      <c r="X40" s="21"/>
    </row>
    <row r="41" spans="1:25" ht="26.25" customHeight="1" x14ac:dyDescent="0.15">
      <c r="C41" s="86"/>
      <c r="I41" s="25"/>
      <c r="J41" s="25" t="s">
        <v>7</v>
      </c>
      <c r="K41" s="25"/>
      <c r="L41" s="587" t="s">
        <v>455</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451</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449</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2832</v>
      </c>
      <c r="Q49" s="567"/>
      <c r="R49" s="567"/>
      <c r="S49" s="567"/>
      <c r="T49" s="567"/>
      <c r="U49" s="568"/>
    </row>
    <row r="50" spans="3:23" ht="26.25" customHeight="1" x14ac:dyDescent="0.15">
      <c r="C50" s="538" t="s">
        <v>11</v>
      </c>
      <c r="D50" s="539"/>
      <c r="E50" s="540"/>
      <c r="F50" s="549" t="s">
        <v>450</v>
      </c>
      <c r="G50" s="550"/>
      <c r="H50" s="550"/>
      <c r="I50" s="550"/>
      <c r="J50" s="550"/>
      <c r="K50" s="550"/>
      <c r="L50" s="550"/>
      <c r="M50" s="550"/>
      <c r="N50" s="341" t="s">
        <v>172</v>
      </c>
      <c r="O50" s="449"/>
      <c r="P50" s="450"/>
      <c r="Q50" s="553" t="s">
        <v>451</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453</v>
      </c>
      <c r="G54" s="631"/>
      <c r="H54" s="631"/>
      <c r="I54" s="631"/>
      <c r="J54" s="631"/>
      <c r="K54" s="631"/>
      <c r="L54" s="32" t="s">
        <v>48</v>
      </c>
      <c r="M54" s="32"/>
      <c r="N54" s="635" t="s">
        <v>454</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300</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16</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446</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447</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1</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2361</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1</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2361</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2361</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2361</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2361</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2361</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　紫雲建設株式会社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紫雲建設株式会社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紫雲建設株式会社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紫雲建設株式会社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紫雲建設株式会社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紫雲建設株式会社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紫雲建設株式会社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紫雲建設株式会社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紫雲建設株式会社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紫雲建設株式会社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紫雲建設株式会社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紫雲建設株式会社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紫雲建設株式会社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紫雲建設株式会社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紫雲建設株式会社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2" zoomScale="110" zoomScaleNormal="110" workbookViewId="0">
      <selection activeCell="AI29" sqref="AI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紫雲建設株式会社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2361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2361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2361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2361</v>
      </c>
      <c r="P27" s="718"/>
      <c r="Q27" s="718"/>
      <c r="R27" s="718"/>
      <c r="S27" s="49" t="s">
        <v>38</v>
      </c>
      <c r="T27" s="70"/>
      <c r="U27" s="70"/>
      <c r="X27" s="68" t="s">
        <v>39</v>
      </c>
      <c r="Y27" s="71"/>
      <c r="AG27" s="58"/>
      <c r="AH27" s="58"/>
      <c r="AI27" s="58"/>
      <c r="AJ27" s="58"/>
      <c r="AK27" s="668">
        <f>+AG18+O27</f>
        <v>2361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2361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2361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2361</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2361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紫雲建設株式会社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紫雲建設株式会社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紫雲建設株式会社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　紫雲建設株式会社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　紫雲建設株式会社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2361</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0</v>
      </c>
      <c r="AA9" s="379">
        <f>IF(SUM(G9:Z9)&gt;0,SUM(G9:Z9),IF(AA$19&gt;0,"0",0))</f>
        <v>2361</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2361</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0</v>
      </c>
      <c r="AA14" s="385">
        <f t="shared" si="0"/>
        <v>2361</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2361</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v>
      </c>
      <c r="AA16" s="385">
        <f t="shared" si="0"/>
        <v>2361</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0</v>
      </c>
      <c r="J19" s="389">
        <f t="shared" si="1"/>
        <v>0</v>
      </c>
      <c r="K19" s="389">
        <f t="shared" si="1"/>
        <v>0</v>
      </c>
      <c r="L19" s="389">
        <f t="shared" si="1"/>
        <v>0</v>
      </c>
      <c r="M19" s="389">
        <f t="shared" si="1"/>
        <v>0</v>
      </c>
      <c r="N19" s="389">
        <f t="shared" si="1"/>
        <v>0</v>
      </c>
      <c r="O19" s="389">
        <f t="shared" si="1"/>
        <v>0</v>
      </c>
      <c r="P19" s="389">
        <f t="shared" si="1"/>
        <v>0</v>
      </c>
      <c r="Q19" s="389">
        <f t="shared" si="1"/>
        <v>0</v>
      </c>
      <c r="R19" s="389">
        <f t="shared" si="1"/>
        <v>0</v>
      </c>
      <c r="S19" s="389">
        <f t="shared" si="1"/>
        <v>0</v>
      </c>
      <c r="T19" s="389">
        <f t="shared" si="1"/>
        <v>0</v>
      </c>
      <c r="U19" s="389">
        <f t="shared" si="1"/>
        <v>0</v>
      </c>
      <c r="V19" s="389">
        <f t="shared" si="1"/>
        <v>2361</v>
      </c>
      <c r="W19" s="389">
        <f t="shared" si="1"/>
        <v>0</v>
      </c>
      <c r="X19" s="389">
        <f t="shared" si="1"/>
        <v>0</v>
      </c>
      <c r="Y19" s="389">
        <f t="shared" si="1"/>
        <v>0</v>
      </c>
      <c r="Z19" s="390">
        <f t="shared" si="1"/>
        <v>0</v>
      </c>
      <c r="AA19" s="391">
        <f t="shared" ref="AA19:AA25" si="2">SUM(G19:Z19)</f>
        <v>2361</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0</v>
      </c>
      <c r="M37" s="424">
        <f t="shared" si="8"/>
        <v>0</v>
      </c>
      <c r="N37" s="424">
        <f t="shared" si="8"/>
        <v>0</v>
      </c>
      <c r="O37" s="424">
        <f t="shared" si="8"/>
        <v>0</v>
      </c>
      <c r="P37" s="424">
        <f t="shared" si="8"/>
        <v>0</v>
      </c>
      <c r="Q37" s="424">
        <f t="shared" si="8"/>
        <v>0</v>
      </c>
      <c r="R37" s="424">
        <f t="shared" si="8"/>
        <v>0</v>
      </c>
      <c r="S37" s="424">
        <f t="shared" si="8"/>
        <v>0</v>
      </c>
      <c r="T37" s="424">
        <f t="shared" si="8"/>
        <v>0</v>
      </c>
      <c r="U37" s="424">
        <f t="shared" si="8"/>
        <v>0</v>
      </c>
      <c r="V37" s="424">
        <f t="shared" si="8"/>
        <v>2361</v>
      </c>
      <c r="W37" s="424">
        <f t="shared" si="8"/>
        <v>0</v>
      </c>
      <c r="X37" s="424">
        <f t="shared" si="8"/>
        <v>0</v>
      </c>
      <c r="Y37" s="424">
        <f t="shared" si="8"/>
        <v>0</v>
      </c>
      <c r="Z37" s="425">
        <f t="shared" si="8"/>
        <v>0</v>
      </c>
      <c r="AA37" s="426">
        <f t="shared" si="4"/>
        <v>2361</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2361</v>
      </c>
      <c r="W38" s="415">
        <f t="shared" si="9"/>
        <v>0</v>
      </c>
      <c r="X38" s="415">
        <f t="shared" si="9"/>
        <v>0</v>
      </c>
      <c r="Y38" s="415">
        <f t="shared" si="9"/>
        <v>0</v>
      </c>
      <c r="Z38" s="416">
        <f t="shared" si="9"/>
        <v>0</v>
      </c>
      <c r="AA38" s="417">
        <f t="shared" si="4"/>
        <v>2361</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2361</v>
      </c>
      <c r="W39" s="418">
        <f>+ﾁ.動物のふん尿!$Z$28</f>
        <v>0</v>
      </c>
      <c r="X39" s="418">
        <f>+ﾂ.動物の死体!$Z$28</f>
        <v>0</v>
      </c>
      <c r="Y39" s="418">
        <f>+ﾃ.ばいじん!$Z$28</f>
        <v>0</v>
      </c>
      <c r="Z39" s="419">
        <f>+ﾄ.混合廃棄物その他!$Z$28</f>
        <v>0</v>
      </c>
      <c r="AA39" s="420">
        <f t="shared" si="4"/>
        <v>2361</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0</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2361</v>
      </c>
      <c r="W43" s="427">
        <f>+ﾁ.動物のふん尿!$AK$27</f>
        <v>0</v>
      </c>
      <c r="X43" s="427">
        <f>+ﾂ.動物の死体!$AK$27</f>
        <v>0</v>
      </c>
      <c r="Y43" s="427">
        <f>+ﾃ.ばいじん!$AK$27</f>
        <v>0</v>
      </c>
      <c r="Z43" s="428">
        <f>+ﾄ.混合廃棄物その他!$AK$27</f>
        <v>0</v>
      </c>
      <c r="AA43" s="429">
        <f t="shared" si="4"/>
        <v>2361</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2361</v>
      </c>
      <c r="W45" s="433">
        <f>+ﾁ.動物のふん尿!$AR$24</f>
        <v>0</v>
      </c>
      <c r="X45" s="433">
        <f>+ﾂ.動物の死体!$AR$24</f>
        <v>0</v>
      </c>
      <c r="Y45" s="433">
        <f>+ﾃ.ばいじん!$AR$24</f>
        <v>0</v>
      </c>
      <c r="Z45" s="434">
        <f>+ﾄ.混合廃棄物その他!$AR$24</f>
        <v>0</v>
      </c>
      <c r="AA45" s="435">
        <f t="shared" si="4"/>
        <v>2361</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0</v>
      </c>
      <c r="M55" s="480">
        <f t="shared" si="10"/>
        <v>0</v>
      </c>
      <c r="N55" s="480">
        <f t="shared" si="10"/>
        <v>0</v>
      </c>
      <c r="O55" s="480">
        <f t="shared" si="10"/>
        <v>0</v>
      </c>
      <c r="P55" s="480">
        <f t="shared" si="10"/>
        <v>0</v>
      </c>
      <c r="Q55" s="480">
        <f t="shared" si="10"/>
        <v>0</v>
      </c>
      <c r="R55" s="480">
        <f t="shared" si="10"/>
        <v>0</v>
      </c>
      <c r="S55" s="480">
        <f t="shared" si="10"/>
        <v>0</v>
      </c>
      <c r="T55" s="480">
        <f t="shared" si="10"/>
        <v>0</v>
      </c>
      <c r="U55" s="480">
        <f t="shared" si="10"/>
        <v>0</v>
      </c>
      <c r="V55" s="480">
        <f t="shared" si="10"/>
        <v>4722</v>
      </c>
      <c r="W55" s="480">
        <f t="shared" si="10"/>
        <v>0</v>
      </c>
      <c r="X55" s="480">
        <f t="shared" si="10"/>
        <v>0</v>
      </c>
      <c r="Y55" s="480">
        <f t="shared" si="10"/>
        <v>0</v>
      </c>
      <c r="Z55" s="480">
        <f t="shared" si="10"/>
        <v>0</v>
      </c>
      <c r="AA55" s="481">
        <f>+AA9+AA19+AA20</f>
        <v>4722</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6年   6月   4日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横浜市金沢区鳥浜町13-12</v>
      </c>
      <c r="M16" s="884"/>
      <c r="N16" s="884"/>
      <c r="O16" s="884"/>
      <c r="P16" s="884"/>
      <c r="Q16" s="884"/>
      <c r="R16" s="884"/>
      <c r="S16" s="884"/>
      <c r="T16" s="884"/>
      <c r="U16" s="282"/>
    </row>
    <row r="17" spans="1:21" ht="26.25" customHeight="1" x14ac:dyDescent="0.15">
      <c r="C17" s="86"/>
      <c r="I17" s="25"/>
      <c r="J17" s="25" t="s">
        <v>7</v>
      </c>
      <c r="K17" s="25"/>
      <c r="L17" s="884" t="str">
        <f>+表紙!L41</f>
        <v>紫雲建設株式会社　　　　　　　　　　　　　                           　代表取締役　岩野　貴子</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045-775-1284</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　紫雲建設株式会社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2832</v>
      </c>
      <c r="Q25" s="891"/>
      <c r="R25" s="891"/>
      <c r="S25" s="891"/>
      <c r="T25" s="891"/>
      <c r="U25" s="892"/>
    </row>
    <row r="26" spans="1:21" ht="26.25" customHeight="1" x14ac:dyDescent="0.15">
      <c r="C26" s="538" t="s">
        <v>11</v>
      </c>
      <c r="D26" s="539"/>
      <c r="E26" s="540"/>
      <c r="F26" s="906" t="str">
        <f>+表紙!F50</f>
        <v>　横浜市金沢区鳥浜町13-12</v>
      </c>
      <c r="G26" s="907"/>
      <c r="H26" s="907"/>
      <c r="I26" s="907"/>
      <c r="J26" s="907"/>
      <c r="K26" s="907"/>
      <c r="L26" s="907"/>
      <c r="M26" s="907"/>
      <c r="N26" s="341" t="s">
        <v>172</v>
      </c>
      <c r="O26"/>
      <c r="P26"/>
      <c r="Q26" s="901" t="str">
        <f>IF(+表紙!Q50="","",+表紙!Q50)</f>
        <v>045-775-1284</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　建設業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300</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16</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1</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2361</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1</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2361</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2361</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2361</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2361</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2361</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2024-06-05T06:53:51Z</dcterms:created>
  <dcterms:modified xsi:type="dcterms:W3CDTF">2024-09-09T01:46:50Z</dcterms:modified>
</cp:coreProperties>
</file>