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1840" windowHeight="130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1"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<sst xmlns="http://schemas.openxmlformats.org/spreadsheetml/2006/main" count="3173" uniqueCount="461">
  <si>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</si>
  <si>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</si>
  <si>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</si>
  <si>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</si>
  <si>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</si>
  <si>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</si>
  <si>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</si>
  <si>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</si>
  <si>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</si>
  <si>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</si>
  <si>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</si>
  <si>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</si>
  <si>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</si>
  <si>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</si>
  <si>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</si>
  <si>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</si>
  <si>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</si>
  <si>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</si>
  <si>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</si>
  <si>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</si>
  <si>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</si>
  <si>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</si>
  <si>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</si>
  <si>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</si>
  <si>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</si>
  <si>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</si>
  <si>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</si>
  <si>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</si>
  <si>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</si>
  <si>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</si>
  <si>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</si>
  <si>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</si>
  <si>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</si>
  <si>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</si>
  <si>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</si>
  <si>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</si>
  <si>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</si>
  <si>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</si>
  <si>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</si>
  <si>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</si>
  <si>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</si>
  <si>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</si>
  <si>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</si>
  <si>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</si>
  <si>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</si>
  <si>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</si>
  <si>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</si>
  <si>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</si>
  <si>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</si>
  <si>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</si>
  <si>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</si>
  <si>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</si>
  <si>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</si>
  <si>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</si>
  <si>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</si>
  <si>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</si>
  <si>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</si>
  <si>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</si>
  <si>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</si>
  <si>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</si>
  <si>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</si>
  <si>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</si>
  <si>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</si>
  <si>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</si>
  <si>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</si>
  <si>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</si>
  <si>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</si>
  <si>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</si>
  <si>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</si>
  <si>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</si>
  <si>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</si>
  <si>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</si>
  <si>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</si>
  <si>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</si>
  <si>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</si>
  <si>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</si>
  <si>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</si>
  <si>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</si>
  <si>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</si>
  <si>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</si>
  <si>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</si>
  <si>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</si>
  <si>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</si>
  <si>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</si>
  <si>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</si>
  <si>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</si>
  <si>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</si>
  <si>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</si>
  <si>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</si>
  <si>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</si>
  <si>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</si>
  <si>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</si>
  <si>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</si>
  <si>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</si>
  <si>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</si>
  <si>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</si>
  <si>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</si>
  <si>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</si>
  <si>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</si>
  <si>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</si>
  <si>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</si>
  <si>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</si>
  <si>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</si>
  <si>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</si>
  <si>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</si>
  <si>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</si>
  <si>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</si>
  <si>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</si>
  <si>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</si>
  <si>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</si>
  <si>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</si>
  <si>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</si>
  <si>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</si>
  <si>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</si>
  <si>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</si>
  <si>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</si>
  <si>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</si>
  <si>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</si>
  <si>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</si>
  <si>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</si>
  <si>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</si>
  <si>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</si>
  <si>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</si>
  <si>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</si>
  <si>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</si>
  <si>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</si>
  <si>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</si>
  <si>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</si>
  <si>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</si>
  <si>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</si>
  <si>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</si>
  <si>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</si>
  <si>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</si>
  <si>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</si>
  <si>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</si>
  <si>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</si>
  <si>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</si>
  <si>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</si>
  <si>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</si>
  <si>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</si>
  <si>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</si>
  <si>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</si>
  <si>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</si>
  <si>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</si>
  <si>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</si>
  <si>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</si>
  <si>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</si>
  <si>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</si>
  <si>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</si>
  <si>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</si>
  <si>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</si>
  <si>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</si>
  <si>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</si>
  <si>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</si>
  <si>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</si>
  <si>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</si>
  <si>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</si>
  <si>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</si>
  <si>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</si>
  <si>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</si>
  <si>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</si>
  <si>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</si>
  <si>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</si>
  <si>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</si>
  <si>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</si>
  <si>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</si>
  <si>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</si>
  <si>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</si>
  <si>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</si>
  <si>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</si>
  <si>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</si>
  <si>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</si>
  <si>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</si>
  <si>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</si>
  <si>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</si>
  <si>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</si>
  <si>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</si>
  <si>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</si>
  <si>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</si>
  <si>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</si>
  <si>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</si>
  <si>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</si>
  <si>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</si>
  <si>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</si>
  <si>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</si>
  <si>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</si>
  <si>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</si>
  <si>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</si>
  <si>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</si>
  <si>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</si>
  <si>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</si>
  <si>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</si>
  <si>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</si>
  <si>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</si>
  <si>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</si>
  <si>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</si>
  <si>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</si>
  <si>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</si>
  <si>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</si>
  <si>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</si>
  <si>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</si>
  <si>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</si>
  <si>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</si>
  <si>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</si>
  <si>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</si>
  <si>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</si>
  <si>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</si>
  <si>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</si>
  <si>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</si>
  <si>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</si>
  <si>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</si>
  <si>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</si>
  <si>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</si>
  <si>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</si>
  <si>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</si>
  <si>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</si>
  <si>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</si>
  <si>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</si>
  <si>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</si>
  <si>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</si>
  <si>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</si>
  <si>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</si>
  <si>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</si>
  <si>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</si>
  <si>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</si>
  <si>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</si>
  <si>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</si>
  <si>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</si>
  <si>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</si>
  <si>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</si>
  <si>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</si>
  <si>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</si>
  <si>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</si>
  <si>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</si>
  <si>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</si>
  <si>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</si>
  <si>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</si>
  <si>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</si>
  <si>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</si>
  <si>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</si>
  <si>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</si>
  <si>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</si>
  <si>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</si>
  <si>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</si>
  <si>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</si>
  <si>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</si>
  <si>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</si>
  <si>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</si>
  <si>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</si>
  <si>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</si>
  <si>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</si>
  <si>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</si>
  <si>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</si>
  <si>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</si>
  <si>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</si>
  <si>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</si>
  <si>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</si>
  <si>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</si>
  <si>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</si>
  <si>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</si>
  <si>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</si>
  <si>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</si>
  <si>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</si>
  <si>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</si>
  <si>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</si>
  <si>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</si>
  <si>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</si>
  <si>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</si>
  <si>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</si>
  <si>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</si>
  <si>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</si>
  <si>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</si>
  <si>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</si>
  <si>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</si>
  <si>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</si>
  <si>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</si>
  <si>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</si>
  <si>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</si>
  <si>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</si>
  <si>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</si>
  <si>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</si>
  <si>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</si>
  <si>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</si>
  <si>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</si>
  <si>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</si>
  <si>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</si>
  <si>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</si>
  <si>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</si>
  <si>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</si>
  <si>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</si>
  <si>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</si>
  <si>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</si>
  <si>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</si>
  <si>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</si>
  <si>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</si>
  <si>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</si>
  <si>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</si>
  <si>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</si>
  <si>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</si>
  <si>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</si>
  <si>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</si>
  <si>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</si>
  <si>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</si>
  <si>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</si>
  <si>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</si>
  <si>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</si>
  <si>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</si>
  <si>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</si>
  <si>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</si>
  <si>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</si>
  <si>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</si>
  <si>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</si>
  <si>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</si>
  <si>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</si>
  <si>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</si>
  <si>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</si>
  <si>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</si>
  <si>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</si>
  <si>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</si>
  <si>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</si>
  <si>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</si>
  <si>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</si>
  <si>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</si>
  <si>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</si>
  <si>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</si>
  <si>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</si>
  <si>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</si>
  <si>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</si>
  <si>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</si>
  <si>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</si>
  <si>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</si>
  <si>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</si>
  <si>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</si>
  <si>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</si>
  <si>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</si>
  <si>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</si>
  <si>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</si>
  <si>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</si>
  <si>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</si>
  <si>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</si>
  <si>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</si>
  <si>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</si>
  <si>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</si>
  <si>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</si>
  <si>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</si>
  <si>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</si>
  <si>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</si>
  <si>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</si>
  <si>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</si>
  <si>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</si>
  <si>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</si>
  <si>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</si>
  <si>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</si>
  <si>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</si>
  <si>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</si>
  <si>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</si>
  <si>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</si>
  <si>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</si>
  <si>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</si>
  <si>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</si>
  <si>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</si>
  <si>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</si>
  <si>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</si>
  <si>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</si>
  <si>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</si>
  <si>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</si>
  <si>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</si>
  <si>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</si>
  <si>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</si>
  <si>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</si>
  <si>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</si>
  <si>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</si>
  <si>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</si>
  <si>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</si>
  <si>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</si>
  <si>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</si>
  <si>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</si>
  <si>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</si>
  <si>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</si>
  <si>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</si>
  <si>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</si>
  <si>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</si>
  <si>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</si>
  <si>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</si>
  <si>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</si>
  <si>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</si>
  <si>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</si>
  <si>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</si>
  <si>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</si>
  <si>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</si>
  <si>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</si>
  <si>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</si>
  <si>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</si>
  <si>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</si>
  <si>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</si>
  <si>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</si>
  <si>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</si>
  <si>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</si>
  <si>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</si>
  <si>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</si>
  <si>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</si>
  <si>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</si>
  <si>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</si>
  <si>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</si>
  <si>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</si>
  <si>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</si>
  <si>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</si>
  <si>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</si>
  <si>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</si>
  <si>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</si>
  <si>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</si>
  <si>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</si>
  <si>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</si>
  <si>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</si>
  <si>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</si>
  <si>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</si>
  <si>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</si>
  <si>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</si>
  <si>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</si>
  <si>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</si>
  <si>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</si>
  <si>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</si>
  <si>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</si>
  <si>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</si>
  <si>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</si>
  <si>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</si>
  <si>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</si>
  <si>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</si>
  <si>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</si>
  <si>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</si>
  <si>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</si>
  <si>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</si>
  <si>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</si>
  <si>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</si>
  <si>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</si>
  <si>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</si>
  <si>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</si>
  <si>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</si>
  <si>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</si>
  <si>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</si>
  <si>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</si>
  <si>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</si>
  <si>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</si>
  <si>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</si>
  <si>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</si>
  <si>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 年   6 月   21日</t>
    <phoneticPr fontId="3"/>
  </si>
  <si>
    <t>東京都千代田区内神田2丁目３番３号千代田トレードセンタービル</t>
    <rPh sb="0" eb="3">
      <t>トウキョウト</t>
    </rPh>
    <rPh sb="3" eb="7">
      <t>チヨダク</t>
    </rPh>
    <rPh sb="7" eb="10">
      <t>ウチカンダ</t>
    </rPh>
    <rPh sb="11" eb="13">
      <t>チョウメ</t>
    </rPh>
    <rPh sb="14" eb="15">
      <t>バン</t>
    </rPh>
    <rPh sb="16" eb="17">
      <t>ゴウ</t>
    </rPh>
    <rPh sb="17" eb="20">
      <t>チヨダ</t>
    </rPh>
    <phoneticPr fontId="3"/>
  </si>
  <si>
    <t>岩倉建設株式会社東京支社　支社長　森田正彦</t>
    <rPh sb="0" eb="4">
      <t>イワクラケンセツ</t>
    </rPh>
    <rPh sb="4" eb="8">
      <t>カブシキカイシャ</t>
    </rPh>
    <rPh sb="8" eb="12">
      <t>トウキョウシシャ</t>
    </rPh>
    <rPh sb="13" eb="16">
      <t>シシャチョウ</t>
    </rPh>
    <rPh sb="17" eb="19">
      <t>モリタ</t>
    </rPh>
    <rPh sb="19" eb="21">
      <t>マサヒコ</t>
    </rPh>
    <phoneticPr fontId="3"/>
  </si>
  <si>
    <t>03-3252-1976</t>
    <phoneticPr fontId="3"/>
  </si>
  <si>
    <t>岩倉建設株式会社東京支社（管轄内事業所）</t>
    <rPh sb="0" eb="4">
      <t>イワクラケンセツ</t>
    </rPh>
    <rPh sb="4" eb="8">
      <t>カブシキカイシャ</t>
    </rPh>
    <rPh sb="8" eb="12">
      <t>トウキョウシシャ</t>
    </rPh>
    <rPh sb="13" eb="16">
      <t>カンカツナイ</t>
    </rPh>
    <rPh sb="16" eb="19">
      <t>ジギョウショ</t>
    </rPh>
    <phoneticPr fontId="3"/>
  </si>
  <si>
    <t>東京都千代田区内神田２丁目３番３号千代田トレードセンタービル</t>
    <rPh sb="0" eb="3">
      <t>トウキョウト</t>
    </rPh>
    <rPh sb="3" eb="7">
      <t>チヨダク</t>
    </rPh>
    <rPh sb="7" eb="10">
      <t>ウチカンダ</t>
    </rPh>
    <rPh sb="11" eb="13">
      <t>チョウメ</t>
    </rPh>
    <rPh sb="14" eb="15">
      <t>バン</t>
    </rPh>
    <rPh sb="16" eb="17">
      <t>ゴウ</t>
    </rPh>
    <rPh sb="17" eb="20">
      <t>チヨダ</t>
    </rPh>
    <phoneticPr fontId="3"/>
  </si>
  <si>
    <t>03-3252-8020</t>
    <phoneticPr fontId="3"/>
  </si>
  <si>
    <t>土木工事</t>
    <rPh sb="0" eb="4">
      <t>ドボクコウジ</t>
    </rPh>
    <phoneticPr fontId="3"/>
  </si>
  <si>
    <t>岩倉建設㈱東京支社　　　　　　⇒　　　　　　　土木部　　　　　　⇒　　　　　　　工事事務所　　　　　　　　　　　　　　　　　　　　　　　　　　　　　　　　　（責任者；支社長）　　　　　　　　　　　　（責任者；土木部長）　　　　　　　(責任者；工事事務所長）</t>
    <rPh sb="0" eb="2">
      <t>イワクラ</t>
    </rPh>
    <rPh sb="2" eb="4">
      <t>ケンセツ</t>
    </rPh>
    <rPh sb="5" eb="9">
      <t>トウキョウシシャ</t>
    </rPh>
    <rPh sb="23" eb="26">
      <t>ドボクブ</t>
    </rPh>
    <rPh sb="40" eb="45">
      <t>コウジジムショ</t>
    </rPh>
    <rPh sb="79" eb="82">
      <t>セキニンシャ</t>
    </rPh>
    <rPh sb="83" eb="86">
      <t>シシャチョウ</t>
    </rPh>
    <phoneticPr fontId="3"/>
  </si>
  <si>
    <t>・廃棄物の種類　　⇒　　処理　　⇒　　処理後　　　　　　　　　　　　　　　　　　　　　　　　　　　　　　　　　　　　　　　　　　　　　　　　　　　　　　　　・汚泥　　　⇒　脱水・改良・流動化　⇒　再資源化　　　　　　　　　　　　　　　　　　　　　　　　　　　　　　　　　　　　　　　　　　　　　　　　　　　　　　　　　　・廃プラ類　　⇒破砕・圧縮　　⇒　再資源化　　　　　　　　　　　　　　　　　　　　　　　　　　　　　　　　　　　　　　　　　　　　　　　　　　　　　　　　　　・木くず、繊維くず、がれき類　　⇒　破砕　⇒再資源化　　　　　　　　　　　　　　　　　　　　　　　　　　　　　　　　　　　　　　　　　　　　　　　　　　　　　　　　・ガラス陶磁器類　⇒　破砕　⇒再資源化・埋立　　　　　　　　　　　　　　　　　　　　　　　　　　　　　　　　　　　　　　　　　　　　　　　　　　　　　　　　　　　・混合廃棄物その他　⇒　分別・破砕　⇒再資源化・埋立</t>
    <rPh sb="1" eb="4">
      <t>ハイキブツ</t>
    </rPh>
    <rPh sb="5" eb="7">
      <t>シュルイ</t>
    </rPh>
    <rPh sb="12" eb="14">
      <t>ショリ</t>
    </rPh>
    <rPh sb="19" eb="22">
      <t>ショリゴ</t>
    </rPh>
    <rPh sb="79" eb="81">
      <t>オデイ</t>
    </rPh>
    <rPh sb="86" eb="88">
      <t>ダッスイ</t>
    </rPh>
    <rPh sb="89" eb="91">
      <t>カイリョウ</t>
    </rPh>
    <rPh sb="92" eb="95">
      <t>リュウドウカ</t>
    </rPh>
    <rPh sb="98" eb="102">
      <t>サイシゲンカ</t>
    </rPh>
    <rPh sb="161" eb="162">
      <t>ハイ</t>
    </rPh>
    <rPh sb="164" eb="165">
      <t>ルイ</t>
    </rPh>
    <rPh sb="168" eb="170">
      <t>ハサイ</t>
    </rPh>
    <rPh sb="171" eb="173">
      <t>アッシュク</t>
    </rPh>
    <rPh sb="177" eb="181">
      <t>サイシゲンカ</t>
    </rPh>
    <rPh sb="240" eb="241">
      <t>キ</t>
    </rPh>
    <rPh sb="244" eb="246">
      <t>センイ</t>
    </rPh>
    <rPh sb="252" eb="253">
      <t>ルイ</t>
    </rPh>
    <rPh sb="257" eb="259">
      <t>ハサイ</t>
    </rPh>
    <rPh sb="261" eb="265">
      <t>サイシゲンカ</t>
    </rPh>
    <rPh sb="325" eb="329">
      <t>トウジキルイ</t>
    </rPh>
    <rPh sb="332" eb="334">
      <t>ハサイ</t>
    </rPh>
    <rPh sb="336" eb="340">
      <t>サイシゲンカ</t>
    </rPh>
    <rPh sb="341" eb="343">
      <t>ウメタテ</t>
    </rPh>
    <rPh sb="403" eb="405">
      <t>コンゴウ</t>
    </rPh>
    <rPh sb="405" eb="408">
      <t>ハイキブツ</t>
    </rPh>
    <rPh sb="410" eb="411">
      <t>タ</t>
    </rPh>
    <rPh sb="414" eb="416">
      <t>ブンベツ</t>
    </rPh>
    <rPh sb="417" eb="419">
      <t>ハサイ</t>
    </rPh>
    <rPh sb="421" eb="425">
      <t>サイシゲンカ</t>
    </rPh>
    <rPh sb="426" eb="428">
      <t>ウメタテ</t>
    </rPh>
    <phoneticPr fontId="3"/>
  </si>
  <si>
    <t>1.余材や端材の発生を抑制するため、資材の発注管理を徹底している。　　　　　　　　　　　　　　　　　　　　　　　　　　　　　　　　　　　　　　　　　　2.可能な限り廃棄物の種別毎に専用カゴを設置して分別廃棄に取り組んでいる。</t>
    <rPh sb="2" eb="4">
      <t>ヨザイ</t>
    </rPh>
    <rPh sb="5" eb="7">
      <t>ハザイ</t>
    </rPh>
    <rPh sb="8" eb="10">
      <t>ハッセイ</t>
    </rPh>
    <rPh sb="11" eb="13">
      <t>ヨクセイ</t>
    </rPh>
    <rPh sb="18" eb="20">
      <t>シザイ</t>
    </rPh>
    <rPh sb="21" eb="25">
      <t>ハッチュウカンリ</t>
    </rPh>
    <rPh sb="26" eb="28">
      <t>テッテイ</t>
    </rPh>
    <rPh sb="77" eb="79">
      <t>カノウ</t>
    </rPh>
    <rPh sb="80" eb="81">
      <t>カギ</t>
    </rPh>
    <rPh sb="82" eb="85">
      <t>ハイキブツ</t>
    </rPh>
    <rPh sb="86" eb="88">
      <t>シュベツ</t>
    </rPh>
    <rPh sb="88" eb="89">
      <t>マイ</t>
    </rPh>
    <rPh sb="90" eb="92">
      <t>センヨウ</t>
    </rPh>
    <rPh sb="95" eb="97">
      <t>セッチ</t>
    </rPh>
    <rPh sb="99" eb="103">
      <t>ブンベツハイキ</t>
    </rPh>
    <rPh sb="104" eb="105">
      <t>ト</t>
    </rPh>
    <rPh sb="106" eb="107">
      <t>ク</t>
    </rPh>
    <phoneticPr fontId="3"/>
  </si>
  <si>
    <t>1.余材や端材の発生を抑制するため、資材の発注管理を徹底する。　　　　　　　　　　　　　　　　　　　　　　　　　　　　　　　　　　　　　　　　　　2.可能な限り廃棄物の種別毎に専用カゴを設置して分別廃棄に取り組む。</t>
    <phoneticPr fontId="3"/>
  </si>
  <si>
    <t>1.可能な限り廃棄物の種別毎に専用カゴを設置して分別廃棄に取り組んでいる。</t>
  </si>
  <si>
    <t>1.可能な限り廃棄物の種別毎に専用カゴを設置して分別廃棄に取り組む。</t>
  </si>
  <si>
    <t>1.委託業者の処分方法を確認し、可能な限り再生事業者及び優良認定者と契約している。</t>
    <rPh sb="2" eb="6">
      <t>イタクギョウシャ</t>
    </rPh>
    <rPh sb="7" eb="11">
      <t>ショブンホウホウ</t>
    </rPh>
    <rPh sb="12" eb="14">
      <t>カクニン</t>
    </rPh>
    <rPh sb="16" eb="18">
      <t>カノウ</t>
    </rPh>
    <rPh sb="19" eb="20">
      <t>カギ</t>
    </rPh>
    <rPh sb="21" eb="26">
      <t>サイセイジギョウシャ</t>
    </rPh>
    <rPh sb="26" eb="27">
      <t>オヨ</t>
    </rPh>
    <rPh sb="28" eb="33">
      <t>ユウリョウニンテイシャ</t>
    </rPh>
    <rPh sb="34" eb="36">
      <t>ケイヤク</t>
    </rPh>
    <phoneticPr fontId="3"/>
  </si>
  <si>
    <t>1.委託業者の処分方法を確認し、可能な限り再生事業者及び優良認定者と契約する。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</si>
</sst>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6" zoomScaleNormal="115" zoomScaleSheetLayoutView="96" workbookViewId="0">
      <selection activeCell="Y228" sqref="Y228"/>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2900</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358</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13</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454</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6985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5</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6370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6985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152.80000000000001</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6973.3</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6370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135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6340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460</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岩倉建設株式会社東京支社（管轄内事業所）</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S17" workbookViewId="0">
      <selection activeCell="AT33" sqref="AT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8.1999999999999993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8.1999999999999993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8.1999999999999993</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8.1999999999999993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V18"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283.3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250</v>
      </c>
      <c r="P27" s="718"/>
      <c r="Q27" s="718"/>
      <c r="R27" s="718"/>
      <c r="S27" s="49" t="s">
        <v>38</v>
      </c>
      <c r="T27" s="70"/>
      <c r="U27" s="70"/>
      <c r="X27" s="68" t="s">
        <v>39</v>
      </c>
      <c r="Y27" s="71"/>
      <c r="AG27" s="58"/>
      <c r="AH27" s="58"/>
      <c r="AI27" s="58"/>
      <c r="AJ27" s="58"/>
      <c r="AK27" s="668">
        <f>+AG18+O27</f>
        <v>250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283.3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283.3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T1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7.3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U18" workbookViewId="0">
      <selection activeCell="AS33" sqref="AS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S19"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6030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6587.5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6030</v>
      </c>
      <c r="P27" s="718"/>
      <c r="Q27" s="718"/>
      <c r="R27" s="718"/>
      <c r="S27" s="49" t="s">
        <v>38</v>
      </c>
      <c r="T27" s="70"/>
      <c r="U27" s="70"/>
      <c r="X27" s="68" t="s">
        <v>39</v>
      </c>
      <c r="Y27" s="71"/>
      <c r="AG27" s="58"/>
      <c r="AH27" s="58"/>
      <c r="AI27" s="58"/>
      <c r="AJ27" s="58"/>
      <c r="AK27" s="668">
        <f>+AG18+O27</f>
        <v>6030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6587.5</v>
      </c>
      <c r="G29" s="674"/>
      <c r="H29" s="214" t="s">
        <v>198</v>
      </c>
      <c r="L29" s="682"/>
      <c r="O29" s="61"/>
      <c r="P29" s="148"/>
      <c r="Q29" s="56" t="s">
        <v>183</v>
      </c>
      <c r="R29" s="679" t="s">
        <v>33</v>
      </c>
      <c r="S29" s="721"/>
      <c r="T29" s="721"/>
      <c r="U29" s="722"/>
      <c r="V29" s="53"/>
      <c r="W29" s="72"/>
      <c r="X29" s="726" t="s">
        <v>315</v>
      </c>
      <c r="Y29" s="727"/>
      <c r="Z29" s="670">
        <v>30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45.9</v>
      </c>
      <c r="G30" s="674"/>
      <c r="H30" s="214" t="s">
        <v>198</v>
      </c>
      <c r="L30" s="682"/>
      <c r="O30" s="61"/>
      <c r="Q30" s="684">
        <f>+ROUND(Z28,1)+ROUND(Z29,1)+ROUND(Z30,1)</f>
        <v>6030</v>
      </c>
      <c r="R30" s="718"/>
      <c r="S30" s="718"/>
      <c r="T30" s="718"/>
      <c r="U30" s="49" t="s">
        <v>16</v>
      </c>
      <c r="X30" s="726" t="s">
        <v>186</v>
      </c>
      <c r="Y30" s="727"/>
      <c r="Z30" s="670"/>
      <c r="AA30" s="671"/>
      <c r="AB30" s="671"/>
      <c r="AC30" s="671"/>
      <c r="AD30" s="671"/>
      <c r="AE30" s="49" t="s">
        <v>13</v>
      </c>
      <c r="AK30" s="655">
        <v>50</v>
      </c>
      <c r="AL30" s="656"/>
      <c r="AM30" s="656"/>
      <c r="AN30" s="656"/>
      <c r="AO30" s="57" t="s">
        <v>13</v>
      </c>
      <c r="AR30" s="667"/>
      <c r="AS30" s="664"/>
      <c r="AT30" s="664"/>
      <c r="AU30" s="665"/>
    </row>
    <row r="31" spans="2:48" ht="27" customHeight="1" thickTop="1" thickBot="1" x14ac:dyDescent="0.2">
      <c r="B31" s="690" t="s">
        <v>375</v>
      </c>
      <c r="C31" s="679"/>
      <c r="D31" s="679"/>
      <c r="E31" s="680"/>
      <c r="F31" s="673">
        <v>6587.5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topLeftCell="A1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7" workbookViewId="0">
      <selection activeCell="M30" sqref="M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岩倉建設株式会社東京支社（管轄内事業所）</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96.7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80</v>
      </c>
      <c r="P27" s="718"/>
      <c r="Q27" s="718"/>
      <c r="R27" s="718"/>
      <c r="S27" s="49" t="s">
        <v>38</v>
      </c>
      <c r="T27" s="70"/>
      <c r="U27" s="70"/>
      <c r="X27" s="68" t="s">
        <v>39</v>
      </c>
      <c r="Y27" s="71"/>
      <c r="AG27" s="58"/>
      <c r="AH27" s="58"/>
      <c r="AI27" s="58"/>
      <c r="AJ27" s="58"/>
      <c r="AK27" s="668">
        <f>+AG18+O27</f>
        <v>80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96.7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96.7</v>
      </c>
      <c r="G30" s="674"/>
      <c r="H30" s="214" t="s">
        <v>198</v>
      </c>
      <c r="L30" s="682"/>
      <c r="O30" s="61"/>
      <c r="Q30" s="684">
        <f>+ROUND(Z28,1)+ROUND(Z29,1)+ROUND(Z30,1)</f>
        <v>80</v>
      </c>
      <c r="R30" s="718"/>
      <c r="S30" s="718"/>
      <c r="T30" s="718"/>
      <c r="U30" s="49" t="s">
        <v>16</v>
      </c>
      <c r="X30" s="726" t="s">
        <v>186</v>
      </c>
      <c r="Y30" s="727"/>
      <c r="Z30" s="670"/>
      <c r="AA30" s="671"/>
      <c r="AB30" s="671"/>
      <c r="AC30" s="671"/>
      <c r="AD30" s="671"/>
      <c r="AE30" s="49" t="s">
        <v>13</v>
      </c>
      <c r="AK30" s="655">
        <v>80</v>
      </c>
      <c r="AL30" s="656"/>
      <c r="AM30" s="656"/>
      <c r="AN30" s="656"/>
      <c r="AO30" s="57" t="s">
        <v>13</v>
      </c>
      <c r="AR30" s="667"/>
      <c r="AS30" s="664"/>
      <c r="AT30" s="664"/>
      <c r="AU30" s="665"/>
    </row>
    <row r="31" spans="2:48" ht="27" customHeight="1" thickTop="1" thickBot="1" x14ac:dyDescent="0.2">
      <c r="B31" s="690" t="s">
        <v>375</v>
      </c>
      <c r="C31" s="679"/>
      <c r="D31" s="679"/>
      <c r="E31" s="680"/>
      <c r="F31" s="673">
        <v>87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AC18" sqref="AC18"/>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岩倉建設株式会社東京支社（管轄内事業所）</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8.1999999999999993</v>
      </c>
      <c r="M9" s="377">
        <f>IF(OR(ｷ.紙くず!F24&gt;0,ｷ.紙くず!F24&lt;0),ｷ.紙くず!F24,IF(M$19&gt;0,"0",0))</f>
        <v>0</v>
      </c>
      <c r="N9" s="377">
        <f>IF(OR(ｸ.木くず!F24&gt;0,ｸ.木くず!F24&lt;0),ｸ.木くず!F24,IF(N$19&gt;0,"0",0))</f>
        <v>283.3</v>
      </c>
      <c r="O9" s="377">
        <f>IF(OR(ｹ.繊維くず!F24&gt;0,ｹ.繊維くず!F24&lt;0),ｹ.繊維くず!F24,IF(O$19&gt;0,"0",0))</f>
        <v>7.3</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2</v>
      </c>
      <c r="U9" s="377">
        <f>IF(OR(ｿ.鉱さい!F24&gt;0,ｿ.鉱さい!F24&lt;0),ｿ.鉱さい!F24,IF(U$19&gt;0,"0",0))</f>
        <v>0</v>
      </c>
      <c r="V9" s="377">
        <f>IF(OR(ﾀ.がれき類!F24&gt;0,ﾀ.がれき類!F24&lt;0),ﾀ.がれき類!F24,IF(V$19&gt;0,"0",0))</f>
        <v>6587.5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96.7</v>
      </c>
      <c r="AA9" s="379">
        <f>IF(SUM(G9:Z9)&gt;0,SUM(G9:Z9),IF(AA$19&gt;0,"0",0))</f>
        <v>6985</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8.1999999999999993</v>
      </c>
      <c r="M14" s="383">
        <f>IF(OR(ｷ.紙くず!F29&gt;0,ｷ.紙くず!F29&lt;0),ｷ.紙くず!F29,IF(M$19&gt;0,"0",0))</f>
        <v>0</v>
      </c>
      <c r="N14" s="383">
        <f>IF(OR(ｸ.木くず!F29&gt;0,ｸ.木くず!F29&lt;0),ｸ.木くず!F29,IF(N$19&gt;0,"0",0))</f>
        <v>283.3</v>
      </c>
      <c r="O14" s="383">
        <f>IF(OR(ｹ.繊維くず!F29&gt;0,ｹ.繊維くず!F29&lt;0),ｹ.繊維くず!F29,IF(O$19&gt;0,"0",0))</f>
        <v>7.3</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2</v>
      </c>
      <c r="U14" s="383">
        <f>IF(OR(ｿ.鉱さい!F29&gt;0,ｿ.鉱さい!F29&lt;0),ｿ.鉱さい!F29,IF(U$19&gt;0,"0",0))</f>
        <v>0</v>
      </c>
      <c r="V14" s="383">
        <f>IF(OR(ﾀ.がれき類!F29&gt;0,ﾀ.がれき類!F29&lt;0),ﾀ.がれき類!F29,IF(V$19&gt;0,"0",0))</f>
        <v>6587.5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96.7</v>
      </c>
      <c r="AA14" s="385">
        <f t="shared" si="0"/>
        <v>6985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8.1999999999999993</v>
      </c>
      <c r="M15" s="383">
        <f>IF(OR(ｷ.紙くず!F30&gt;0,ｷ.紙くず!F30&lt;0),ｷ.紙くず!F30,IF(M$19&gt;0,"0",0))</f>
        <v>0</v>
      </c>
      <c r="N15" s="383" t="str">
        <f>IF(OR(ｸ.木くず!F30&gt;0,ｸ.木くず!F30&lt;0),ｸ.木くず!F30,IF(N$19&gt;0,"0",0))</f>
        <v>0</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2</v>
      </c>
      <c r="U15" s="383">
        <f>IF(OR(ｿ.鉱さい!F30&gt;0,ｿ.鉱さい!F30&lt;0),ｿ.鉱さい!F30,IF(U$19&gt;0,"0",0))</f>
        <v>0</v>
      </c>
      <c r="V15" s="383">
        <f>IF(OR(ﾀ.がれき類!F30&gt;0,ﾀ.がれき類!F30&lt;0),ﾀ.がれき類!F30,IF(V$19&gt;0,"0",0))</f>
        <v>45.9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96.7</v>
      </c>
      <c r="AA15" s="385">
        <f t="shared" si="0"/>
        <v>152.80000000000001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8.1999999999999993</v>
      </c>
      <c r="M16" s="383">
        <f>IF(OR(ｷ.紙くず!F31&gt;0,ｷ.紙くず!F31&lt;0),ｷ.紙くず!F31,IF(M$19&gt;0,"0",0))</f>
        <v>0</v>
      </c>
      <c r="N16" s="383">
        <f>IF(OR(ｸ.木くず!F31&gt;0,ｸ.木くず!F31&lt;0),ｸ.木くず!F31,IF(N$19&gt;0,"0",0))</f>
        <v>283.3</v>
      </c>
      <c r="O16" s="383">
        <f>IF(OR(ｹ.繊維くず!F31&gt;0,ｹ.繊維くず!F31&lt;0),ｹ.繊維くず!F31,IF(O$19&gt;0,"0",0))</f>
        <v>7.3</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6587.5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87</v>
      </c>
      <c r="AA16" s="385">
        <f t="shared" si="0"/>
        <v>6973.3</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5</v>
      </c>
      <c r="M19" s="389">
        <f t="shared" si="1"/>
        <v>0</v>
      </c>
      <c r="N19" s="389">
        <f t="shared" si="1"/>
        <v>250</v>
      </c>
      <c r="O19" s="389">
        <f t="shared" si="1"/>
        <v>5</v>
      </c>
      <c r="P19" s="389">
        <f t="shared" si="1"/>
        <v>0</v>
      </c>
      <c r="Q19" s="389">
        <f t="shared" si="1"/>
        <v>0</v>
      </c>
      <c r="R19" s="389">
        <f t="shared" si="1"/>
        <v>0</v>
      </c>
      <c r="S19" s="389">
        <f t="shared" si="1"/>
        <v>0</v>
      </c>
      <c r="T19" s="389">
        <f t="shared" si="1"/>
        <v>0</v>
      </c>
      <c r="U19" s="389">
        <f t="shared" si="1"/>
        <v>0</v>
      </c>
      <c r="V19" s="389">
        <f t="shared" si="1"/>
        <v>6030</v>
      </c>
      <c r="W19" s="389">
        <f t="shared" si="1"/>
        <v>0</v>
      </c>
      <c r="X19" s="389">
        <f t="shared" si="1"/>
        <v>0</v>
      </c>
      <c r="Y19" s="389">
        <f t="shared" si="1"/>
        <v>0</v>
      </c>
      <c r="Z19" s="390">
        <f t="shared" si="1"/>
        <v>80</v>
      </c>
      <c r="AA19" s="391">
        <f t="shared" ref="AA19:AA25" si="2">SUM(G19:Z19)</f>
        <v>6370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5</v>
      </c>
      <c r="M37" s="424">
        <f t="shared" si="8"/>
        <v>0</v>
      </c>
      <c r="N37" s="424">
        <f t="shared" si="8"/>
        <v>250</v>
      </c>
      <c r="O37" s="424">
        <f t="shared" si="8"/>
        <v>5</v>
      </c>
      <c r="P37" s="424">
        <f t="shared" si="8"/>
        <v>0</v>
      </c>
      <c r="Q37" s="424">
        <f t="shared" si="8"/>
        <v>0</v>
      </c>
      <c r="R37" s="424">
        <f t="shared" si="8"/>
        <v>0</v>
      </c>
      <c r="S37" s="424">
        <f t="shared" si="8"/>
        <v>0</v>
      </c>
      <c r="T37" s="424">
        <f t="shared" si="8"/>
        <v>0</v>
      </c>
      <c r="U37" s="424">
        <f t="shared" si="8"/>
        <v>0</v>
      </c>
      <c r="V37" s="424">
        <f t="shared" si="8"/>
        <v>6030</v>
      </c>
      <c r="W37" s="424">
        <f t="shared" si="8"/>
        <v>0</v>
      </c>
      <c r="X37" s="424">
        <f t="shared" si="8"/>
        <v>0</v>
      </c>
      <c r="Y37" s="424">
        <f t="shared" si="8"/>
        <v>0</v>
      </c>
      <c r="Z37" s="425">
        <f t="shared" si="8"/>
        <v>80</v>
      </c>
      <c r="AA37" s="426">
        <f t="shared" si="4"/>
        <v>6370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5</v>
      </c>
      <c r="M38" s="415">
        <f t="shared" si="9"/>
        <v>0</v>
      </c>
      <c r="N38" s="415">
        <f t="shared" si="9"/>
        <v>250</v>
      </c>
      <c r="O38" s="415">
        <f t="shared" si="9"/>
        <v>5</v>
      </c>
      <c r="P38" s="415">
        <f t="shared" si="9"/>
        <v>0</v>
      </c>
      <c r="Q38" s="415">
        <f t="shared" si="9"/>
        <v>0</v>
      </c>
      <c r="R38" s="415">
        <f t="shared" si="9"/>
        <v>0</v>
      </c>
      <c r="S38" s="415">
        <f t="shared" si="9"/>
        <v>0</v>
      </c>
      <c r="T38" s="415">
        <f t="shared" si="9"/>
        <v>0</v>
      </c>
      <c r="U38" s="415">
        <f t="shared" si="9"/>
        <v>0</v>
      </c>
      <c r="V38" s="415">
        <f t="shared" si="9"/>
        <v>6030</v>
      </c>
      <c r="W38" s="415">
        <f t="shared" si="9"/>
        <v>0</v>
      </c>
      <c r="X38" s="415">
        <f t="shared" si="9"/>
        <v>0</v>
      </c>
      <c r="Y38" s="415">
        <f t="shared" si="9"/>
        <v>0</v>
      </c>
      <c r="Z38" s="416">
        <f t="shared" si="9"/>
        <v>80</v>
      </c>
      <c r="AA38" s="417">
        <f t="shared" si="4"/>
        <v>6370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5</v>
      </c>
      <c r="M39" s="418">
        <f>+ｷ.紙くず!$Z$28</f>
        <v>0</v>
      </c>
      <c r="N39" s="418">
        <f>+ｸ.木くず!$Z$28</f>
        <v>250</v>
      </c>
      <c r="O39" s="418">
        <f>+ｹ.繊維くず!$Z$28</f>
        <v>5</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6000</v>
      </c>
      <c r="W39" s="418">
        <f>+ﾁ.動物のふん尿!$Z$28</f>
        <v>0</v>
      </c>
      <c r="X39" s="418">
        <f>+ﾂ.動物の死体!$Z$28</f>
        <v>0</v>
      </c>
      <c r="Y39" s="418">
        <f>+ﾃ.ばいじん!$Z$28</f>
        <v>0</v>
      </c>
      <c r="Z39" s="419">
        <f>+ﾄ.混合廃棄物その他!$Z$28</f>
        <v>80</v>
      </c>
      <c r="AA39" s="420">
        <f t="shared" si="4"/>
        <v>6340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30</v>
      </c>
      <c r="W40" s="418">
        <f>+ﾁ.動物のふん尿!$Z$29</f>
        <v>0</v>
      </c>
      <c r="X40" s="418">
        <f>+ﾂ.動物の死体!$Z$29</f>
        <v>0</v>
      </c>
      <c r="Y40" s="418">
        <f>+ﾃ.ばいじん!$Z$29</f>
        <v>0</v>
      </c>
      <c r="Z40" s="419">
        <f>+ﾄ.混合廃棄物その他!$Z$29</f>
        <v>0</v>
      </c>
      <c r="AA40" s="420">
        <f t="shared" si="4"/>
        <v>30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5</v>
      </c>
      <c r="M43" s="427">
        <f>+ｷ.紙くず!$AK$27</f>
        <v>0</v>
      </c>
      <c r="N43" s="427">
        <f>+ｸ.木くず!$AK$27</f>
        <v>250</v>
      </c>
      <c r="O43" s="427">
        <f>+ｹ.繊維くず!$AK$27</f>
        <v>5</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6030</v>
      </c>
      <c r="W43" s="427">
        <f>+ﾁ.動物のふん尿!$AK$27</f>
        <v>0</v>
      </c>
      <c r="X43" s="427">
        <f>+ﾂ.動物の死体!$AK$27</f>
        <v>0</v>
      </c>
      <c r="Y43" s="427">
        <f>+ﾃ.ばいじん!$AK$27</f>
        <v>0</v>
      </c>
      <c r="Z43" s="428">
        <f>+ﾄ.混合廃棄物その他!$AK$27</f>
        <v>80</v>
      </c>
      <c r="AA43" s="429">
        <f t="shared" si="4"/>
        <v>6370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5</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50</v>
      </c>
      <c r="W44" s="430">
        <f>+ﾁ.動物のふん尿!$AK$30</f>
        <v>0</v>
      </c>
      <c r="X44" s="430">
        <f>+ﾂ.動物の死体!$AK$30</f>
        <v>0</v>
      </c>
      <c r="Y44" s="430">
        <f>+ﾃ.ばいじん!$AK$30</f>
        <v>0</v>
      </c>
      <c r="Z44" s="431">
        <f>+ﾄ.混合廃棄物その他!$AK$30</f>
        <v>80</v>
      </c>
      <c r="AA44" s="432">
        <f t="shared" si="4"/>
        <v>135</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5</v>
      </c>
      <c r="M45" s="433">
        <f>+ｷ.紙くず!$AR$24</f>
        <v>0</v>
      </c>
      <c r="N45" s="433">
        <f>+ｸ.木くず!$AR$24</f>
        <v>250</v>
      </c>
      <c r="O45" s="433">
        <f>+ｹ.繊維くず!$AR$24</f>
        <v>5</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6000</v>
      </c>
      <c r="W45" s="433">
        <f>+ﾁ.動物のふん尿!$AR$24</f>
        <v>0</v>
      </c>
      <c r="X45" s="433">
        <f>+ﾂ.動物の死体!$AR$24</f>
        <v>0</v>
      </c>
      <c r="Y45" s="433">
        <f>+ﾃ.ばいじん!$AR$24</f>
        <v>0</v>
      </c>
      <c r="Z45" s="434">
        <f>+ﾄ.混合廃棄物その他!$AR$24</f>
        <v>80</v>
      </c>
      <c r="AA45" s="435">
        <f t="shared" si="4"/>
        <v>6340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13.2</v>
      </c>
      <c r="M55" s="480">
        <f t="shared" si="10"/>
        <v>0</v>
      </c>
      <c r="N55" s="480">
        <f t="shared" si="10"/>
        <v>533.29999999999995</v>
      </c>
      <c r="O55" s="480">
        <f t="shared" si="10"/>
        <v>12.3</v>
      </c>
      <c r="P55" s="480">
        <f t="shared" si="10"/>
        <v>0</v>
      </c>
      <c r="Q55" s="480">
        <f t="shared" si="10"/>
        <v>0</v>
      </c>
      <c r="R55" s="480">
        <f t="shared" si="10"/>
        <v>0</v>
      </c>
      <c r="S55" s="480">
        <f t="shared" si="10"/>
        <v>0</v>
      </c>
      <c r="T55" s="480">
        <f t="shared" si="10"/>
        <v>2</v>
      </c>
      <c r="U55" s="480">
        <f t="shared" si="10"/>
        <v>0</v>
      </c>
      <c r="V55" s="480">
        <f t="shared" si="10"/>
        <v>12617.5</v>
      </c>
      <c r="W55" s="480">
        <f t="shared" si="10"/>
        <v>0</v>
      </c>
      <c r="X55" s="480">
        <f t="shared" si="10"/>
        <v>0</v>
      </c>
      <c r="Y55" s="480">
        <f t="shared" si="10"/>
        <v>0</v>
      </c>
      <c r="Z55" s="480">
        <f t="shared" si="10"/>
        <v>176.7</v>
      </c>
      <c r="AA55" s="481">
        <f>+AA9+AA19+AA20</f>
        <v>13355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85"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6 月   21日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東京都千代田区内神田2丁目３番３号千代田トレードセンタービル</v>
      </c>
      <c r="M16" s="884"/>
      <c r="N16" s="884"/>
      <c r="O16" s="884"/>
      <c r="P16" s="884"/>
      <c r="Q16" s="884"/>
      <c r="R16" s="884"/>
      <c r="S16" s="884"/>
      <c r="T16" s="884"/>
      <c r="U16" s="282"/>
    </row>
    <row r="17" spans="1:21" ht="26.25" customHeight="1" x14ac:dyDescent="0.15">
      <c r="C17" s="86"/>
      <c r="I17" s="25"/>
      <c r="J17" s="25" t="s">
        <v>7</v>
      </c>
      <c r="K17" s="25"/>
      <c r="L17" s="884" t="str">
        <f>+表紙!L41</f>
        <v>岩倉建設株式会社東京支社　支社長　森田正彦</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03-3252-1976</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岩倉建設株式会社東京支社（管轄内事業所）</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2900</v>
      </c>
      <c r="Q25" s="891"/>
      <c r="R25" s="891"/>
      <c r="S25" s="891"/>
      <c r="T25" s="891"/>
      <c r="U25" s="892"/>
    </row>
    <row r="26" spans="1:21" ht="26.25" customHeight="1" x14ac:dyDescent="0.15">
      <c r="C26" s="538" t="s">
        <v>11</v>
      </c>
      <c r="D26" s="539"/>
      <c r="E26" s="540"/>
      <c r="F26" s="906" t="str">
        <f>+表紙!F50</f>
        <v>東京都千代田区内神田２丁目３番３号千代田トレードセンタービル</v>
      </c>
      <c r="G26" s="907"/>
      <c r="H26" s="907"/>
      <c r="I26" s="907"/>
      <c r="J26" s="907"/>
      <c r="K26" s="907"/>
      <c r="L26" s="907"/>
      <c r="M26" s="907"/>
      <c r="N26" s="341" t="s">
        <v>172</v>
      </c>
      <c r="O26"/>
      <c r="P26"/>
      <c r="Q26" s="901" t="str">
        <f>IF(+表紙!Q50="","",+表紙!Q50)</f>
        <v>03-3252-8020</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土木工事</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358</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13</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6985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1.余材や端材の発生を抑制するため、資材の発注管理を徹底している。　　　　　　　　　　　　　　　　　　　　　　　　　　　　　　　　　　　　　　　　　　2.可能な限り廃棄物の種別毎に専用カゴを設置して分別廃棄に取り組んでいる。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5</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6370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1.余材や端材の発生を抑制するため、資材の発注管理を徹底する。　　　　　　　　　　　　　　　　　　　　　　　　　　　　　　　　　　　　　　　　　　2.可能な限り廃棄物の種別毎に専用カゴを設置して分別廃棄に取り組む。</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1.可能な限り廃棄物の種別毎に専用カゴを設置して分別廃棄に取り組んでいる。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1.可能な限り廃棄物の種別毎に専用カゴを設置して分別廃棄に取り組む。</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6985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152.80000000000001</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6973.3</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1.委託業者の処分方法を確認し、可能な限り再生事業者及び優良認定者と契約している。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6370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135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6340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1.委託業者の処分方法を確認し、可能な限り再生事業者及び優良認定者と契約する。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F8" sqref="F8"/>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2024-06-24T05:38:26Z</dcterms:created>
  <dcterms:modified xsi:type="dcterms:W3CDTF">2024-09-09T02:00:14Z</dcterms:modified>
</cp:coreProperties>
</file>