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2790" yWindow="0" windowWidth="9720" windowHeight="4635"/>
  </bookViews>
  <sheets>
    <sheet name="変更交付申請(様式)" sheetId="4" r:id="rId1"/>
    <sheet name="変更交付申請 (記載例)" sheetId="5" r:id="rId2"/>
    <sheet name="Sheet1" sheetId="3" r:id="rId3"/>
    <sheet name="計算用シート【編集不可】" sheetId="2" state="hidden" r:id="rId4"/>
  </sheets>
  <definedNames>
    <definedName name="_xlnm.Print_Area" localSheetId="1">'変更交付申請 (記載例)'!$A$1:$K$26</definedName>
    <definedName name="_xlnm.Print_Area" localSheetId="0">'変更交付申請(様式)'!$A$1:$K$26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5" l="1"/>
  <c r="H4" i="5" s="1"/>
  <c r="J5" i="5"/>
  <c r="F6" i="5"/>
  <c r="H6" i="5"/>
  <c r="J6" i="5" s="1"/>
  <c r="I7" i="5"/>
  <c r="F8" i="5"/>
  <c r="H8" i="5"/>
  <c r="J8" i="5" s="1"/>
  <c r="J11" i="5" s="1"/>
  <c r="J9" i="5"/>
  <c r="F10" i="5"/>
  <c r="H10" i="5"/>
  <c r="J10" i="5" s="1"/>
  <c r="I11" i="5"/>
  <c r="F12" i="5"/>
  <c r="H12" i="5" s="1"/>
  <c r="J13" i="5"/>
  <c r="F14" i="5"/>
  <c r="H14" i="5"/>
  <c r="J14" i="5"/>
  <c r="I15" i="5"/>
  <c r="I24" i="5" s="1"/>
  <c r="F16" i="5"/>
  <c r="J16" i="5"/>
  <c r="J17" i="5"/>
  <c r="F18" i="5"/>
  <c r="H18" i="5"/>
  <c r="J18" i="5"/>
  <c r="H19" i="5"/>
  <c r="I19" i="5"/>
  <c r="J19" i="5"/>
  <c r="F20" i="5"/>
  <c r="J20" i="5"/>
  <c r="J21" i="5"/>
  <c r="F22" i="5"/>
  <c r="H22" i="5"/>
  <c r="J22" i="5"/>
  <c r="H23" i="5"/>
  <c r="I23" i="5"/>
  <c r="J23" i="5"/>
  <c r="G24" i="5"/>
  <c r="J12" i="5" l="1"/>
  <c r="J15" i="5" s="1"/>
  <c r="H15" i="5"/>
  <c r="H7" i="5"/>
  <c r="J4" i="5"/>
  <c r="J7" i="5" s="1"/>
  <c r="J24" i="5" s="1"/>
  <c r="H11" i="5"/>
  <c r="J24" i="4"/>
  <c r="I24" i="4"/>
  <c r="H24" i="4"/>
  <c r="G24" i="4"/>
  <c r="J23" i="4"/>
  <c r="I23" i="4"/>
  <c r="H23" i="4"/>
  <c r="J22" i="4"/>
  <c r="H22" i="4"/>
  <c r="G22" i="4"/>
  <c r="D22" i="4"/>
  <c r="F22" i="4" s="1"/>
  <c r="J21" i="4"/>
  <c r="F21" i="4"/>
  <c r="D21" i="4"/>
  <c r="J20" i="4"/>
  <c r="F20" i="4"/>
  <c r="J19" i="4"/>
  <c r="I19" i="4"/>
  <c r="H19" i="4"/>
  <c r="H18" i="4"/>
  <c r="J18" i="4" s="1"/>
  <c r="G18" i="4"/>
  <c r="F18" i="4"/>
  <c r="D18" i="4"/>
  <c r="J17" i="4"/>
  <c r="F17" i="4"/>
  <c r="D17" i="4"/>
  <c r="J16" i="4"/>
  <c r="F16" i="4"/>
  <c r="J15" i="4"/>
  <c r="I15" i="4"/>
  <c r="H15" i="4"/>
  <c r="H14" i="4"/>
  <c r="J14" i="4" s="1"/>
  <c r="G14" i="4"/>
  <c r="D14" i="4"/>
  <c r="F14" i="4" s="1"/>
  <c r="J13" i="4"/>
  <c r="F13" i="4"/>
  <c r="D13" i="4"/>
  <c r="J12" i="4"/>
  <c r="F12" i="4"/>
  <c r="J11" i="4"/>
  <c r="I11" i="4"/>
  <c r="H11" i="4"/>
  <c r="H10" i="4"/>
  <c r="J10" i="4" s="1"/>
  <c r="G10" i="4"/>
  <c r="D10" i="4"/>
  <c r="F10" i="4" s="1"/>
  <c r="J9" i="4"/>
  <c r="F9" i="4"/>
  <c r="D9" i="4"/>
  <c r="J8" i="4"/>
  <c r="F8" i="4"/>
  <c r="J7" i="4"/>
  <c r="I7" i="4"/>
  <c r="H7" i="4"/>
  <c r="J6" i="4"/>
  <c r="H6" i="4"/>
  <c r="G6" i="4"/>
  <c r="D6" i="4"/>
  <c r="F6" i="4" s="1"/>
  <c r="J5" i="4"/>
  <c r="F5" i="4"/>
  <c r="D5" i="4"/>
  <c r="J4" i="4"/>
  <c r="F4" i="4"/>
  <c r="H24" i="5" l="1"/>
</calcChain>
</file>

<file path=xl/sharedStrings.xml><?xml version="1.0" encoding="utf-8"?>
<sst xmlns="http://schemas.openxmlformats.org/spreadsheetml/2006/main" count="80" uniqueCount="34">
  <si>
    <t>月数</t>
    <rPh sb="0" eb="2">
      <t>ツキスウ</t>
    </rPh>
    <phoneticPr fontId="2"/>
  </si>
  <si>
    <t>部屋番号</t>
    <rPh sb="0" eb="2">
      <t>ヘヤ</t>
    </rPh>
    <rPh sb="2" eb="4">
      <t>バンゴウ</t>
    </rPh>
    <phoneticPr fontId="2"/>
  </si>
  <si>
    <t>専有面積</t>
    <rPh sb="0" eb="2">
      <t>センユウ</t>
    </rPh>
    <rPh sb="2" eb="4">
      <t>メンセキ</t>
    </rPh>
    <phoneticPr fontId="2"/>
  </si>
  <si>
    <t>合計</t>
    <rPh sb="0" eb="2">
      <t>ゴウケイ</t>
    </rPh>
    <phoneticPr fontId="2"/>
  </si>
  <si>
    <t>部屋情報</t>
    <rPh sb="0" eb="2">
      <t>ヘヤ</t>
    </rPh>
    <rPh sb="2" eb="4">
      <t>ジョウホウ</t>
    </rPh>
    <phoneticPr fontId="2"/>
  </si>
  <si>
    <t>備　考</t>
    <phoneticPr fontId="2"/>
  </si>
  <si>
    <t>入居者負担額 [円／月]</t>
  </si>
  <si>
    <t>家賃上限額</t>
  </si>
  <si>
    <t>面積区分</t>
    <rPh sb="0" eb="2">
      <t>メンセキ</t>
    </rPh>
    <rPh sb="2" eb="4">
      <t>クブン</t>
    </rPh>
    <phoneticPr fontId="8"/>
  </si>
  <si>
    <t>第1区分</t>
  </si>
  <si>
    <t>第2区分</t>
  </si>
  <si>
    <t>第3区分</t>
  </si>
  <si>
    <t>第4区分</t>
  </si>
  <si>
    <t>[円／月]</t>
  </si>
  <si>
    <t>以上</t>
    <rPh sb="0" eb="2">
      <t>イジョウ</t>
    </rPh>
    <phoneticPr fontId="8"/>
  </si>
  <si>
    <t>未満</t>
    <rPh sb="0" eb="2">
      <t>ミマン</t>
    </rPh>
    <phoneticPr fontId="8"/>
  </si>
  <si>
    <t>最低</t>
  </si>
  <si>
    <t>最高</t>
  </si>
  <si>
    <t>家賃</t>
    <rPh sb="0" eb="2">
      <t>ヤチン</t>
    </rPh>
    <phoneticPr fontId="2"/>
  </si>
  <si>
    <t>住宅名：</t>
    <rPh sb="0" eb="2">
      <t>ジュウタク</t>
    </rPh>
    <rPh sb="2" eb="3">
      <t>メイ</t>
    </rPh>
    <phoneticPr fontId="2"/>
  </si>
  <si>
    <t>家賃減額補助金変更申請明細書</t>
    <rPh sb="0" eb="2">
      <t>ヤチン</t>
    </rPh>
    <rPh sb="2" eb="4">
      <t>ゲンガク</t>
    </rPh>
    <rPh sb="4" eb="6">
      <t>ホジョ</t>
    </rPh>
    <rPh sb="6" eb="7">
      <t>キン</t>
    </rPh>
    <rPh sb="7" eb="9">
      <t>ヘンコウ</t>
    </rPh>
    <rPh sb="9" eb="11">
      <t>シンセイ</t>
    </rPh>
    <rPh sb="11" eb="14">
      <t>メイサイショ</t>
    </rPh>
    <phoneticPr fontId="2"/>
  </si>
  <si>
    <t>差引</t>
    <rPh sb="0" eb="2">
      <t>サシヒキ</t>
    </rPh>
    <phoneticPr fontId="2"/>
  </si>
  <si>
    <t>当初交付決定額</t>
    <rPh sb="0" eb="2">
      <t>トウショ</t>
    </rPh>
    <rPh sb="2" eb="4">
      <t>コウフ</t>
    </rPh>
    <rPh sb="4" eb="6">
      <t>ケッテイ</t>
    </rPh>
    <rPh sb="6" eb="7">
      <t>ガク</t>
    </rPh>
    <phoneticPr fontId="2"/>
  </si>
  <si>
    <t>期間</t>
    <rPh sb="0" eb="2">
      <t>キカン</t>
    </rPh>
    <phoneticPr fontId="2"/>
  </si>
  <si>
    <t>変更後申請額</t>
    <rPh sb="0" eb="2">
      <t>ヘンコウ</t>
    </rPh>
    <rPh sb="2" eb="3">
      <t>ゴ</t>
    </rPh>
    <rPh sb="3" eb="5">
      <t>シンセイ</t>
    </rPh>
    <rPh sb="5" eb="6">
      <t>ガク</t>
    </rPh>
    <phoneticPr fontId="2"/>
  </si>
  <si>
    <t>変更後申請額計</t>
    <rPh sb="0" eb="2">
      <t>ヘンコウ</t>
    </rPh>
    <rPh sb="2" eb="3">
      <t>ゴ</t>
    </rPh>
    <rPh sb="3" eb="5">
      <t>シンセイ</t>
    </rPh>
    <rPh sb="5" eb="6">
      <t>ガク</t>
    </rPh>
    <rPh sb="6" eb="7">
      <t>ケイ</t>
    </rPh>
    <phoneticPr fontId="2"/>
  </si>
  <si>
    <t>変更対象</t>
    <rPh sb="0" eb="2">
      <t>ヘンコウ</t>
    </rPh>
    <rPh sb="2" eb="4">
      <t>タイショウ</t>
    </rPh>
    <phoneticPr fontId="2"/>
  </si>
  <si>
    <t>※適宜様式を修正して使用することができる。</t>
    <rPh sb="0" eb="12">
      <t>コメテキギヨウシキヲシュウセイシテシヨウ</t>
    </rPh>
    <phoneticPr fontId="2"/>
  </si>
  <si>
    <t>総計</t>
    <rPh sb="0" eb="2">
      <t>ソウケイ</t>
    </rPh>
    <phoneticPr fontId="2"/>
  </si>
  <si>
    <t>補助上限額</t>
    <rPh sb="0" eb="5">
      <t>ホジョジョウゲンガク</t>
    </rPh>
    <phoneticPr fontId="2"/>
  </si>
  <si>
    <t>○</t>
  </si>
  <si>
    <t>×</t>
  </si>
  <si>
    <t>（　／　ページ）</t>
    <phoneticPr fontId="2"/>
  </si>
  <si>
    <t>メゾンドマンションコーポ荘</t>
    <rPh sb="12" eb="13">
      <t>ソウ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</si>
</sst>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&quot;㎡&quot;"/>
    <numFmt numFmtId="177" formatCode="0&quot;円&quot;"/>
    <numFmt numFmtId="178" formatCode="0&quot;戸&quot;"/>
    <numFmt numFmtId="179" formatCode="#,##0_ &quot;[円/月]&quot;"/>
    <numFmt numFmtId="180" formatCode="#,##0_ &quot;[円／月]&quot;"/>
    <numFmt numFmtId="181" formatCode="#,##0.00_ &quot;[㎡]&quot;"/>
    <numFmt numFmtId="182" formatCode="#,##0_);[Red]\(#,##0\)"/>
    <numFmt numFmtId="183" formatCode="&quot;～ &quot;yyyy/m/d"/>
    <numFmt numFmtId="184" formatCode="0&quot;日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8"/>
      <color theme="1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73">
    <xf numFmtId="0" fontId="0" fillId="0" borderId="0" xfId="0">
      <alignment vertical="center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right" vertical="center"/>
    </xf>
    <xf numFmtId="179" fontId="7" fillId="0" borderId="9" xfId="1" applyNumberFormat="1" applyFont="1" applyFill="1" applyBorder="1" applyAlignment="1">
      <alignment vertical="center"/>
    </xf>
    <xf numFmtId="0" fontId="6" fillId="0" borderId="0" xfId="1"/>
    <xf numFmtId="0" fontId="6" fillId="0" borderId="1" xfId="1" applyBorder="1"/>
    <xf numFmtId="3" fontId="6" fillId="0" borderId="1" xfId="1" applyNumberFormat="1" applyBorder="1"/>
    <xf numFmtId="0" fontId="0" fillId="0" borderId="0" xfId="0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</xf>
    <xf numFmtId="182" fontId="3" fillId="0" borderId="1" xfId="0" applyNumberFormat="1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center" vertical="center" wrapText="1"/>
    </xf>
    <xf numFmtId="182" fontId="3" fillId="3" borderId="4" xfId="0" applyNumberFormat="1" applyFont="1" applyFill="1" applyBorder="1" applyAlignment="1" applyProtection="1">
      <alignment horizontal="right" vertical="center" wrapText="1"/>
    </xf>
    <xf numFmtId="182" fontId="3" fillId="3" borderId="5" xfId="0" applyNumberFormat="1" applyFont="1" applyFill="1" applyBorder="1" applyAlignment="1" applyProtection="1">
      <alignment horizontal="right" vertical="center" wrapText="1"/>
    </xf>
    <xf numFmtId="14" fontId="3" fillId="0" borderId="8" xfId="0" applyNumberFormat="1" applyFont="1" applyBorder="1" applyAlignment="1" applyProtection="1">
      <alignment horizontal="right" vertical="center" wrapText="1"/>
    </xf>
    <xf numFmtId="182" fontId="4" fillId="0" borderId="4" xfId="0" applyNumberFormat="1" applyFont="1" applyBorder="1" applyAlignment="1" applyProtection="1">
      <alignment horizontal="center" vertical="center" wrapText="1"/>
    </xf>
    <xf numFmtId="176" fontId="4" fillId="0" borderId="7" xfId="0" applyNumberFormat="1" applyFont="1" applyBorder="1" applyAlignment="1" applyProtection="1">
      <alignment horizontal="center" vertical="center" wrapText="1"/>
    </xf>
    <xf numFmtId="177" fontId="4" fillId="0" borderId="14" xfId="0" applyNumberFormat="1" applyFont="1" applyBorder="1" applyAlignment="1" applyProtection="1">
      <alignment horizontal="center" vertical="center" wrapText="1"/>
    </xf>
    <xf numFmtId="176" fontId="4" fillId="0" borderId="15" xfId="0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/>
    </xf>
    <xf numFmtId="182" fontId="3" fillId="0" borderId="5" xfId="0" applyNumberFormat="1" applyFont="1" applyBorder="1" applyAlignment="1" applyProtection="1">
      <alignment horizontal="right" vertical="center" wrapText="1"/>
    </xf>
    <xf numFmtId="182" fontId="3" fillId="0" borderId="4" xfId="0" applyNumberFormat="1" applyFont="1" applyBorder="1" applyAlignment="1" applyProtection="1">
      <alignment horizontal="right" vertical="center" wrapText="1"/>
    </xf>
    <xf numFmtId="177" fontId="4" fillId="0" borderId="20" xfId="0" applyNumberFormat="1" applyFont="1" applyBorder="1" applyAlignment="1" applyProtection="1">
      <alignment horizontal="center" vertical="center" wrapText="1"/>
    </xf>
    <xf numFmtId="180" fontId="3" fillId="0" borderId="21" xfId="0" applyNumberFormat="1" applyFont="1" applyBorder="1" applyAlignment="1" applyProtection="1">
      <alignment horizontal="center" vertical="center" wrapText="1"/>
    </xf>
    <xf numFmtId="180" fontId="3" fillId="0" borderId="17" xfId="0" applyNumberFormat="1" applyFont="1" applyBorder="1" applyAlignment="1" applyProtection="1">
      <alignment horizontal="center" vertical="center" wrapText="1"/>
    </xf>
    <xf numFmtId="181" fontId="3" fillId="0" borderId="10" xfId="0" applyNumberFormat="1" applyFont="1" applyBorder="1" applyAlignment="1" applyProtection="1">
      <alignment horizontal="center" vertical="center" wrapText="1"/>
      <protection locked="0"/>
    </xf>
    <xf numFmtId="14" fontId="3" fillId="0" borderId="0" xfId="0" applyNumberFormat="1" applyFont="1" applyBorder="1" applyAlignment="1" applyProtection="1">
      <alignment horizontal="center" vertical="center"/>
      <protection locked="0"/>
    </xf>
    <xf numFmtId="180" fontId="3" fillId="0" borderId="11" xfId="0" applyNumberFormat="1" applyFont="1" applyBorder="1" applyAlignment="1" applyProtection="1">
      <alignment horizontal="center" vertical="center" wrapText="1"/>
      <protection locked="0"/>
    </xf>
    <xf numFmtId="182" fontId="3" fillId="0" borderId="13" xfId="0" applyNumberFormat="1" applyFont="1" applyBorder="1" applyAlignment="1" applyProtection="1">
      <alignment horizontal="center" vertical="center" wrapText="1"/>
      <protection locked="0"/>
    </xf>
    <xf numFmtId="14" fontId="3" fillId="0" borderId="10" xfId="0" applyNumberFormat="1" applyFont="1" applyBorder="1" applyAlignment="1" applyProtection="1">
      <alignment horizontal="right" vertical="center" wrapText="1"/>
    </xf>
    <xf numFmtId="183" fontId="3" fillId="0" borderId="10" xfId="0" applyNumberFormat="1" applyFont="1" applyBorder="1" applyAlignment="1" applyProtection="1">
      <alignment horizontal="left" vertical="center" wrapText="1"/>
    </xf>
    <xf numFmtId="182" fontId="3" fillId="0" borderId="3" xfId="0" applyNumberFormat="1" applyFont="1" applyBorder="1" applyAlignment="1" applyProtection="1">
      <alignment horizontal="right" vertical="center" wrapText="1"/>
    </xf>
    <xf numFmtId="182" fontId="3" fillId="0" borderId="12" xfId="0" applyNumberFormat="1" applyFont="1" applyBorder="1" applyAlignment="1" applyProtection="1">
      <alignment horizontal="right" vertical="center" wrapText="1"/>
    </xf>
    <xf numFmtId="182" fontId="3" fillId="0" borderId="10" xfId="0" applyNumberFormat="1" applyFont="1" applyBorder="1" applyAlignment="1" applyProtection="1">
      <alignment horizontal="right"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184" fontId="11" fillId="0" borderId="0" xfId="0" applyNumberFormat="1" applyFont="1" applyBorder="1" applyAlignment="1" applyProtection="1">
      <alignment vertical="center"/>
    </xf>
    <xf numFmtId="14" fontId="11" fillId="0" borderId="0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2" fontId="11" fillId="0" borderId="0" xfId="0" applyNumberFormat="1" applyFont="1" applyBorder="1" applyAlignment="1" applyProtection="1">
      <alignment vertical="center"/>
    </xf>
    <xf numFmtId="182" fontId="12" fillId="0" borderId="0" xfId="0" applyNumberFormat="1" applyFont="1" applyBorder="1" applyAlignment="1" applyProtection="1">
      <alignment horizontal="right" vertical="center" wrapText="1"/>
    </xf>
    <xf numFmtId="0" fontId="9" fillId="0" borderId="0" xfId="0" applyFont="1" applyBorder="1" applyAlignment="1" applyProtection="1">
      <alignment vertical="center"/>
      <protection locked="0"/>
    </xf>
    <xf numFmtId="177" fontId="11" fillId="0" borderId="0" xfId="0" applyNumberFormat="1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178" fontId="3" fillId="0" borderId="17" xfId="0" applyNumberFormat="1" applyFont="1" applyBorder="1" applyAlignment="1" applyProtection="1">
      <alignment horizontal="right" vertical="center"/>
    </xf>
    <xf numFmtId="182" fontId="3" fillId="0" borderId="24" xfId="0" applyNumberFormat="1" applyFont="1" applyBorder="1" applyAlignment="1" applyProtection="1">
      <alignment horizontal="right" vertical="center"/>
    </xf>
    <xf numFmtId="0" fontId="3" fillId="0" borderId="17" xfId="0" applyFont="1" applyBorder="1" applyProtection="1">
      <alignment vertical="center"/>
      <protection locked="0"/>
    </xf>
    <xf numFmtId="176" fontId="4" fillId="0" borderId="27" xfId="0" applyNumberFormat="1" applyFont="1" applyBorder="1" applyAlignment="1" applyProtection="1">
      <alignment horizontal="center" vertical="center" wrapText="1"/>
    </xf>
    <xf numFmtId="180" fontId="3" fillId="0" borderId="28" xfId="0" applyNumberFormat="1" applyFont="1" applyBorder="1" applyAlignment="1" applyProtection="1">
      <alignment horizontal="center" vertical="center" wrapText="1"/>
    </xf>
    <xf numFmtId="182" fontId="3" fillId="0" borderId="29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182" fontId="3" fillId="0" borderId="19" xfId="0" applyNumberFormat="1" applyFont="1" applyBorder="1" applyAlignment="1" applyProtection="1">
      <alignment horizontal="right" vertical="center" wrapText="1"/>
    </xf>
    <xf numFmtId="182" fontId="3" fillId="0" borderId="6" xfId="0" applyNumberFormat="1" applyFont="1" applyBorder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242455</xdr:colOff>
      <xdr:row>16</xdr:row>
      <xdr:rowOff>31176</xdr:rowOff>
    </xdr:from>
    <xdr:to>
      <xdr:col>8</xdr:col>
      <xdr:colOff>588818</xdr:colOff>
      <xdr:row>18</xdr:row>
      <xdr:rowOff>225136</xdr:rowOff>
    </xdr:to>
    <xdr:sp macro="" textlink="">
      <xdr:nvSpPr>
        <xdr:cNvPr id="2" name="四角形吹き出し 1"/>
        <xdr:cNvSpPr/>
      </xdr:nvSpPr>
      <xdr:spPr>
        <a:xfrm>
          <a:off x="1480705" y="2774376"/>
          <a:ext cx="746413" cy="479710"/>
        </a:xfrm>
        <a:prstGeom prst="wedgeRectCallout">
          <a:avLst>
            <a:gd name="adj1" fmla="val -61952"/>
            <a:gd name="adj2" fmla="val -86718"/>
          </a:avLst>
        </a:prstGeom>
        <a:solidFill>
          <a:schemeClr val="accent4">
            <a:lumMod val="40000"/>
            <a:lumOff val="6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変更の対象となる住戸については、</a:t>
          </a:r>
          <a:endParaRPr kumimoji="1" lang="en-US" altLang="ja-JP" sz="18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「変更対象」から「〇」を選択し、変更内容について入力してください。</a:t>
          </a:r>
          <a:endParaRPr kumimoji="1" lang="en-US" altLang="ja-JP" sz="18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8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8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249383</xdr:colOff>
      <xdr:row>15</xdr:row>
      <xdr:rowOff>166255</xdr:rowOff>
    </xdr:from>
    <xdr:to>
      <xdr:col>3</xdr:col>
      <xdr:colOff>290947</xdr:colOff>
      <xdr:row>18</xdr:row>
      <xdr:rowOff>332510</xdr:rowOff>
    </xdr:to>
    <xdr:sp macro="" textlink="">
      <xdr:nvSpPr>
        <xdr:cNvPr id="3" name="四角形吹き出し 2"/>
        <xdr:cNvSpPr/>
      </xdr:nvSpPr>
      <xdr:spPr>
        <a:xfrm>
          <a:off x="249383" y="2738005"/>
          <a:ext cx="736889" cy="518680"/>
        </a:xfrm>
        <a:prstGeom prst="wedgeRectCallout">
          <a:avLst>
            <a:gd name="adj1" fmla="val 7055"/>
            <a:gd name="adj2" fmla="val -81807"/>
          </a:avLst>
        </a:prstGeom>
        <a:solidFill>
          <a:schemeClr val="accent4">
            <a:lumMod val="40000"/>
            <a:lumOff val="6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補助上限額に変更がある場合には、空欄となっているセルに「補助上限額」欄を作成し、隣のセルへ変更後の金額を記入してください。</a:t>
          </a:r>
        </a:p>
      </xdr:txBody>
    </xdr:sp>
    <xdr:clientData/>
  </xdr:twoCellAnchor>
  <xdr:twoCellAnchor>
    <xdr:from>
      <xdr:col>1</xdr:col>
      <xdr:colOff>13854</xdr:colOff>
      <xdr:row>13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4" name="正方形/長方形 3"/>
        <xdr:cNvSpPr/>
      </xdr:nvSpPr>
      <xdr:spPr>
        <a:xfrm>
          <a:off x="261504" y="2228850"/>
          <a:ext cx="481446" cy="17145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1122220</xdr:colOff>
      <xdr:row>4</xdr:row>
      <xdr:rowOff>124692</xdr:rowOff>
    </xdr:from>
    <xdr:to>
      <xdr:col>8</xdr:col>
      <xdr:colOff>1004455</xdr:colOff>
      <xdr:row>6</xdr:row>
      <xdr:rowOff>294409</xdr:rowOff>
    </xdr:to>
    <xdr:sp macro="" textlink="">
      <xdr:nvSpPr>
        <xdr:cNvPr id="5" name="四角形吹き出し 4"/>
        <xdr:cNvSpPr/>
      </xdr:nvSpPr>
      <xdr:spPr>
        <a:xfrm>
          <a:off x="1236520" y="810492"/>
          <a:ext cx="996660" cy="388792"/>
        </a:xfrm>
        <a:prstGeom prst="wedgeRectCallout">
          <a:avLst>
            <a:gd name="adj1" fmla="val -46171"/>
            <a:gd name="adj2" fmla="val -63461"/>
          </a:avLst>
        </a:prstGeom>
        <a:solidFill>
          <a:schemeClr val="accent4">
            <a:lumMod val="40000"/>
            <a:lumOff val="60000"/>
          </a:schemeClr>
        </a:solidFill>
        <a:ln w="38100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交付決定を受けている住宅で、変更のない住戸については、変更対象欄で「</a:t>
          </a:r>
          <a:r>
            <a:rPr kumimoji="1" lang="en-US" altLang="ja-JP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×</a:t>
          </a:r>
          <a:r>
            <a:rPr kumimoji="1" lang="ja-JP" altLang="en-US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」を入力し交付決定当初と同じ内容を入力してください。</a:t>
          </a:r>
          <a:endParaRPr kumimoji="1" lang="en-US" altLang="ja-JP" sz="18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</xdr:col>
      <xdr:colOff>1136073</xdr:colOff>
      <xdr:row>8</xdr:row>
      <xdr:rowOff>207818</xdr:rowOff>
    </xdr:from>
    <xdr:to>
      <xdr:col>7</xdr:col>
      <xdr:colOff>318654</xdr:colOff>
      <xdr:row>11</xdr:row>
      <xdr:rowOff>41564</xdr:rowOff>
    </xdr:to>
    <xdr:sp macro="" textlink="">
      <xdr:nvSpPr>
        <xdr:cNvPr id="6" name="四角形吹き出し 5"/>
        <xdr:cNvSpPr/>
      </xdr:nvSpPr>
      <xdr:spPr>
        <a:xfrm>
          <a:off x="1240848" y="1541318"/>
          <a:ext cx="744681" cy="386196"/>
        </a:xfrm>
        <a:prstGeom prst="wedgeRectCallout">
          <a:avLst>
            <a:gd name="adj1" fmla="val -49063"/>
            <a:gd name="adj2" fmla="val 81700"/>
          </a:avLst>
        </a:prstGeom>
        <a:solidFill>
          <a:schemeClr val="accent4">
            <a:lumMod val="40000"/>
            <a:lumOff val="6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変更のある住戸については、変更開始とする日を始期として期間を区切り、入力してください。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O25"/>
  <sheetViews>
    <sheetView tabSelected="1" view="pageBreakPreview" zoomScale="55" zoomScaleNormal="55" zoomScaleSheetLayoutView="55" zoomScalePageLayoutView="55" workbookViewId="0">
      <selection activeCell="F31" sqref="F31"/>
    </sheetView>
  </sheetViews>
  <sheetFormatPr defaultColWidth="3.25" defaultRowHeight="13.5" x14ac:dyDescent="0.15"/>
  <cols>
    <col min="1" max="1" width="15.625" style="11" customWidth="1"/>
    <col min="2" max="2" width="15.625" style="7" customWidth="1"/>
    <col min="3" max="3" width="25.625" style="7" customWidth="1"/>
    <col min="4" max="5" width="20" style="7" customWidth="1"/>
    <col min="6" max="6" width="11.5" style="11" customWidth="1"/>
    <col min="7" max="7" width="25.625" style="11" customWidth="1"/>
    <col min="8" max="10" width="25.625" style="13" customWidth="1"/>
    <col min="11" max="11" width="21.125" style="13" customWidth="1"/>
    <col min="12" max="15" width="20.125" style="7" customWidth="1"/>
    <col min="16" max="16384" width="3.25" style="7"/>
  </cols>
  <sheetData>
    <row r="1" spans="1:15" ht="40.5" customHeight="1" thickBot="1" x14ac:dyDescent="0.2">
      <c r="A1" s="62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5" ht="30" customHeight="1" x14ac:dyDescent="0.15">
      <c r="A2" s="49" t="s">
        <v>19</v>
      </c>
      <c r="B2" s="63"/>
      <c r="C2" s="64"/>
      <c r="D2" s="16"/>
      <c r="E2" s="65"/>
      <c r="F2" s="65"/>
      <c r="G2" s="65"/>
      <c r="H2" s="16"/>
      <c r="I2" s="16"/>
      <c r="J2" s="16"/>
      <c r="K2" s="32"/>
      <c r="L2" s="8"/>
      <c r="M2" s="9"/>
    </row>
    <row r="3" spans="1:15" ht="39.950000000000003" customHeight="1" thickBot="1" x14ac:dyDescent="0.2">
      <c r="A3" s="14" t="s">
        <v>1</v>
      </c>
      <c r="B3" s="66" t="s">
        <v>4</v>
      </c>
      <c r="C3" s="67"/>
      <c r="D3" s="66" t="s">
        <v>23</v>
      </c>
      <c r="E3" s="68"/>
      <c r="F3" s="14" t="s">
        <v>0</v>
      </c>
      <c r="G3" s="14" t="s">
        <v>24</v>
      </c>
      <c r="H3" s="17" t="s">
        <v>25</v>
      </c>
      <c r="I3" s="14" t="s">
        <v>22</v>
      </c>
      <c r="J3" s="17" t="s">
        <v>21</v>
      </c>
      <c r="K3" s="14" t="s">
        <v>5</v>
      </c>
      <c r="L3" s="9"/>
    </row>
    <row r="4" spans="1:15" s="11" customFormat="1" ht="39.950000000000003" customHeight="1" thickBot="1" x14ac:dyDescent="0.2">
      <c r="A4" s="58"/>
      <c r="B4" s="22" t="s">
        <v>18</v>
      </c>
      <c r="C4" s="33"/>
      <c r="D4" s="35"/>
      <c r="E4" s="36"/>
      <c r="F4" s="26" t="str">
        <f>IF(A4="","",DATEDIF(D4,E4,"M")+1)</f>
        <v/>
      </c>
      <c r="G4" s="15"/>
      <c r="H4" s="27"/>
      <c r="I4" s="38"/>
      <c r="J4" s="19" t="str">
        <f>IF(H4="","",H4-I4)</f>
        <v/>
      </c>
      <c r="K4" s="10"/>
      <c r="L4" s="40"/>
      <c r="M4" s="42"/>
      <c r="N4" s="41"/>
      <c r="O4" s="42"/>
    </row>
    <row r="5" spans="1:15" ht="39.950000000000003" customHeight="1" thickBot="1" x14ac:dyDescent="0.2">
      <c r="A5" s="59"/>
      <c r="B5" s="23" t="s">
        <v>2</v>
      </c>
      <c r="C5" s="31"/>
      <c r="D5" s="20" t="str">
        <f>IF($A$4="","",IF(D4="","",IF(E4=DATE(YEAR(E4),MONTH(E4),1),DATE(YEAR(E4),MONTH(E4),1),E4+1)))</f>
        <v/>
      </c>
      <c r="E5" s="36"/>
      <c r="F5" s="26" t="str">
        <f>IF(A4="","",DATEDIF(D5,E5,"M")+1)</f>
        <v/>
      </c>
      <c r="G5" s="15"/>
      <c r="H5" s="27"/>
      <c r="I5" s="39"/>
      <c r="J5" s="19" t="str">
        <f>IF(H5="","",H5-I5)</f>
        <v/>
      </c>
      <c r="K5" s="10"/>
      <c r="L5" s="43"/>
      <c r="M5" s="44"/>
      <c r="N5" s="45"/>
      <c r="O5" s="40"/>
    </row>
    <row r="6" spans="1:15" ht="39.950000000000003" customHeight="1" thickBot="1" x14ac:dyDescent="0.2">
      <c r="A6" s="59"/>
      <c r="B6" s="28"/>
      <c r="C6" s="30"/>
      <c r="D6" s="20" t="str">
        <f>IF($A$4="","",IF(D5="","",IF(E5=DATE(YEAR(E5),MONTH(E5),1),DATE(YEAR(E5),MONTH(E5),1),E5+1)))</f>
        <v/>
      </c>
      <c r="E6" s="36"/>
      <c r="F6" s="26" t="str">
        <f>IF(D6="","",DATEDIF(D6,E6,"M")+1)</f>
        <v/>
      </c>
      <c r="G6" s="15" t="str">
        <f>IF(C6="","",IF(#REF!="×","",IF(C6&gt;=70,"62,900",IF(C6&gt;=60,"60,000",IF(C6&gt;=50,"57,200",IF(C6&gt;=40,"54,300",IF(C6&gt;=30,"51,500","48,600")))))))</f>
        <v/>
      </c>
      <c r="H6" s="15" t="str">
        <f>IF(A5="","",IF(#REF!="×",I6,F6*G6))</f>
        <v/>
      </c>
      <c r="I6" s="37"/>
      <c r="J6" s="19" t="str">
        <f>IF(H6="","",H6-I6)</f>
        <v/>
      </c>
      <c r="K6" s="10"/>
      <c r="L6" s="46"/>
      <c r="M6" s="47"/>
      <c r="N6" s="45"/>
      <c r="O6" s="48"/>
    </row>
    <row r="7" spans="1:15" ht="39.950000000000003" customHeight="1" thickBot="1" x14ac:dyDescent="0.2">
      <c r="A7" s="59"/>
      <c r="B7" s="24"/>
      <c r="C7" s="29"/>
      <c r="D7" s="21" t="s">
        <v>26</v>
      </c>
      <c r="E7" s="34"/>
      <c r="F7" s="60"/>
      <c r="G7" s="61"/>
      <c r="H7" s="18" t="str">
        <f>IF(A4="","",SUM(H4:H5))</f>
        <v/>
      </c>
      <c r="I7" s="18" t="str">
        <f>IF(A4="","",SUM(I4:I5))</f>
        <v/>
      </c>
      <c r="J7" s="18" t="str">
        <f>IF(A4="","",SUM(J4:J5))</f>
        <v/>
      </c>
      <c r="K7" s="10"/>
      <c r="L7" s="12"/>
    </row>
    <row r="8" spans="1:15" s="11" customFormat="1" ht="39.950000000000003" customHeight="1" thickBot="1" x14ac:dyDescent="0.2">
      <c r="A8" s="58"/>
      <c r="B8" s="22" t="s">
        <v>18</v>
      </c>
      <c r="C8" s="33"/>
      <c r="D8" s="35"/>
      <c r="E8" s="36"/>
      <c r="F8" s="26" t="str">
        <f>IF(A8="","",DATEDIF(D8,E8,"M")+1)</f>
        <v/>
      </c>
      <c r="G8" s="15"/>
      <c r="H8" s="27"/>
      <c r="I8" s="38"/>
      <c r="J8" s="19" t="str">
        <f>IF(H8="","",H8-I8)</f>
        <v/>
      </c>
      <c r="K8" s="10"/>
      <c r="L8" s="40"/>
      <c r="M8" s="42"/>
      <c r="N8" s="41"/>
      <c r="O8" s="42"/>
    </row>
    <row r="9" spans="1:15" ht="39.950000000000003" customHeight="1" thickBot="1" x14ac:dyDescent="0.2">
      <c r="A9" s="59"/>
      <c r="B9" s="23" t="s">
        <v>2</v>
      </c>
      <c r="C9" s="31"/>
      <c r="D9" s="20" t="str">
        <f>IF($A$4="","",IF(D8="","",IF(E8=DATE(YEAR(E8),MONTH(E8),1),DATE(YEAR(E8),MONTH(E8),1),E8+1)))</f>
        <v/>
      </c>
      <c r="E9" s="36"/>
      <c r="F9" s="26" t="str">
        <f>IF(A8="","",DATEDIF(D9,E9,"M")+1)</f>
        <v/>
      </c>
      <c r="G9" s="15"/>
      <c r="H9" s="27"/>
      <c r="I9" s="39"/>
      <c r="J9" s="19" t="str">
        <f>IF(H9="","",H9-I9)</f>
        <v/>
      </c>
      <c r="K9" s="10"/>
      <c r="L9" s="43"/>
      <c r="M9" s="44"/>
      <c r="N9" s="45"/>
      <c r="O9" s="40"/>
    </row>
    <row r="10" spans="1:15" ht="39.950000000000003" customHeight="1" thickBot="1" x14ac:dyDescent="0.2">
      <c r="A10" s="59"/>
      <c r="B10" s="28"/>
      <c r="C10" s="30"/>
      <c r="D10" s="20" t="str">
        <f>IF($A$4="","",IF(D9="","",IF(E9=DATE(YEAR(E9),MONTH(E9),1),DATE(YEAR(E9),MONTH(E9),1),E9+1)))</f>
        <v/>
      </c>
      <c r="E10" s="36"/>
      <c r="F10" s="26" t="str">
        <f>IF(D10="","",DATEDIF(D10,E10,"M")+1)</f>
        <v/>
      </c>
      <c r="G10" s="15" t="str">
        <f>IF(C10="","",IF(#REF!="×","",IF(C10&gt;=70,"62,900",IF(C10&gt;=60,"60,000",IF(C10&gt;=50,"57,200",IF(C10&gt;=40,"54,300",IF(C10&gt;=30,"51,500","48,600")))))))</f>
        <v/>
      </c>
      <c r="H10" s="15" t="str">
        <f>IF(A9="","",IF(#REF!="×",I10,F10*G10))</f>
        <v/>
      </c>
      <c r="I10" s="37"/>
      <c r="J10" s="19" t="str">
        <f>IF(H10="","",H10-I10)</f>
        <v/>
      </c>
      <c r="K10" s="10"/>
      <c r="L10" s="46"/>
      <c r="M10" s="47"/>
      <c r="N10" s="45"/>
      <c r="O10" s="48"/>
    </row>
    <row r="11" spans="1:15" ht="39.950000000000003" customHeight="1" thickBot="1" x14ac:dyDescent="0.2">
      <c r="A11" s="59"/>
      <c r="B11" s="24"/>
      <c r="C11" s="29"/>
      <c r="D11" s="21" t="s">
        <v>26</v>
      </c>
      <c r="E11" s="34"/>
      <c r="F11" s="60"/>
      <c r="G11" s="61"/>
      <c r="H11" s="18" t="str">
        <f>IF(A8="","",SUM(H8:H9))</f>
        <v/>
      </c>
      <c r="I11" s="18" t="str">
        <f>IF(A8="","",SUM(I8:I9))</f>
        <v/>
      </c>
      <c r="J11" s="18" t="str">
        <f>IF(A8="","",SUM(J8:J9))</f>
        <v/>
      </c>
      <c r="K11" s="10"/>
      <c r="L11" s="12"/>
    </row>
    <row r="12" spans="1:15" s="11" customFormat="1" ht="39.950000000000003" customHeight="1" thickBot="1" x14ac:dyDescent="0.2">
      <c r="A12" s="58"/>
      <c r="B12" s="22" t="s">
        <v>18</v>
      </c>
      <c r="C12" s="33"/>
      <c r="D12" s="35"/>
      <c r="E12" s="36"/>
      <c r="F12" s="26" t="str">
        <f>IF(A12="","",DATEDIF(D12,E12,"M")+1)</f>
        <v/>
      </c>
      <c r="G12" s="15"/>
      <c r="H12" s="27"/>
      <c r="I12" s="38"/>
      <c r="J12" s="19" t="str">
        <f>IF(H12="","",H12-I12)</f>
        <v/>
      </c>
      <c r="K12" s="10"/>
      <c r="L12" s="40"/>
      <c r="M12" s="42"/>
      <c r="N12" s="41"/>
      <c r="O12" s="42"/>
    </row>
    <row r="13" spans="1:15" ht="39.950000000000003" customHeight="1" thickBot="1" x14ac:dyDescent="0.2">
      <c r="A13" s="59"/>
      <c r="B13" s="23" t="s">
        <v>2</v>
      </c>
      <c r="C13" s="31"/>
      <c r="D13" s="20" t="str">
        <f>IF($A$4="","",IF(D12="","",IF(E12=DATE(YEAR(E12),MONTH(E12),1),DATE(YEAR(E12),MONTH(E12),1),E12+1)))</f>
        <v/>
      </c>
      <c r="E13" s="36"/>
      <c r="F13" s="26" t="str">
        <f>IF(A12="","",DATEDIF(D13,E13,"M")+1)</f>
        <v/>
      </c>
      <c r="G13" s="15"/>
      <c r="H13" s="27"/>
      <c r="I13" s="39"/>
      <c r="J13" s="19" t="str">
        <f>IF(H13="","",H13-I13)</f>
        <v/>
      </c>
      <c r="K13" s="10"/>
      <c r="L13" s="43"/>
      <c r="M13" s="44"/>
      <c r="N13" s="45"/>
      <c r="O13" s="40"/>
    </row>
    <row r="14" spans="1:15" ht="39.950000000000003" customHeight="1" thickBot="1" x14ac:dyDescent="0.2">
      <c r="A14" s="59"/>
      <c r="B14" s="28"/>
      <c r="C14" s="30"/>
      <c r="D14" s="20" t="str">
        <f>IF($A$4="","",IF(D13="","",IF(E13=DATE(YEAR(E13),MONTH(E13),1),DATE(YEAR(E13),MONTH(E13),1),E13+1)))</f>
        <v/>
      </c>
      <c r="E14" s="36"/>
      <c r="F14" s="26" t="str">
        <f>IF(D14="","",DATEDIF(D14,E14,"M")+1)</f>
        <v/>
      </c>
      <c r="G14" s="15" t="str">
        <f>IF(C14="","",IF(#REF!="×","",IF(C14&gt;=70,"62,900",IF(C14&gt;=60,"60,000",IF(C14&gt;=50,"57,200",IF(C14&gt;=40,"54,300",IF(C14&gt;=30,"51,500","48,600")))))))</f>
        <v/>
      </c>
      <c r="H14" s="15" t="str">
        <f>IF(A13="","",IF(#REF!="×",I14,F14*G14))</f>
        <v/>
      </c>
      <c r="I14" s="37"/>
      <c r="J14" s="19" t="str">
        <f>IF(H14="","",H14-I14)</f>
        <v/>
      </c>
      <c r="K14" s="10"/>
      <c r="L14" s="46"/>
      <c r="M14" s="47"/>
      <c r="N14" s="45"/>
      <c r="O14" s="48"/>
    </row>
    <row r="15" spans="1:15" ht="39.950000000000003" customHeight="1" thickBot="1" x14ac:dyDescent="0.2">
      <c r="A15" s="59"/>
      <c r="B15" s="24"/>
      <c r="C15" s="29"/>
      <c r="D15" s="21" t="s">
        <v>26</v>
      </c>
      <c r="E15" s="34"/>
      <c r="F15" s="60"/>
      <c r="G15" s="61"/>
      <c r="H15" s="18" t="str">
        <f>IF(A12="","",SUM(H12:H13))</f>
        <v/>
      </c>
      <c r="I15" s="18" t="str">
        <f>IF(A12="","",SUM(I12:I13))</f>
        <v/>
      </c>
      <c r="J15" s="18" t="str">
        <f>IF(A12="","",SUM(J12:J13))</f>
        <v/>
      </c>
      <c r="K15" s="10"/>
      <c r="L15" s="12"/>
    </row>
    <row r="16" spans="1:15" s="11" customFormat="1" ht="39.950000000000003" customHeight="1" thickBot="1" x14ac:dyDescent="0.2">
      <c r="A16" s="58"/>
      <c r="B16" s="22" t="s">
        <v>18</v>
      </c>
      <c r="C16" s="33"/>
      <c r="D16" s="35"/>
      <c r="E16" s="36"/>
      <c r="F16" s="26" t="str">
        <f>IF(A16="","",DATEDIF(D16,E16,"M")+1)</f>
        <v/>
      </c>
      <c r="G16" s="15"/>
      <c r="H16" s="27"/>
      <c r="I16" s="38"/>
      <c r="J16" s="19" t="str">
        <f>IF(H16="","",H16-I16)</f>
        <v/>
      </c>
      <c r="K16" s="10"/>
      <c r="L16" s="40"/>
      <c r="M16" s="42"/>
      <c r="N16" s="41"/>
      <c r="O16" s="42"/>
    </row>
    <row r="17" spans="1:15" ht="39.950000000000003" customHeight="1" thickBot="1" x14ac:dyDescent="0.2">
      <c r="A17" s="59"/>
      <c r="B17" s="23" t="s">
        <v>2</v>
      </c>
      <c r="C17" s="31"/>
      <c r="D17" s="20" t="str">
        <f>IF($A$4="","",IF(D16="","",IF(E16=DATE(YEAR(E16),MONTH(E16),1),DATE(YEAR(E16),MONTH(E16),1),E16+1)))</f>
        <v/>
      </c>
      <c r="E17" s="36"/>
      <c r="F17" s="26" t="str">
        <f>IF(A16="","",DATEDIF(D17,E17,"M")+1)</f>
        <v/>
      </c>
      <c r="G17" s="15"/>
      <c r="H17" s="27"/>
      <c r="I17" s="39"/>
      <c r="J17" s="19" t="str">
        <f>IF(H17="","",H17-I17)</f>
        <v/>
      </c>
      <c r="K17" s="10"/>
      <c r="L17" s="43"/>
      <c r="M17" s="44"/>
      <c r="N17" s="45"/>
      <c r="O17" s="40"/>
    </row>
    <row r="18" spans="1:15" ht="39.950000000000003" customHeight="1" thickBot="1" x14ac:dyDescent="0.2">
      <c r="A18" s="59"/>
      <c r="B18" s="28"/>
      <c r="C18" s="30"/>
      <c r="D18" s="20" t="str">
        <f>IF($A$4="","",IF(D17="","",IF(E17=DATE(YEAR(E17),MONTH(E17),1),DATE(YEAR(E17),MONTH(E17),1),E17+1)))</f>
        <v/>
      </c>
      <c r="E18" s="36"/>
      <c r="F18" s="26" t="str">
        <f>IF(D18="","",DATEDIF(D18,E18,"M")+1)</f>
        <v/>
      </c>
      <c r="G18" s="15" t="str">
        <f>IF(C18="","",IF(#REF!="×","",IF(C18&gt;=70,"62,900",IF(C18&gt;=60,"60,000",IF(C18&gt;=50,"57,200",IF(C18&gt;=40,"54,300",IF(C18&gt;=30,"51,500","48,600")))))))</f>
        <v/>
      </c>
      <c r="H18" s="15" t="str">
        <f>IF(A17="","",IF(#REF!="×",I18,F18*G18))</f>
        <v/>
      </c>
      <c r="I18" s="37"/>
      <c r="J18" s="19" t="str">
        <f>IF(H18="","",H18-I18)</f>
        <v/>
      </c>
      <c r="K18" s="10"/>
      <c r="L18" s="46"/>
      <c r="M18" s="47"/>
      <c r="N18" s="45"/>
      <c r="O18" s="48"/>
    </row>
    <row r="19" spans="1:15" ht="39.950000000000003" customHeight="1" thickBot="1" x14ac:dyDescent="0.2">
      <c r="A19" s="59"/>
      <c r="B19" s="24"/>
      <c r="C19" s="29"/>
      <c r="D19" s="21" t="s">
        <v>26</v>
      </c>
      <c r="E19" s="34"/>
      <c r="F19" s="60"/>
      <c r="G19" s="61"/>
      <c r="H19" s="18" t="str">
        <f>IF(A16="","",SUM(H16:H17))</f>
        <v/>
      </c>
      <c r="I19" s="18" t="str">
        <f>IF(A16="","",SUM(I16:I17))</f>
        <v/>
      </c>
      <c r="J19" s="18" t="str">
        <f>IF(A16="","",SUM(J16:J17))</f>
        <v/>
      </c>
      <c r="K19" s="10"/>
      <c r="L19" s="12"/>
    </row>
    <row r="20" spans="1:15" s="11" customFormat="1" ht="39.950000000000003" customHeight="1" thickBot="1" x14ac:dyDescent="0.2">
      <c r="A20" s="69"/>
      <c r="B20" s="22" t="s">
        <v>18</v>
      </c>
      <c r="C20" s="33"/>
      <c r="D20" s="35"/>
      <c r="E20" s="36"/>
      <c r="F20" s="26" t="str">
        <f>IF(A20="","",DATEDIF(D20,E20,"M")+1)</f>
        <v/>
      </c>
      <c r="G20" s="15"/>
      <c r="H20" s="27"/>
      <c r="I20" s="38"/>
      <c r="J20" s="19" t="str">
        <f>IF(H20="","",H20-I20)</f>
        <v/>
      </c>
      <c r="K20" s="10"/>
      <c r="L20" s="40"/>
      <c r="M20" s="42"/>
      <c r="N20" s="41"/>
      <c r="O20" s="42"/>
    </row>
    <row r="21" spans="1:15" ht="39.950000000000003" customHeight="1" thickBot="1" x14ac:dyDescent="0.2">
      <c r="A21" s="70"/>
      <c r="B21" s="23" t="s">
        <v>2</v>
      </c>
      <c r="C21" s="31"/>
      <c r="D21" s="20" t="str">
        <f>IF($A$4="","",IF(D20="","",IF(E20=DATE(YEAR(E20),MONTH(E20),1),DATE(YEAR(E20),MONTH(E20),1),E20+1)))</f>
        <v/>
      </c>
      <c r="E21" s="36"/>
      <c r="F21" s="26" t="str">
        <f>IF(A20="","",DATEDIF(D21,E21,"M")+1)</f>
        <v/>
      </c>
      <c r="G21" s="15"/>
      <c r="H21" s="27"/>
      <c r="I21" s="39"/>
      <c r="J21" s="19" t="str">
        <f>IF(H21="","",H21-I21)</f>
        <v/>
      </c>
      <c r="K21" s="10"/>
      <c r="L21" s="43"/>
      <c r="M21" s="44"/>
      <c r="N21" s="45"/>
      <c r="O21" s="40"/>
    </row>
    <row r="22" spans="1:15" ht="39.950000000000003" customHeight="1" thickBot="1" x14ac:dyDescent="0.2">
      <c r="A22" s="70"/>
      <c r="B22" s="28"/>
      <c r="C22" s="30"/>
      <c r="D22" s="20" t="str">
        <f>IF($A$4="","",IF(D21="","",IF(E21=DATE(YEAR(E21),MONTH(E21),1),DATE(YEAR(E21),MONTH(E21),1),E21+1)))</f>
        <v/>
      </c>
      <c r="E22" s="36"/>
      <c r="F22" s="26" t="str">
        <f>IF(D22="","",DATEDIF(D22,E22,"M")+1)</f>
        <v/>
      </c>
      <c r="G22" s="15" t="str">
        <f>IF(C22="","",IF(#REF!="×","",IF(C22&gt;=70,"62,900",IF(C22&gt;=60,"60,000",IF(C22&gt;=50,"57,200",IF(C22&gt;=40,"54,300",IF(C22&gt;=30,"51,500","48,600")))))))</f>
        <v/>
      </c>
      <c r="H22" s="15" t="str">
        <f>IF(A21="","",IF(#REF!="×",I22,F22*G22))</f>
        <v/>
      </c>
      <c r="I22" s="37"/>
      <c r="J22" s="19" t="str">
        <f>IF(H22="","",H22-I22)</f>
        <v/>
      </c>
      <c r="K22" s="10"/>
      <c r="L22" s="46"/>
      <c r="M22" s="47"/>
      <c r="N22" s="45"/>
      <c r="O22" s="48"/>
    </row>
    <row r="23" spans="1:15" ht="39.950000000000003" customHeight="1" thickBot="1" x14ac:dyDescent="0.2">
      <c r="A23" s="71"/>
      <c r="B23" s="53"/>
      <c r="C23" s="54"/>
      <c r="D23" s="21" t="s">
        <v>26</v>
      </c>
      <c r="E23" s="55"/>
      <c r="F23" s="60"/>
      <c r="G23" s="61"/>
      <c r="H23" s="18" t="str">
        <f>IF(A20="","",SUM(H20:H21))</f>
        <v/>
      </c>
      <c r="I23" s="18" t="str">
        <f>IF(A20="","",SUM(I20:I21))</f>
        <v/>
      </c>
      <c r="J23" s="18" t="str">
        <f>IF(A20="","",SUM(J20:J21))</f>
        <v/>
      </c>
      <c r="K23" s="10"/>
      <c r="L23" s="12"/>
    </row>
    <row r="24" spans="1:15" ht="39.950000000000003" customHeight="1" x14ac:dyDescent="0.15">
      <c r="A24" s="72"/>
      <c r="B24" s="72"/>
      <c r="C24" s="72"/>
      <c r="D24" s="16"/>
      <c r="E24" s="16"/>
      <c r="F24" s="25" t="s">
        <v>3</v>
      </c>
      <c r="G24" s="50" t="str">
        <f>IF(A4="","",COUNTA(A4:A7))</f>
        <v/>
      </c>
      <c r="H24" s="51" t="str">
        <f>IF(A4="","",SUM(#REF!,#REF!,#REF!,#REF!,H7))</f>
        <v/>
      </c>
      <c r="I24" s="51" t="str">
        <f>IF(A4="","",SUM(#REF!,#REF!,#REF!,#REF!,I7))</f>
        <v/>
      </c>
      <c r="J24" s="51" t="str">
        <f>IF(A4="","",SUM(#REF!,#REF!,#REF!,#REF!,J7))</f>
        <v/>
      </c>
      <c r="K24" s="52"/>
      <c r="L24" s="12"/>
    </row>
    <row r="25" spans="1:15" ht="30" customHeight="1" x14ac:dyDescent="0.15">
      <c r="A25" s="57" t="s">
        <v>27</v>
      </c>
      <c r="B25" s="56"/>
      <c r="C25" s="56"/>
      <c r="D25" s="56"/>
    </row>
  </sheetData>
  <sheetProtection selectLockedCells="1"/>
  <mergeCells count="16">
    <mergeCell ref="A20:A23"/>
    <mergeCell ref="F23:G23"/>
    <mergeCell ref="A24:C24"/>
    <mergeCell ref="A8:A11"/>
    <mergeCell ref="F11:G11"/>
    <mergeCell ref="A12:A15"/>
    <mergeCell ref="F15:G15"/>
    <mergeCell ref="A16:A19"/>
    <mergeCell ref="F19:G19"/>
    <mergeCell ref="A4:A7"/>
    <mergeCell ref="F7:G7"/>
    <mergeCell ref="A1:L1"/>
    <mergeCell ref="B2:C2"/>
    <mergeCell ref="E2:G2"/>
    <mergeCell ref="B3:C3"/>
    <mergeCell ref="D3:E3"/>
  </mergeCells>
  <phoneticPr fontId="2"/>
  <dataValidations count="1">
    <dataValidation type="list" allowBlank="1" showInputMessage="1" showErrorMessage="1" sqref="E7 E19 E11 E15 E23">
      <formula1>"○,×"</formula1>
    </dataValidation>
  </dataValidations>
  <pageMargins left="0.25" right="0.25" top="0.75" bottom="0.75" header="0.3" footer="0.3"/>
  <pageSetup paperSize="9" scale="53" orientation="landscape" r:id="rId1"/>
  <headerFooter>
    <oddHeader xml:space="preserve">&amp;L&amp;12第12号様式別紙&amp;11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O25"/>
  <sheetViews>
    <sheetView view="pageBreakPreview" topLeftCell="A7" zoomScale="55" zoomScaleNormal="55" zoomScaleSheetLayoutView="55" zoomScalePageLayoutView="55" workbookViewId="0">
      <selection activeCell="C26" sqref="C26"/>
    </sheetView>
  </sheetViews>
  <sheetFormatPr defaultColWidth="3.25" defaultRowHeight="13.5" x14ac:dyDescent="0.15"/>
  <cols>
    <col min="1" max="1" width="15.625" style="11" customWidth="1"/>
    <col min="2" max="2" width="15.625" style="7" customWidth="1"/>
    <col min="3" max="3" width="25.625" style="7" customWidth="1"/>
    <col min="4" max="5" width="20" style="7" customWidth="1"/>
    <col min="6" max="6" width="11.5" style="11" customWidth="1"/>
    <col min="7" max="7" width="25.625" style="11" customWidth="1"/>
    <col min="8" max="10" width="25.625" style="13" customWidth="1"/>
    <col min="11" max="11" width="21.125" style="13" customWidth="1"/>
    <col min="12" max="15" width="20.125" style="7" customWidth="1"/>
    <col min="16" max="16384" width="3.25" style="7"/>
  </cols>
  <sheetData>
    <row r="1" spans="1:15" ht="40.5" customHeight="1" thickBot="1" x14ac:dyDescent="0.2">
      <c r="A1" s="62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5" ht="30" customHeight="1" x14ac:dyDescent="0.15">
      <c r="A2" s="49" t="s">
        <v>19</v>
      </c>
      <c r="B2" s="63" t="s">
        <v>33</v>
      </c>
      <c r="C2" s="64"/>
      <c r="D2" s="16"/>
      <c r="E2" s="65"/>
      <c r="F2" s="65"/>
      <c r="G2" s="65"/>
      <c r="H2" s="16"/>
      <c r="I2" s="16"/>
      <c r="J2" s="16"/>
      <c r="K2" s="32" t="s">
        <v>32</v>
      </c>
      <c r="L2" s="8"/>
      <c r="M2" s="9"/>
    </row>
    <row r="3" spans="1:15" ht="39.950000000000003" customHeight="1" thickBot="1" x14ac:dyDescent="0.2">
      <c r="A3" s="14" t="s">
        <v>1</v>
      </c>
      <c r="B3" s="66" t="s">
        <v>4</v>
      </c>
      <c r="C3" s="67"/>
      <c r="D3" s="66" t="s">
        <v>23</v>
      </c>
      <c r="E3" s="68"/>
      <c r="F3" s="14" t="s">
        <v>0</v>
      </c>
      <c r="G3" s="14" t="s">
        <v>24</v>
      </c>
      <c r="H3" s="17" t="s">
        <v>25</v>
      </c>
      <c r="I3" s="14" t="s">
        <v>22</v>
      </c>
      <c r="J3" s="17" t="s">
        <v>21</v>
      </c>
      <c r="K3" s="14" t="s">
        <v>5</v>
      </c>
      <c r="L3" s="9"/>
    </row>
    <row r="4" spans="1:15" s="11" customFormat="1" ht="39.950000000000003" customHeight="1" thickBot="1" x14ac:dyDescent="0.2">
      <c r="A4" s="58">
        <v>204</v>
      </c>
      <c r="B4" s="22" t="s">
        <v>18</v>
      </c>
      <c r="C4" s="33">
        <v>73000</v>
      </c>
      <c r="D4" s="35">
        <v>45017</v>
      </c>
      <c r="E4" s="36">
        <v>45382</v>
      </c>
      <c r="F4" s="26">
        <f>IF(A4="","",DATEDIF(D4,E4,"M")+1)</f>
        <v>12</v>
      </c>
      <c r="G4" s="15">
        <v>40000</v>
      </c>
      <c r="H4" s="27">
        <f>F4*G4</f>
        <v>480000</v>
      </c>
      <c r="I4" s="38">
        <v>480000</v>
      </c>
      <c r="J4" s="19">
        <f>IF(H4="","",H4-I4)</f>
        <v>0</v>
      </c>
      <c r="K4" s="10"/>
      <c r="L4" s="40"/>
      <c r="M4" s="42"/>
      <c r="N4" s="41"/>
      <c r="O4" s="42"/>
    </row>
    <row r="5" spans="1:15" ht="39.950000000000003" customHeight="1" thickBot="1" x14ac:dyDescent="0.2">
      <c r="A5" s="59"/>
      <c r="B5" s="23" t="s">
        <v>2</v>
      </c>
      <c r="C5" s="31">
        <v>12.56</v>
      </c>
      <c r="D5" s="20"/>
      <c r="E5" s="36"/>
      <c r="F5" s="26"/>
      <c r="G5" s="15"/>
      <c r="H5" s="27"/>
      <c r="I5" s="39"/>
      <c r="J5" s="19" t="str">
        <f>IF(H5="","",H5-I5)</f>
        <v/>
      </c>
      <c r="K5" s="10"/>
      <c r="L5" s="43"/>
      <c r="M5" s="44"/>
      <c r="N5" s="45"/>
      <c r="O5" s="40"/>
    </row>
    <row r="6" spans="1:15" ht="39.950000000000003" customHeight="1" thickBot="1" x14ac:dyDescent="0.2">
      <c r="A6" s="59"/>
      <c r="B6" s="28"/>
      <c r="C6" s="30"/>
      <c r="D6" s="20"/>
      <c r="E6" s="36"/>
      <c r="F6" s="26" t="str">
        <f>IF(D6="","",DATEDIF(D6,E6,"M")+1)</f>
        <v/>
      </c>
      <c r="G6" s="15"/>
      <c r="H6" s="15" t="str">
        <f>IF(A5="","",IF(#REF!="×",I6,F6*G6))</f>
        <v/>
      </c>
      <c r="I6" s="37"/>
      <c r="J6" s="19" t="str">
        <f>IF(H6="","",H6-I6)</f>
        <v/>
      </c>
      <c r="K6" s="10"/>
      <c r="L6" s="46"/>
      <c r="M6" s="47"/>
      <c r="N6" s="45"/>
      <c r="O6" s="48"/>
    </row>
    <row r="7" spans="1:15" ht="39.950000000000003" customHeight="1" thickBot="1" x14ac:dyDescent="0.2">
      <c r="A7" s="59"/>
      <c r="B7" s="24"/>
      <c r="C7" s="29"/>
      <c r="D7" s="21" t="s">
        <v>26</v>
      </c>
      <c r="E7" s="34" t="s">
        <v>31</v>
      </c>
      <c r="F7" s="60"/>
      <c r="G7" s="61"/>
      <c r="H7" s="18">
        <f>IF(A4="","",SUM(H4:H5))</f>
        <v>480000</v>
      </c>
      <c r="I7" s="18">
        <f>IF(A4="","",SUM(I4:I5))</f>
        <v>480000</v>
      </c>
      <c r="J7" s="18">
        <f>IF(A4="","",SUM(J4:J5))</f>
        <v>0</v>
      </c>
      <c r="K7" s="10"/>
      <c r="L7" s="12"/>
    </row>
    <row r="8" spans="1:15" s="11" customFormat="1" ht="39.950000000000003" customHeight="1" thickBot="1" x14ac:dyDescent="0.2">
      <c r="A8" s="58">
        <v>301</v>
      </c>
      <c r="B8" s="22" t="s">
        <v>18</v>
      </c>
      <c r="C8" s="33">
        <v>70000</v>
      </c>
      <c r="D8" s="35">
        <v>45017</v>
      </c>
      <c r="E8" s="36">
        <v>45382</v>
      </c>
      <c r="F8" s="26">
        <f>IF(A8="","",DATEDIF(D8,E8,"M")+1)</f>
        <v>12</v>
      </c>
      <c r="G8" s="15">
        <v>40000</v>
      </c>
      <c r="H8" s="27">
        <f>F8*G8</f>
        <v>480000</v>
      </c>
      <c r="I8" s="38">
        <v>480000</v>
      </c>
      <c r="J8" s="19">
        <f>IF(H8="","",H8-I8)</f>
        <v>0</v>
      </c>
      <c r="K8" s="10"/>
      <c r="L8" s="40"/>
      <c r="M8" s="42"/>
      <c r="N8" s="41"/>
      <c r="O8" s="42"/>
    </row>
    <row r="9" spans="1:15" ht="39.950000000000003" customHeight="1" thickBot="1" x14ac:dyDescent="0.2">
      <c r="A9" s="59"/>
      <c r="B9" s="23" t="s">
        <v>2</v>
      </c>
      <c r="C9" s="31">
        <v>25.12</v>
      </c>
      <c r="D9" s="20"/>
      <c r="E9" s="36"/>
      <c r="F9" s="26"/>
      <c r="G9" s="15"/>
      <c r="H9" s="27"/>
      <c r="I9" s="39"/>
      <c r="J9" s="19" t="str">
        <f>IF(H9="","",H9-I9)</f>
        <v/>
      </c>
      <c r="K9" s="10"/>
      <c r="L9" s="43"/>
      <c r="M9" s="44"/>
      <c r="N9" s="45"/>
      <c r="O9" s="40"/>
    </row>
    <row r="10" spans="1:15" ht="39.950000000000003" customHeight="1" thickBot="1" x14ac:dyDescent="0.2">
      <c r="A10" s="59"/>
      <c r="B10" s="28"/>
      <c r="C10" s="30"/>
      <c r="D10" s="20"/>
      <c r="E10" s="36"/>
      <c r="F10" s="26" t="str">
        <f>IF(D10="","",DATEDIF(D10,E10,"M")+1)</f>
        <v/>
      </c>
      <c r="G10" s="15"/>
      <c r="H10" s="15" t="str">
        <f>IF(A9="","",IF(#REF!="×",I10,F10*G10))</f>
        <v/>
      </c>
      <c r="I10" s="37"/>
      <c r="J10" s="19" t="str">
        <f>IF(H10="","",H10-I10)</f>
        <v/>
      </c>
      <c r="K10" s="10"/>
      <c r="L10" s="46"/>
      <c r="M10" s="47"/>
      <c r="N10" s="45"/>
      <c r="O10" s="48"/>
    </row>
    <row r="11" spans="1:15" ht="39.950000000000003" customHeight="1" thickBot="1" x14ac:dyDescent="0.2">
      <c r="A11" s="59"/>
      <c r="B11" s="24"/>
      <c r="C11" s="29"/>
      <c r="D11" s="21" t="s">
        <v>26</v>
      </c>
      <c r="E11" s="34" t="s">
        <v>31</v>
      </c>
      <c r="F11" s="60"/>
      <c r="G11" s="61"/>
      <c r="H11" s="18">
        <f>IF(A8="","",SUM(H8:H9))</f>
        <v>480000</v>
      </c>
      <c r="I11" s="18">
        <f>IF(A8="","",SUM(I8:I9))</f>
        <v>480000</v>
      </c>
      <c r="J11" s="18">
        <f>IF(A8="","",SUM(J8:J9))</f>
        <v>0</v>
      </c>
      <c r="K11" s="10"/>
      <c r="L11" s="12"/>
    </row>
    <row r="12" spans="1:15" s="11" customFormat="1" ht="39.950000000000003" customHeight="1" thickBot="1" x14ac:dyDescent="0.2">
      <c r="A12" s="58">
        <v>302</v>
      </c>
      <c r="B12" s="22" t="s">
        <v>18</v>
      </c>
      <c r="C12" s="33">
        <v>65000</v>
      </c>
      <c r="D12" s="35">
        <v>45017</v>
      </c>
      <c r="E12" s="36">
        <v>45107</v>
      </c>
      <c r="F12" s="26">
        <f>IF(A12="","",DATEDIF(D12,E12,"M")+1)</f>
        <v>3</v>
      </c>
      <c r="G12" s="15">
        <v>40000</v>
      </c>
      <c r="H12" s="27">
        <f>F12*G12</f>
        <v>120000</v>
      </c>
      <c r="I12" s="38">
        <v>120000</v>
      </c>
      <c r="J12" s="19">
        <f>IF(H12="","",H12-I12)</f>
        <v>0</v>
      </c>
      <c r="K12" s="10"/>
      <c r="L12" s="40"/>
      <c r="M12" s="42"/>
      <c r="N12" s="41"/>
      <c r="O12" s="42"/>
    </row>
    <row r="13" spans="1:15" ht="39.950000000000003" customHeight="1" thickBot="1" x14ac:dyDescent="0.2">
      <c r="A13" s="59"/>
      <c r="B13" s="23" t="s">
        <v>2</v>
      </c>
      <c r="C13" s="31">
        <v>25.12</v>
      </c>
      <c r="D13" s="20">
        <v>45108</v>
      </c>
      <c r="E13" s="36">
        <v>45657</v>
      </c>
      <c r="F13" s="26">
        <v>9</v>
      </c>
      <c r="G13" s="15">
        <v>60000</v>
      </c>
      <c r="H13" s="27">
        <v>540000</v>
      </c>
      <c r="I13" s="39">
        <v>360000</v>
      </c>
      <c r="J13" s="19">
        <f>IF(H13="","",H13-I13)</f>
        <v>180000</v>
      </c>
      <c r="K13" s="10"/>
      <c r="L13" s="43"/>
      <c r="M13" s="44"/>
      <c r="N13" s="45"/>
      <c r="O13" s="40"/>
    </row>
    <row r="14" spans="1:15" ht="39.950000000000003" customHeight="1" thickBot="1" x14ac:dyDescent="0.2">
      <c r="A14" s="59"/>
      <c r="B14" s="28" t="s">
        <v>29</v>
      </c>
      <c r="C14" s="30">
        <v>60000</v>
      </c>
      <c r="D14" s="20"/>
      <c r="E14" s="36"/>
      <c r="F14" s="26" t="str">
        <f>IF(D14="","",DATEDIF(D14,E14,"M")+1)</f>
        <v/>
      </c>
      <c r="G14" s="15"/>
      <c r="H14" s="15" t="str">
        <f>IF(A13="","",IF(#REF!="×",I14,F14*G14))</f>
        <v/>
      </c>
      <c r="I14" s="37"/>
      <c r="J14" s="19" t="str">
        <f>IF(H14="","",H14-I14)</f>
        <v/>
      </c>
      <c r="K14" s="10"/>
      <c r="L14" s="46"/>
      <c r="M14" s="47"/>
      <c r="N14" s="45"/>
      <c r="O14" s="48"/>
    </row>
    <row r="15" spans="1:15" ht="39.950000000000003" customHeight="1" thickBot="1" x14ac:dyDescent="0.2">
      <c r="A15" s="59"/>
      <c r="B15" s="24"/>
      <c r="C15" s="29"/>
      <c r="D15" s="21" t="s">
        <v>26</v>
      </c>
      <c r="E15" s="34" t="s">
        <v>30</v>
      </c>
      <c r="F15" s="60"/>
      <c r="G15" s="61"/>
      <c r="H15" s="18">
        <f>IF(A12="","",SUM(H12:H13))</f>
        <v>660000</v>
      </c>
      <c r="I15" s="18">
        <f>IF(A12="","",SUM(I12:I13))</f>
        <v>480000</v>
      </c>
      <c r="J15" s="18">
        <f>IF(A12="","",SUM(J12:J13))</f>
        <v>180000</v>
      </c>
      <c r="K15" s="10"/>
      <c r="L15" s="12"/>
    </row>
    <row r="16" spans="1:15" s="11" customFormat="1" ht="39.950000000000003" customHeight="1" thickBot="1" x14ac:dyDescent="0.2">
      <c r="A16" s="58"/>
      <c r="B16" s="22" t="s">
        <v>18</v>
      </c>
      <c r="C16" s="33"/>
      <c r="D16" s="35"/>
      <c r="E16" s="36"/>
      <c r="F16" s="26" t="str">
        <f>IF(A16="","",DATEDIF(D16,E16,"M")+1)</f>
        <v/>
      </c>
      <c r="G16" s="15"/>
      <c r="H16" s="27"/>
      <c r="I16" s="38"/>
      <c r="J16" s="19" t="str">
        <f>IF(H16="","",H16-I16)</f>
        <v/>
      </c>
      <c r="K16" s="10"/>
      <c r="L16" s="40"/>
      <c r="M16" s="42"/>
      <c r="N16" s="41"/>
      <c r="O16" s="42"/>
    </row>
    <row r="17" spans="1:15" ht="39.950000000000003" customHeight="1" thickBot="1" x14ac:dyDescent="0.2">
      <c r="A17" s="59"/>
      <c r="B17" s="23" t="s">
        <v>2</v>
      </c>
      <c r="C17" s="31"/>
      <c r="D17" s="20"/>
      <c r="E17" s="36"/>
      <c r="F17" s="26">
        <v>5</v>
      </c>
      <c r="G17" s="15"/>
      <c r="H17" s="27"/>
      <c r="I17" s="39"/>
      <c r="J17" s="19" t="str">
        <f>IF(H17="","",H17-I17)</f>
        <v/>
      </c>
      <c r="K17" s="10"/>
      <c r="L17" s="43"/>
      <c r="M17" s="44"/>
      <c r="N17" s="45"/>
      <c r="O17" s="40"/>
    </row>
    <row r="18" spans="1:15" ht="39.950000000000003" customHeight="1" thickBot="1" x14ac:dyDescent="0.2">
      <c r="A18" s="59"/>
      <c r="B18" s="28" t="s">
        <v>29</v>
      </c>
      <c r="C18" s="30"/>
      <c r="D18" s="20"/>
      <c r="E18" s="36"/>
      <c r="F18" s="26" t="str">
        <f>IF(D18="","",DATEDIF(D18,E18,"M")+1)</f>
        <v/>
      </c>
      <c r="G18" s="15"/>
      <c r="H18" s="15" t="str">
        <f>IF(A17="","",IF(#REF!="×",I18,F18*G18))</f>
        <v/>
      </c>
      <c r="I18" s="37"/>
      <c r="J18" s="19" t="str">
        <f>IF(H18="","",H18-I18)</f>
        <v/>
      </c>
      <c r="K18" s="10"/>
      <c r="L18" s="46"/>
      <c r="M18" s="47"/>
      <c r="N18" s="45"/>
      <c r="O18" s="48"/>
    </row>
    <row r="19" spans="1:15" ht="39.950000000000003" customHeight="1" thickBot="1" x14ac:dyDescent="0.2">
      <c r="A19" s="59"/>
      <c r="B19" s="24"/>
      <c r="C19" s="29"/>
      <c r="D19" s="21" t="s">
        <v>26</v>
      </c>
      <c r="E19" s="34"/>
      <c r="F19" s="60"/>
      <c r="G19" s="61"/>
      <c r="H19" s="18" t="str">
        <f>IF(A16="","",SUM(H16:H17))</f>
        <v/>
      </c>
      <c r="I19" s="18" t="str">
        <f>IF(A16="","",SUM(I16:I17))</f>
        <v/>
      </c>
      <c r="J19" s="18" t="str">
        <f>IF(A16="","",SUM(J16:J17))</f>
        <v/>
      </c>
      <c r="K19" s="10"/>
      <c r="L19" s="12"/>
    </row>
    <row r="20" spans="1:15" s="11" customFormat="1" ht="39.950000000000003" customHeight="1" thickBot="1" x14ac:dyDescent="0.2">
      <c r="A20" s="69"/>
      <c r="B20" s="22" t="s">
        <v>18</v>
      </c>
      <c r="C20" s="33"/>
      <c r="D20" s="35"/>
      <c r="E20" s="36"/>
      <c r="F20" s="26" t="str">
        <f>IF(A20="","",DATEDIF(D20,E20,"M")+1)</f>
        <v/>
      </c>
      <c r="G20" s="15"/>
      <c r="H20" s="27"/>
      <c r="I20" s="38"/>
      <c r="J20" s="19" t="str">
        <f>IF(H20="","",H20-I20)</f>
        <v/>
      </c>
      <c r="K20" s="10"/>
      <c r="L20" s="40"/>
      <c r="M20" s="42"/>
      <c r="N20" s="41"/>
      <c r="O20" s="42"/>
    </row>
    <row r="21" spans="1:15" ht="39.950000000000003" customHeight="1" thickBot="1" x14ac:dyDescent="0.2">
      <c r="A21" s="70"/>
      <c r="B21" s="23" t="s">
        <v>2</v>
      </c>
      <c r="C21" s="31"/>
      <c r="D21" s="20"/>
      <c r="E21" s="36"/>
      <c r="F21" s="26"/>
      <c r="G21" s="15"/>
      <c r="H21" s="27"/>
      <c r="I21" s="39"/>
      <c r="J21" s="19" t="str">
        <f>IF(H21="","",H21-I21)</f>
        <v/>
      </c>
      <c r="K21" s="10"/>
      <c r="L21" s="43"/>
      <c r="M21" s="44"/>
      <c r="N21" s="45"/>
      <c r="O21" s="40"/>
    </row>
    <row r="22" spans="1:15" ht="39.950000000000003" customHeight="1" thickBot="1" x14ac:dyDescent="0.2">
      <c r="A22" s="70"/>
      <c r="B22" s="28"/>
      <c r="C22" s="30"/>
      <c r="D22" s="20"/>
      <c r="E22" s="36"/>
      <c r="F22" s="26" t="str">
        <f>IF(D22="","",DATEDIF(D22,E22,"M")+1)</f>
        <v/>
      </c>
      <c r="G22" s="15"/>
      <c r="H22" s="15" t="str">
        <f>IF(A21="","",IF(#REF!="×",I22,F22*G22))</f>
        <v/>
      </c>
      <c r="I22" s="37"/>
      <c r="J22" s="19" t="str">
        <f>IF(H22="","",H22-I22)</f>
        <v/>
      </c>
      <c r="K22" s="10"/>
      <c r="L22" s="46"/>
      <c r="M22" s="47"/>
      <c r="N22" s="45"/>
      <c r="O22" s="48"/>
    </row>
    <row r="23" spans="1:15" ht="39.950000000000003" customHeight="1" thickBot="1" x14ac:dyDescent="0.2">
      <c r="A23" s="71"/>
      <c r="B23" s="53"/>
      <c r="C23" s="54"/>
      <c r="D23" s="21" t="s">
        <v>26</v>
      </c>
      <c r="E23" s="55"/>
      <c r="F23" s="60"/>
      <c r="G23" s="61"/>
      <c r="H23" s="18" t="str">
        <f>IF(A20="","",SUM(H20:H21))</f>
        <v/>
      </c>
      <c r="I23" s="18" t="str">
        <f>IF(A20="","",SUM(I20:I21))</f>
        <v/>
      </c>
      <c r="J23" s="18" t="str">
        <f>IF(A20="","",SUM(J20:J21))</f>
        <v/>
      </c>
      <c r="K23" s="10"/>
      <c r="L23" s="12"/>
    </row>
    <row r="24" spans="1:15" ht="39.950000000000003" customHeight="1" x14ac:dyDescent="0.15">
      <c r="A24" s="72"/>
      <c r="B24" s="72"/>
      <c r="C24" s="72"/>
      <c r="D24" s="16"/>
      <c r="E24" s="16"/>
      <c r="F24" s="25" t="s">
        <v>28</v>
      </c>
      <c r="G24" s="50">
        <f>IF(A4="","",COUNTA(A4:A27))</f>
        <v>3</v>
      </c>
      <c r="H24" s="51">
        <f>IF(A4="","",SUM(H11,H15,H19,H23,H7))</f>
        <v>1620000</v>
      </c>
      <c r="I24" s="51">
        <f>IF(A4="","",SUM(I11,I15,I19,I23,I7))</f>
        <v>1440000</v>
      </c>
      <c r="J24" s="51">
        <f>IF(A4="","",SUM(J11,J15,J19,J23,J7))</f>
        <v>180000</v>
      </c>
      <c r="K24" s="52"/>
      <c r="L24" s="12"/>
    </row>
    <row r="25" spans="1:15" ht="30" customHeight="1" x14ac:dyDescent="0.15"/>
  </sheetData>
  <sheetProtection selectLockedCells="1"/>
  <mergeCells count="16">
    <mergeCell ref="A20:A23"/>
    <mergeCell ref="F23:G23"/>
    <mergeCell ref="A24:C24"/>
    <mergeCell ref="A8:A11"/>
    <mergeCell ref="F11:G11"/>
    <mergeCell ref="A12:A15"/>
    <mergeCell ref="F15:G15"/>
    <mergeCell ref="A16:A19"/>
    <mergeCell ref="F19:G19"/>
    <mergeCell ref="A4:A7"/>
    <mergeCell ref="F7:G7"/>
    <mergeCell ref="A1:L1"/>
    <mergeCell ref="B2:C2"/>
    <mergeCell ref="E2:G2"/>
    <mergeCell ref="B3:C3"/>
    <mergeCell ref="D3:E3"/>
  </mergeCells>
  <phoneticPr fontId="2"/>
  <dataValidations count="1">
    <dataValidation type="list" allowBlank="1" showInputMessage="1" showErrorMessage="1" sqref="E7 E19 E11 E15 E23">
      <formula1>"○,×"</formula1>
    </dataValidation>
  </dataValidations>
  <pageMargins left="0.25" right="0.25" top="0.75" bottom="0.75" header="0.3" footer="0.3"/>
  <pageSetup paperSize="9" scale="53" orientation="landscape" r:id="rId1"/>
  <headerFooter>
    <oddHeader xml:space="preserve">&amp;L&amp;12第12号様式別紙&amp;11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5" sqref="F25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"/>
  <sheetViews>
    <sheetView zoomScale="130" zoomScaleNormal="130" workbookViewId="0">
      <selection activeCell="H14" sqref="H14"/>
    </sheetView>
  </sheetViews>
  <sheetFormatPr defaultRowHeight="13.5" x14ac:dyDescent="0.15"/>
  <cols>
    <col min="1" max="1" width="17.5" style="4" customWidth="1"/>
    <col min="2" max="2" width="12.5" style="4" customWidth="1"/>
    <col min="3" max="3" width="9.875" style="4" customWidth="1"/>
    <col min="4" max="16384" width="9" style="4"/>
  </cols>
  <sheetData>
    <row r="1" spans="1:11" ht="30" x14ac:dyDescent="0.15">
      <c r="A1" s="1"/>
      <c r="B1" s="2"/>
      <c r="C1" s="3" t="s">
        <v>6</v>
      </c>
      <c r="K1" s="4" t="s">
        <v>7</v>
      </c>
    </row>
    <row r="2" spans="1:11" x14ac:dyDescent="0.15">
      <c r="A2" s="5" t="s">
        <v>8</v>
      </c>
      <c r="B2" s="5"/>
      <c r="C2" s="5" t="s">
        <v>9</v>
      </c>
      <c r="D2" s="5"/>
      <c r="E2" s="5" t="s">
        <v>10</v>
      </c>
      <c r="F2" s="5"/>
      <c r="G2" s="5" t="s">
        <v>11</v>
      </c>
      <c r="H2" s="5"/>
      <c r="I2" s="5" t="s">
        <v>12</v>
      </c>
      <c r="J2" s="5"/>
      <c r="K2" s="5" t="s">
        <v>13</v>
      </c>
    </row>
    <row r="3" spans="1:11" x14ac:dyDescent="0.15">
      <c r="A3" s="5" t="s">
        <v>14</v>
      </c>
      <c r="B3" s="5" t="s">
        <v>15</v>
      </c>
      <c r="C3" s="5" t="s">
        <v>16</v>
      </c>
      <c r="D3" s="5" t="s">
        <v>17</v>
      </c>
      <c r="E3" s="5" t="s">
        <v>16</v>
      </c>
      <c r="F3" s="5" t="s">
        <v>17</v>
      </c>
      <c r="G3" s="5" t="s">
        <v>16</v>
      </c>
      <c r="H3" s="5" t="s">
        <v>17</v>
      </c>
      <c r="I3" s="5" t="s">
        <v>16</v>
      </c>
      <c r="J3" s="5" t="s">
        <v>17</v>
      </c>
      <c r="K3" s="5"/>
    </row>
    <row r="4" spans="1:11" x14ac:dyDescent="0.15">
      <c r="A4" s="5">
        <v>70</v>
      </c>
      <c r="B4" s="5">
        <v>99999999</v>
      </c>
      <c r="C4" s="6">
        <v>43100</v>
      </c>
      <c r="D4" s="6">
        <v>66000</v>
      </c>
      <c r="E4" s="6">
        <v>49800</v>
      </c>
      <c r="F4" s="6">
        <v>76200</v>
      </c>
      <c r="G4" s="6">
        <v>56900</v>
      </c>
      <c r="H4" s="6">
        <v>87100</v>
      </c>
      <c r="I4" s="6">
        <v>64200</v>
      </c>
      <c r="J4" s="6">
        <v>98300</v>
      </c>
      <c r="K4" s="6">
        <v>106000</v>
      </c>
    </row>
    <row r="5" spans="1:11" x14ac:dyDescent="0.15">
      <c r="A5" s="5">
        <v>60</v>
      </c>
      <c r="B5" s="5">
        <v>70</v>
      </c>
      <c r="C5" s="6">
        <v>37700</v>
      </c>
      <c r="D5" s="6">
        <v>57700</v>
      </c>
      <c r="E5" s="6">
        <v>43600</v>
      </c>
      <c r="F5" s="6">
        <v>66600</v>
      </c>
      <c r="G5" s="6">
        <v>49800</v>
      </c>
      <c r="H5" s="6">
        <v>76200</v>
      </c>
      <c r="I5" s="6">
        <v>56200</v>
      </c>
      <c r="J5" s="6">
        <v>86000</v>
      </c>
      <c r="K5" s="6">
        <v>97700</v>
      </c>
    </row>
    <row r="6" spans="1:11" x14ac:dyDescent="0.15">
      <c r="A6" s="5">
        <v>50</v>
      </c>
      <c r="B6" s="5">
        <v>60</v>
      </c>
      <c r="C6" s="6">
        <v>32300</v>
      </c>
      <c r="D6" s="6">
        <v>49500</v>
      </c>
      <c r="E6" s="6">
        <v>37300</v>
      </c>
      <c r="F6" s="6">
        <v>57100</v>
      </c>
      <c r="G6" s="6">
        <v>42700</v>
      </c>
      <c r="H6" s="6">
        <v>65300</v>
      </c>
      <c r="I6" s="6">
        <v>48200</v>
      </c>
      <c r="J6" s="6">
        <v>73700</v>
      </c>
      <c r="K6" s="6">
        <v>89500</v>
      </c>
    </row>
    <row r="7" spans="1:11" x14ac:dyDescent="0.15">
      <c r="A7" s="5">
        <v>40</v>
      </c>
      <c r="B7" s="5">
        <v>50</v>
      </c>
      <c r="C7" s="6">
        <v>26900</v>
      </c>
      <c r="D7" s="6">
        <v>41200</v>
      </c>
      <c r="E7" s="6">
        <v>31100</v>
      </c>
      <c r="F7" s="6">
        <v>47600</v>
      </c>
      <c r="G7" s="6">
        <v>35600</v>
      </c>
      <c r="H7" s="6">
        <v>54400</v>
      </c>
      <c r="I7" s="6">
        <v>40100</v>
      </c>
      <c r="J7" s="6">
        <v>61400</v>
      </c>
      <c r="K7" s="6">
        <v>81200</v>
      </c>
    </row>
    <row r="8" spans="1:11" x14ac:dyDescent="0.15">
      <c r="A8" s="5">
        <v>30</v>
      </c>
      <c r="B8" s="5">
        <v>40</v>
      </c>
      <c r="C8" s="6">
        <v>21500</v>
      </c>
      <c r="D8" s="6">
        <v>33000</v>
      </c>
      <c r="E8" s="6">
        <v>24900</v>
      </c>
      <c r="F8" s="6">
        <v>38100</v>
      </c>
      <c r="G8" s="6">
        <v>28400</v>
      </c>
      <c r="H8" s="6">
        <v>43500</v>
      </c>
      <c r="I8" s="6">
        <v>32100</v>
      </c>
      <c r="J8" s="6">
        <v>49100</v>
      </c>
      <c r="K8" s="6">
        <v>73000</v>
      </c>
    </row>
    <row r="9" spans="1:11" x14ac:dyDescent="0.15">
      <c r="A9" s="5">
        <v>0</v>
      </c>
      <c r="B9" s="5">
        <v>30</v>
      </c>
      <c r="C9" s="6">
        <v>16100</v>
      </c>
      <c r="D9" s="6">
        <v>24700</v>
      </c>
      <c r="E9" s="6">
        <v>18600</v>
      </c>
      <c r="F9" s="6">
        <v>28500</v>
      </c>
      <c r="G9" s="6">
        <v>21300</v>
      </c>
      <c r="H9" s="6">
        <v>32600</v>
      </c>
      <c r="I9" s="6">
        <v>24100</v>
      </c>
      <c r="J9" s="6">
        <v>36800</v>
      </c>
      <c r="K9" s="6">
        <v>64700</v>
      </c>
    </row>
  </sheetData>
  <sheetProtection algorithmName="SHA-512" hashValue="WQ945VlJ87hhuHHyaVCRI4zZIpp/0rtyCM6Iqu4KSc0/tggr2YOP97NBoN7FnqK3D+x+P5wEEQmajdpkLTYlyw==" saltValue="XLD3/cSOU/O4cIFQgwSh0A==" spinCount="100000" sheet="1" objects="1" scenarios="1" selectLockedCells="1" selectUnlockedCells="1"/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変更交付申請(様式)</vt:lpstr>
      <vt:lpstr>変更交付申請 (記載例)</vt:lpstr>
      <vt:lpstr>Sheet1</vt:lpstr>
      <vt:lpstr>計算用シート【編集不可】</vt:lpstr>
      <vt:lpstr>'変更交付申請 (記載例)'!Print_Area</vt:lpstr>
      <vt:lpstr>'変更交付申請(様式)'!Print_Area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2024-08-26T06:01:12Z</dcterms:modified>
</cp:coreProperties>
</file>