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7内装整備補助\010_募集要項\010_１次募集\HP\"/>
    </mc:Choice>
  </mc:AlternateContent>
  <bookViews>
    <workbookView xWindow="0" yWindow="0" windowWidth="10200" windowHeight="7680" activeTab="1"/>
  </bookViews>
  <sheets>
    <sheet name="照会用" sheetId="29" r:id="rId1"/>
    <sheet name="資料1" sheetId="30"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definedNames>
    <definedName name="★法人種別">#REF!</definedName>
    <definedName name="_xlnm.Print_Area" localSheetId="1">資料1!$A$1:$Q$32</definedName>
    <definedName name="_xlnm.Print_Area" localSheetId="9">資料10!$A$1:$X$63</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#REF!</definedName>
    <definedName name="法人種別" localSheetId="4">#REF!</definedName>
    <definedName name="法人種別" localSheetId="5">#REF!</definedName>
    <definedName name="法人種別" localSheetId="6">#REF!</definedName>
    <definedName name="法人種別" localSheetId="0">#REF!</definedName>
    <definedName name="法人種別">#REF!</definedName>
    <definedName name="法人種別※">#REF!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 i="27" l="1"/>
  <c r="O9" i="7"/>
  <c r="O7" i="7"/>
  <c r="O5" i="7"/>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BB1" i="28"/>
  <c r="K12" i="8"/>
  <c r="T8" i="8"/>
  <c r="O8" i="8"/>
  <c r="J8" i="8"/>
  <c r="H8" i="8"/>
  <c r="H6" i="8"/>
  <c r="H4" i="8"/>
  <c r="H3" i="8"/>
  <c r="I21" i="29"/>
  <c r="G21" i="29"/>
  <c r="F21" i="29"/>
  <c r="E21" i="29"/>
  <c r="D21" i="29"/>
  <c r="C21" i="29"/>
  <c r="B21" i="29"/>
  <c r="I20" i="29"/>
  <c r="G20" i="29"/>
  <c r="F20" i="29"/>
  <c r="E20" i="29"/>
  <c r="D20" i="29"/>
  <c r="C20" i="29"/>
  <c r="B20" i="29"/>
  <c r="I19" i="29"/>
  <c r="G19" i="29"/>
  <c r="F19" i="29"/>
  <c r="E19" i="29"/>
  <c r="D19" i="29"/>
  <c r="C19" i="29"/>
  <c r="B19" i="29"/>
  <c r="I18" i="29"/>
  <c r="G18" i="29"/>
  <c r="F18" i="29"/>
  <c r="E18" i="29"/>
  <c r="D18" i="29"/>
  <c r="C18" i="29"/>
  <c r="B18" i="29"/>
  <c r="I17" i="29"/>
  <c r="G17" i="29"/>
  <c r="F17" i="29"/>
  <c r="E17" i="29"/>
  <c r="D17" i="29"/>
  <c r="C17" i="29"/>
  <c r="B17" i="29"/>
  <c r="I16" i="29"/>
  <c r="G16" i="29"/>
  <c r="F16" i="29"/>
  <c r="E16" i="29"/>
  <c r="D16" i="29"/>
  <c r="C16" i="29"/>
  <c r="B16" i="29"/>
  <c r="I15" i="29"/>
  <c r="G15" i="29"/>
  <c r="F15" i="29"/>
  <c r="E15" i="29"/>
  <c r="D15" i="29"/>
  <c r="C15" i="29"/>
  <c r="B15" i="29"/>
  <c r="I14" i="29"/>
  <c r="G14" i="29"/>
  <c r="F14" i="29"/>
  <c r="E14" i="29"/>
  <c r="D14" i="29"/>
  <c r="C14" i="29"/>
  <c r="B14" i="29"/>
  <c r="I13" i="29"/>
  <c r="G13" i="29"/>
  <c r="F13" i="29"/>
  <c r="E13" i="29"/>
  <c r="D13" i="29"/>
  <c r="C13" i="29"/>
  <c r="B13" i="29"/>
  <c r="I12" i="29"/>
  <c r="G12" i="29"/>
  <c r="F12" i="29"/>
  <c r="E12" i="29"/>
  <c r="D12" i="29"/>
  <c r="C12" i="29"/>
  <c r="B12" i="29"/>
  <c r="I11" i="29"/>
  <c r="G11" i="29"/>
  <c r="F11" i="29"/>
  <c r="E11" i="29"/>
  <c r="D11" i="29"/>
  <c r="C11" i="29"/>
  <c r="B11" i="29"/>
  <c r="I10" i="29"/>
  <c r="G10" i="29"/>
  <c r="F10" i="29"/>
  <c r="E10" i="29"/>
  <c r="D10" i="29"/>
  <c r="C10" i="29"/>
  <c r="B10" i="29"/>
  <c r="I9" i="29"/>
  <c r="G9" i="29"/>
  <c r="F9" i="29"/>
  <c r="E9" i="29"/>
  <c r="D9" i="29"/>
  <c r="C9" i="29"/>
  <c r="B9" i="29"/>
  <c r="I8" i="29"/>
  <c r="G8" i="29"/>
  <c r="F8" i="29"/>
  <c r="E8" i="29"/>
  <c r="D8" i="29"/>
  <c r="C8" i="29"/>
  <c r="B8" i="29"/>
  <c r="I7" i="29"/>
  <c r="G7" i="29"/>
  <c r="F7" i="29"/>
  <c r="E7" i="29"/>
  <c r="D7" i="29"/>
  <c r="C7" i="29"/>
  <c r="B7" i="29"/>
  <c r="I6" i="29"/>
  <c r="G6" i="29"/>
  <c r="F6" i="29"/>
  <c r="E6" i="29"/>
  <c r="D6" i="29"/>
  <c r="C6" i="29"/>
  <c r="B6" i="29"/>
  <c r="C5" i="29"/>
  <c r="T17" i="21"/>
  <c r="T34" i="17"/>
  <c r="X61" i="27"/>
  <c r="CH52" i="28"/>
  <c r="CG52" i="28"/>
  <c r="CF52" i="28"/>
  <c r="CE52" i="28"/>
  <c r="CD52" i="28"/>
  <c r="CH51" i="28"/>
  <c r="CG51" i="28"/>
  <c r="CF51" i="28"/>
  <c r="CE51" i="28"/>
  <c r="CD51" i="28"/>
  <c r="BV51" i="28"/>
  <c r="BW51" i="28"/>
  <c r="BX51" i="28"/>
  <c r="CH50" i="28"/>
  <c r="CG50" i="28"/>
  <c r="CF50" i="28"/>
  <c r="CE50" i="28"/>
  <c r="CD50" i="28"/>
  <c r="CA50" i="28"/>
  <c r="BZ50" i="28"/>
  <c r="BV50" i="28"/>
  <c r="BW50" i="28"/>
  <c r="BX50" i="28"/>
  <c r="CH49" i="28"/>
  <c r="CG49" i="28"/>
  <c r="CF49" i="28"/>
  <c r="CE49" i="28"/>
  <c r="CD49" i="28"/>
  <c r="CH48" i="28"/>
  <c r="CG48" i="28"/>
  <c r="CF48" i="28"/>
  <c r="CE48" i="28"/>
  <c r="CD48" i="28"/>
  <c r="BV48" i="28"/>
  <c r="BW48" i="28"/>
  <c r="BX48" i="28"/>
  <c r="CH47" i="28"/>
  <c r="CG47" i="28"/>
  <c r="CF47" i="28"/>
  <c r="CE47" i="28"/>
  <c r="CD47" i="28"/>
  <c r="CA47" i="28"/>
  <c r="BZ47" i="28"/>
  <c r="BV47" i="28"/>
  <c r="BW47" i="28"/>
  <c r="BX47" i="28"/>
  <c r="CH46" i="28"/>
  <c r="CG46" i="28"/>
  <c r="CF46" i="28"/>
  <c r="CE46" i="28"/>
  <c r="CD46" i="28"/>
  <c r="CH45" i="28"/>
  <c r="CG45" i="28"/>
  <c r="CF45" i="28"/>
  <c r="CE45" i="28"/>
  <c r="CD45" i="28"/>
  <c r="BV45" i="28"/>
  <c r="BW45" i="28"/>
  <c r="BX45" i="28"/>
  <c r="CH44" i="28"/>
  <c r="CG44" i="28"/>
  <c r="CF44" i="28"/>
  <c r="CE44" i="28"/>
  <c r="CD44" i="28"/>
  <c r="CA44" i="28"/>
  <c r="BZ44" i="28"/>
  <c r="BV44" i="28"/>
  <c r="BW44" i="28"/>
  <c r="BX44" i="28"/>
  <c r="CH43" i="28"/>
  <c r="CG43" i="28"/>
  <c r="CF43" i="28"/>
  <c r="CE43" i="28"/>
  <c r="CD43" i="28"/>
  <c r="CH42" i="28"/>
  <c r="CG42" i="28"/>
  <c r="CF42" i="28"/>
  <c r="CE42" i="28"/>
  <c r="CD42" i="28"/>
  <c r="BV42" i="28"/>
  <c r="BW42" i="28"/>
  <c r="BX42" i="28"/>
  <c r="CH41" i="28"/>
  <c r="CG41" i="28"/>
  <c r="CF41" i="28"/>
  <c r="CE41" i="28"/>
  <c r="CD41" i="28"/>
  <c r="CA41" i="28"/>
  <c r="BZ41" i="28"/>
  <c r="BV41" i="28"/>
  <c r="BW41" i="28"/>
  <c r="BX41" i="28"/>
  <c r="L41" i="28"/>
  <c r="CB41" i="28"/>
  <c r="CH40" i="28"/>
  <c r="CG40" i="28"/>
  <c r="CF40" i="28"/>
  <c r="CE40" i="28"/>
  <c r="CD40" i="28"/>
  <c r="CH39" i="28"/>
  <c r="CG39" i="28"/>
  <c r="CF39" i="28"/>
  <c r="CE39" i="28"/>
  <c r="CD39" i="28"/>
  <c r="BV39" i="28"/>
  <c r="BW39" i="28"/>
  <c r="BX39" i="28"/>
  <c r="CH38" i="28"/>
  <c r="CG38" i="28"/>
  <c r="CF38" i="28"/>
  <c r="CE38" i="28"/>
  <c r="CD38" i="28"/>
  <c r="CA38" i="28"/>
  <c r="BZ38" i="28"/>
  <c r="BV38" i="28"/>
  <c r="BW38" i="28"/>
  <c r="BX38" i="28"/>
  <c r="CH37" i="28"/>
  <c r="CG37" i="28"/>
  <c r="CF37" i="28"/>
  <c r="CE37" i="28"/>
  <c r="CD37" i="28"/>
  <c r="CH36" i="28"/>
  <c r="CG36" i="28"/>
  <c r="CF36" i="28"/>
  <c r="CE36" i="28"/>
  <c r="CD36" i="28"/>
  <c r="BV36" i="28"/>
  <c r="BW36" i="28"/>
  <c r="BX36" i="28"/>
  <c r="CH35" i="28"/>
  <c r="CG35" i="28"/>
  <c r="CF35" i="28"/>
  <c r="CE35" i="28"/>
  <c r="CD35" i="28"/>
  <c r="CA35" i="28"/>
  <c r="BZ35" i="28"/>
  <c r="BV35" i="28"/>
  <c r="BW35" i="28"/>
  <c r="BX35" i="28"/>
  <c r="CH34" i="28"/>
  <c r="CG34" i="28"/>
  <c r="CF34" i="28"/>
  <c r="CE34" i="28"/>
  <c r="CD34" i="28"/>
  <c r="CH33" i="28"/>
  <c r="CG33" i="28"/>
  <c r="CF33" i="28"/>
  <c r="CE33" i="28"/>
  <c r="CD33" i="28"/>
  <c r="BV33" i="28"/>
  <c r="BW33" i="28"/>
  <c r="BX33" i="28"/>
  <c r="CH32" i="28"/>
  <c r="CG32" i="28"/>
  <c r="CF32" i="28"/>
  <c r="CE32" i="28"/>
  <c r="CD32" i="28"/>
  <c r="CA32" i="28"/>
  <c r="BZ32" i="28"/>
  <c r="CO13" i="28"/>
  <c r="BV32" i="28"/>
  <c r="BW32" i="28"/>
  <c r="BX32" i="28"/>
  <c r="CH31" i="28"/>
  <c r="CG31" i="28"/>
  <c r="CF31" i="28"/>
  <c r="CE31" i="28"/>
  <c r="CD31" i="28"/>
  <c r="CH30" i="28"/>
  <c r="CG30" i="28"/>
  <c r="CF30" i="28"/>
  <c r="CE30" i="28"/>
  <c r="CD30" i="28"/>
  <c r="BV30" i="28"/>
  <c r="BW30" i="28"/>
  <c r="BX30" i="28"/>
  <c r="CH29" i="28"/>
  <c r="CG29" i="28"/>
  <c r="CF29" i="28"/>
  <c r="CE29" i="28"/>
  <c r="CD29" i="28"/>
  <c r="CA29" i="28"/>
  <c r="BZ29" i="28"/>
  <c r="BV29" i="28"/>
  <c r="BW29" i="28"/>
  <c r="BX29" i="28"/>
  <c r="L29" i="28"/>
  <c r="CB29" i="28"/>
  <c r="CH28" i="28"/>
  <c r="CG28" i="28"/>
  <c r="CF28" i="28"/>
  <c r="CE28" i="28"/>
  <c r="CD28" i="28"/>
  <c r="CH27" i="28"/>
  <c r="CG27" i="28"/>
  <c r="CF27" i="28"/>
  <c r="CE27" i="28"/>
  <c r="CD27" i="28"/>
  <c r="BV27" i="28"/>
  <c r="BW27" i="28"/>
  <c r="BX27" i="28"/>
  <c r="CH26" i="28"/>
  <c r="CG26" i="28"/>
  <c r="CF26" i="28"/>
  <c r="CE26" i="28"/>
  <c r="CD26" i="28"/>
  <c r="CA26" i="28"/>
  <c r="BZ26" i="28"/>
  <c r="BV26" i="28"/>
  <c r="BW26" i="28"/>
  <c r="BX26" i="28"/>
  <c r="CH25" i="28"/>
  <c r="CG25" i="28"/>
  <c r="CF25" i="28"/>
  <c r="CE25" i="28"/>
  <c r="CD25" i="28"/>
  <c r="CH24" i="28"/>
  <c r="CG24" i="28"/>
  <c r="CF24" i="28"/>
  <c r="CE24" i="28"/>
  <c r="CD24" i="28"/>
  <c r="BV24" i="28"/>
  <c r="BW24" i="28"/>
  <c r="BX24" i="28"/>
  <c r="CH23" i="28"/>
  <c r="CG23" i="28"/>
  <c r="CF23" i="28"/>
  <c r="CE23" i="28"/>
  <c r="CD23" i="28"/>
  <c r="CA23" i="28"/>
  <c r="BZ23" i="28"/>
  <c r="BV23" i="28"/>
  <c r="BW23" i="28"/>
  <c r="BX23" i="28"/>
  <c r="CH22" i="28"/>
  <c r="CG22" i="28"/>
  <c r="CF22" i="28"/>
  <c r="CE22" i="28"/>
  <c r="CD22" i="28"/>
  <c r="CH21" i="28"/>
  <c r="CG21" i="28"/>
  <c r="CF21" i="28"/>
  <c r="CE21" i="28"/>
  <c r="CD21" i="28"/>
  <c r="BV21" i="28"/>
  <c r="BW21" i="28"/>
  <c r="BX21" i="28"/>
  <c r="CH20" i="28"/>
  <c r="CG20" i="28"/>
  <c r="CF20" i="28"/>
  <c r="CE20" i="28"/>
  <c r="CD20" i="28"/>
  <c r="CA20" i="28"/>
  <c r="BZ20" i="28"/>
  <c r="BV20" i="28"/>
  <c r="BW20" i="28"/>
  <c r="BX20" i="28"/>
  <c r="CH19" i="28"/>
  <c r="CG19" i="28"/>
  <c r="CF19" i="28"/>
  <c r="CE19" i="28"/>
  <c r="CD19" i="28"/>
  <c r="CH18" i="28"/>
  <c r="CG18" i="28"/>
  <c r="CF18" i="28"/>
  <c r="CE18" i="28"/>
  <c r="CD18" i="28"/>
  <c r="BV18" i="28"/>
  <c r="BW18" i="28"/>
  <c r="BX18" i="28"/>
  <c r="CH17" i="28"/>
  <c r="CG17" i="28"/>
  <c r="CF17" i="28"/>
  <c r="CE17" i="28"/>
  <c r="CD17" i="28"/>
  <c r="CA17" i="28"/>
  <c r="BZ17" i="28"/>
  <c r="BV17" i="28"/>
  <c r="BW17" i="28"/>
  <c r="BX17" i="28"/>
  <c r="CB17" i="28"/>
  <c r="CH16" i="28"/>
  <c r="CG16" i="28"/>
  <c r="CF16" i="28"/>
  <c r="CE16" i="28"/>
  <c r="CD16" i="28"/>
  <c r="DG13" i="28"/>
  <c r="DH13" i="28"/>
  <c r="CH15" i="28"/>
  <c r="CG15" i="28"/>
  <c r="CF15" i="28"/>
  <c r="CE15" i="28"/>
  <c r="DF6" i="28"/>
  <c r="CD15" i="28"/>
  <c r="BV15" i="28"/>
  <c r="BW15" i="28"/>
  <c r="BX15" i="28"/>
  <c r="CH14" i="28"/>
  <c r="CG14" i="28"/>
  <c r="CF14" i="28"/>
  <c r="CE14" i="28"/>
  <c r="CD14" i="28"/>
  <c r="CA14" i="28"/>
  <c r="BZ14" i="28"/>
  <c r="BV14" i="28"/>
  <c r="BW14" i="28"/>
  <c r="BX14" i="28"/>
  <c r="CV13" i="28"/>
  <c r="CY12" i="28"/>
  <c r="CL12" i="28"/>
  <c r="CO11" i="28"/>
  <c r="DA10" i="28"/>
  <c r="CL10" i="28"/>
  <c r="CO9" i="28"/>
  <c r="AC64" i="28"/>
  <c r="CW8" i="28"/>
  <c r="CX8" i="28"/>
  <c r="CL8" i="28"/>
  <c r="CO7" i="28"/>
  <c r="AC62" i="28"/>
  <c r="CM7" i="28"/>
  <c r="CN7" i="28"/>
  <c r="X62" i="28"/>
  <c r="DA6" i="28"/>
  <c r="CT6" i="28"/>
  <c r="AM61" i="28"/>
  <c r="BV5" i="28"/>
  <c r="BW5" i="28"/>
  <c r="BX5" i="28"/>
  <c r="BV3" i="28"/>
  <c r="BB73" i="27"/>
  <c r="BB72" i="27"/>
  <c r="CH52" i="27"/>
  <c r="CG52" i="27"/>
  <c r="CF52" i="27"/>
  <c r="CE52" i="27"/>
  <c r="CD52" i="27"/>
  <c r="CH51" i="27"/>
  <c r="CG51" i="27"/>
  <c r="CF51" i="27"/>
  <c r="CE51" i="27"/>
  <c r="CD51" i="27"/>
  <c r="BV51" i="27"/>
  <c r="BW51" i="27"/>
  <c r="BX51" i="27"/>
  <c r="CH50" i="27"/>
  <c r="CG50" i="27"/>
  <c r="CF50" i="27"/>
  <c r="CE50" i="27"/>
  <c r="CD50" i="27"/>
  <c r="CA50" i="27"/>
  <c r="BZ50" i="27"/>
  <c r="BX50" i="27"/>
  <c r="BV50" i="27"/>
  <c r="BW50" i="27"/>
  <c r="CH49" i="27"/>
  <c r="CG49" i="27"/>
  <c r="CF49" i="27"/>
  <c r="CE49" i="27"/>
  <c r="CD49" i="27"/>
  <c r="CH48" i="27"/>
  <c r="CG48" i="27"/>
  <c r="CF48" i="27"/>
  <c r="CE48" i="27"/>
  <c r="CD48" i="27"/>
  <c r="BW48" i="27"/>
  <c r="BX48" i="27"/>
  <c r="BV48" i="27"/>
  <c r="CH47" i="27"/>
  <c r="CG47" i="27"/>
  <c r="CF47" i="27"/>
  <c r="CE47" i="27"/>
  <c r="CD47" i="27"/>
  <c r="CA47" i="27"/>
  <c r="BZ47" i="27"/>
  <c r="BW47" i="27"/>
  <c r="BX47" i="27"/>
  <c r="BV47" i="27"/>
  <c r="CH46" i="27"/>
  <c r="CG46" i="27"/>
  <c r="CF46" i="27"/>
  <c r="CE46" i="27"/>
  <c r="CD46" i="27"/>
  <c r="CH45" i="27"/>
  <c r="CG45" i="27"/>
  <c r="CF45" i="27"/>
  <c r="CE45" i="27"/>
  <c r="CD45" i="27"/>
  <c r="BV45" i="27"/>
  <c r="BW45" i="27"/>
  <c r="BX45" i="27"/>
  <c r="CH44" i="27"/>
  <c r="CG44" i="27"/>
  <c r="CF44" i="27"/>
  <c r="CE44" i="27"/>
  <c r="CD44" i="27"/>
  <c r="CA44" i="27"/>
  <c r="BZ44" i="27"/>
  <c r="BV44" i="27"/>
  <c r="BW44" i="27"/>
  <c r="BX44" i="27"/>
  <c r="CH43" i="27"/>
  <c r="CG43" i="27"/>
  <c r="CF43" i="27"/>
  <c r="CE43" i="27"/>
  <c r="CD43" i="27"/>
  <c r="CH42" i="27"/>
  <c r="CG42" i="27"/>
  <c r="CF42" i="27"/>
  <c r="CE42" i="27"/>
  <c r="CD42" i="27"/>
  <c r="BW42" i="27"/>
  <c r="BX42" i="27"/>
  <c r="BV42" i="27"/>
  <c r="CH41" i="27"/>
  <c r="CG41" i="27"/>
  <c r="CF41" i="27"/>
  <c r="CE41" i="27"/>
  <c r="CD41" i="27"/>
  <c r="CA41" i="27"/>
  <c r="BZ41" i="27"/>
  <c r="BW41" i="27"/>
  <c r="BX41" i="27"/>
  <c r="L41" i="27"/>
  <c r="CB41" i="27"/>
  <c r="BV41" i="27"/>
  <c r="CH40" i="27"/>
  <c r="CG40" i="27"/>
  <c r="CF40" i="27"/>
  <c r="CE40" i="27"/>
  <c r="CD40" i="27"/>
  <c r="CH39" i="27"/>
  <c r="CG39" i="27"/>
  <c r="CF39" i="27"/>
  <c r="CE39" i="27"/>
  <c r="CD39" i="27"/>
  <c r="BX39" i="27"/>
  <c r="BV39" i="27"/>
  <c r="BW39" i="27"/>
  <c r="CH38" i="27"/>
  <c r="CG38" i="27"/>
  <c r="CF38" i="27"/>
  <c r="CE38" i="27"/>
  <c r="CD38" i="27"/>
  <c r="CA38" i="27"/>
  <c r="BZ38" i="27"/>
  <c r="BV38" i="27"/>
  <c r="BW38" i="27"/>
  <c r="BX38" i="27"/>
  <c r="CH37" i="27"/>
  <c r="CG37" i="27"/>
  <c r="CF37" i="27"/>
  <c r="CE37" i="27"/>
  <c r="CD37" i="27"/>
  <c r="CH36" i="27"/>
  <c r="CG36" i="27"/>
  <c r="CF36" i="27"/>
  <c r="CE36" i="27"/>
  <c r="CD36" i="27"/>
  <c r="BW36" i="27"/>
  <c r="BX36" i="27"/>
  <c r="BV36" i="27"/>
  <c r="CH35" i="27"/>
  <c r="CG35" i="27"/>
  <c r="CF35" i="27"/>
  <c r="CE35" i="27"/>
  <c r="CD35" i="27"/>
  <c r="CA35" i="27"/>
  <c r="BZ35" i="27"/>
  <c r="BW35" i="27"/>
  <c r="BX35" i="27"/>
  <c r="BV35" i="27"/>
  <c r="CH34" i="27"/>
  <c r="CG34" i="27"/>
  <c r="CF34" i="27"/>
  <c r="CE34" i="27"/>
  <c r="CD34" i="27"/>
  <c r="CH33" i="27"/>
  <c r="CG33" i="27"/>
  <c r="CF33" i="27"/>
  <c r="CE33" i="27"/>
  <c r="CD33" i="27"/>
  <c r="BV33" i="27"/>
  <c r="BW33" i="27"/>
  <c r="BX33" i="27"/>
  <c r="CH32" i="27"/>
  <c r="CG32" i="27"/>
  <c r="CF32" i="27"/>
  <c r="CE32" i="27"/>
  <c r="CD32" i="27"/>
  <c r="CA32" i="27"/>
  <c r="BZ32" i="27"/>
  <c r="BV32" i="27"/>
  <c r="BW32" i="27"/>
  <c r="BX32" i="27"/>
  <c r="CH31" i="27"/>
  <c r="CG31" i="27"/>
  <c r="CF31" i="27"/>
  <c r="CE31" i="27"/>
  <c r="CD31" i="27"/>
  <c r="CH30" i="27"/>
  <c r="CG30" i="27"/>
  <c r="CF30" i="27"/>
  <c r="CE30" i="27"/>
  <c r="CD30" i="27"/>
  <c r="BW30" i="27"/>
  <c r="BX30" i="27"/>
  <c r="O29" i="27"/>
  <c r="CC29" i="27"/>
  <c r="BV30" i="27"/>
  <c r="CH29" i="27"/>
  <c r="CG29" i="27"/>
  <c r="CF29" i="27"/>
  <c r="CE29" i="27"/>
  <c r="CD29" i="27"/>
  <c r="CA29" i="27"/>
  <c r="BZ29" i="27"/>
  <c r="BW29" i="27"/>
  <c r="BX29" i="27"/>
  <c r="BV29" i="27"/>
  <c r="CH28" i="27"/>
  <c r="CG28" i="27"/>
  <c r="CF28" i="27"/>
  <c r="CE28" i="27"/>
  <c r="CD28" i="27"/>
  <c r="CH27" i="27"/>
  <c r="CG27" i="27"/>
  <c r="CF27" i="27"/>
  <c r="CE27" i="27"/>
  <c r="CD27" i="27"/>
  <c r="BV27" i="27"/>
  <c r="BW27" i="27"/>
  <c r="BX27" i="27"/>
  <c r="CH26" i="27"/>
  <c r="CG26" i="27"/>
  <c r="CF26" i="27"/>
  <c r="CE26" i="27"/>
  <c r="CD26" i="27"/>
  <c r="CA26" i="27"/>
  <c r="BZ26" i="27"/>
  <c r="BX26" i="27"/>
  <c r="BV26" i="27"/>
  <c r="BW26" i="27"/>
  <c r="CH25" i="27"/>
  <c r="CG25" i="27"/>
  <c r="CF25" i="27"/>
  <c r="CE25" i="27"/>
  <c r="CD25" i="27"/>
  <c r="CH24" i="27"/>
  <c r="CG24" i="27"/>
  <c r="CF24" i="27"/>
  <c r="CE24" i="27"/>
  <c r="CD24" i="27"/>
  <c r="BW24" i="27"/>
  <c r="BX24" i="27"/>
  <c r="BV24" i="27"/>
  <c r="CH23" i="27"/>
  <c r="CG23" i="27"/>
  <c r="CF23" i="27"/>
  <c r="CE23" i="27"/>
  <c r="CD23" i="27"/>
  <c r="CA23" i="27"/>
  <c r="BZ23" i="27"/>
  <c r="BW23" i="27"/>
  <c r="BX23" i="27"/>
  <c r="BV23" i="27"/>
  <c r="CH22" i="27"/>
  <c r="CG22" i="27"/>
  <c r="CF22" i="27"/>
  <c r="CE22" i="27"/>
  <c r="CD22" i="27"/>
  <c r="CH21" i="27"/>
  <c r="CG21" i="27"/>
  <c r="CF21" i="27"/>
  <c r="CE21" i="27"/>
  <c r="CD21" i="27"/>
  <c r="BV21" i="27"/>
  <c r="BW21" i="27"/>
  <c r="BX21" i="27"/>
  <c r="CH20" i="27"/>
  <c r="CG20" i="27"/>
  <c r="CF20" i="27"/>
  <c r="CE20" i="27"/>
  <c r="CD20" i="27"/>
  <c r="CA20" i="27"/>
  <c r="BZ20" i="27"/>
  <c r="BV20" i="27"/>
  <c r="BW20" i="27"/>
  <c r="BX20" i="27"/>
  <c r="CH19" i="27"/>
  <c r="CG19" i="27"/>
  <c r="CF19" i="27"/>
  <c r="CE19" i="27"/>
  <c r="CD19" i="27"/>
  <c r="DG11" i="27"/>
  <c r="DH11" i="27"/>
  <c r="BJ66" i="27"/>
  <c r="CH18" i="27"/>
  <c r="CG18" i="27"/>
  <c r="CF18" i="27"/>
  <c r="CE18" i="27"/>
  <c r="CD18" i="27"/>
  <c r="BV18" i="27"/>
  <c r="BW18" i="27"/>
  <c r="BX18" i="27"/>
  <c r="CH17" i="27"/>
  <c r="CG17" i="27"/>
  <c r="CF17" i="27"/>
  <c r="CE17" i="27"/>
  <c r="CD17" i="27"/>
  <c r="CW13" i="27"/>
  <c r="CX13" i="27"/>
  <c r="CA17" i="27"/>
  <c r="BZ17" i="27"/>
  <c r="BV17" i="27"/>
  <c r="BW17" i="27"/>
  <c r="BX17" i="27"/>
  <c r="CB17" i="27"/>
  <c r="CC17" i="27"/>
  <c r="CH16" i="27"/>
  <c r="CG16" i="27"/>
  <c r="CF16" i="27"/>
  <c r="CE16" i="27"/>
  <c r="CD16" i="27"/>
  <c r="CH15" i="27"/>
  <c r="CG15" i="27"/>
  <c r="CF15" i="27"/>
  <c r="CE15" i="27"/>
  <c r="CD15" i="27"/>
  <c r="BV15" i="27"/>
  <c r="BW15" i="27"/>
  <c r="BX15" i="27"/>
  <c r="CH14" i="27"/>
  <c r="CG14" i="27"/>
  <c r="CF14" i="27"/>
  <c r="CE14" i="27"/>
  <c r="CD14" i="27"/>
  <c r="CA14" i="27"/>
  <c r="BZ14" i="27"/>
  <c r="BX14" i="27"/>
  <c r="BV14" i="27"/>
  <c r="BW14" i="27"/>
  <c r="DD13" i="27"/>
  <c r="DB12" i="27"/>
  <c r="DC12" i="27"/>
  <c r="CO12" i="27"/>
  <c r="DA11" i="27"/>
  <c r="CM11" i="27"/>
  <c r="CN11" i="27"/>
  <c r="CY10" i="27"/>
  <c r="AW65" i="27"/>
  <c r="CL10" i="27"/>
  <c r="CW9" i="27"/>
  <c r="CX9" i="27"/>
  <c r="AR64" i="27"/>
  <c r="CV8" i="27"/>
  <c r="CO8" i="27"/>
  <c r="AC63" i="27"/>
  <c r="DG7" i="27"/>
  <c r="DH7" i="27"/>
  <c r="BJ62" i="27"/>
  <c r="CT7" i="27"/>
  <c r="AM62" i="27"/>
  <c r="CO7" i="27"/>
  <c r="AC62" i="27"/>
  <c r="CM7" i="27"/>
  <c r="CN7" i="27"/>
  <c r="X62" i="27"/>
  <c r="DI6" i="27"/>
  <c r="DA6" i="27"/>
  <c r="CV6" i="27"/>
  <c r="CT6" i="27"/>
  <c r="AM61" i="27"/>
  <c r="BX5" i="27"/>
  <c r="BV5" i="27"/>
  <c r="BW5" i="27"/>
  <c r="BV3" i="27"/>
  <c r="BB71" i="27"/>
  <c r="CV7" i="27"/>
  <c r="DB8" i="27"/>
  <c r="DC8" i="27"/>
  <c r="BB63" i="27"/>
  <c r="DF10" i="27"/>
  <c r="DI12" i="27"/>
  <c r="BO68" i="27"/>
  <c r="CQ6" i="27"/>
  <c r="CW6" i="27"/>
  <c r="CX6" i="27"/>
  <c r="DF6" i="27"/>
  <c r="DA7" i="27"/>
  <c r="DI8" i="27"/>
  <c r="BO63" i="27"/>
  <c r="CQ13" i="27"/>
  <c r="DG12" i="27"/>
  <c r="DH12" i="27"/>
  <c r="BJ68" i="27"/>
  <c r="DB6" i="27"/>
  <c r="DC6" i="27"/>
  <c r="BB61" i="27"/>
  <c r="DI7" i="27"/>
  <c r="BO62" i="27"/>
  <c r="DD9" i="27"/>
  <c r="BF64" i="27"/>
  <c r="DB15" i="27"/>
  <c r="DC15" i="27"/>
  <c r="BB67" i="27"/>
  <c r="CR6" i="27"/>
  <c r="CS6" i="27"/>
  <c r="AH61" i="27"/>
  <c r="CY6" i="27"/>
  <c r="DG6" i="27"/>
  <c r="DH6" i="27"/>
  <c r="CQ7" i="27"/>
  <c r="DB7" i="27"/>
  <c r="DC7" i="27"/>
  <c r="BB62" i="27"/>
  <c r="CQ8" i="27"/>
  <c r="CQ9" i="27"/>
  <c r="CR10" i="27"/>
  <c r="CS10" i="27"/>
  <c r="AH65" i="27"/>
  <c r="CT11" i="27"/>
  <c r="CV12" i="27"/>
  <c r="CO13" i="27"/>
  <c r="DG6" i="28"/>
  <c r="DH6" i="28"/>
  <c r="CV7" i="28"/>
  <c r="CM8" i="28"/>
  <c r="CN8" i="28"/>
  <c r="X63" i="28"/>
  <c r="DD8" i="28"/>
  <c r="BF63" i="28"/>
  <c r="CR9" i="28"/>
  <c r="CS9" i="28"/>
  <c r="AH64" i="28"/>
  <c r="CM10" i="28"/>
  <c r="CN10" i="28"/>
  <c r="X65" i="28"/>
  <c r="DG10" i="28"/>
  <c r="DH10" i="28"/>
  <c r="BJ65" i="28"/>
  <c r="CV11" i="28"/>
  <c r="CM12" i="28"/>
  <c r="CN12" i="28"/>
  <c r="CL13" i="28"/>
  <c r="DI13" i="28"/>
  <c r="CC17" i="28"/>
  <c r="CQ6" i="28"/>
  <c r="CR6" i="28"/>
  <c r="CS6" i="28"/>
  <c r="AH61" i="28"/>
  <c r="CL7" i="28"/>
  <c r="DB7" i="28"/>
  <c r="DC7" i="28"/>
  <c r="BB62" i="28"/>
  <c r="CO8" i="28"/>
  <c r="AC63" i="28"/>
  <c r="CL9" i="28"/>
  <c r="CY9" i="28"/>
  <c r="AW64" i="28"/>
  <c r="CO10" i="28"/>
  <c r="AC65" i="28"/>
  <c r="CL11" i="28"/>
  <c r="DB11" i="28"/>
  <c r="DC11" i="28"/>
  <c r="CO12" i="28"/>
  <c r="AC66" i="28"/>
  <c r="CM13" i="28"/>
  <c r="CN13" i="28"/>
  <c r="DI7" i="28"/>
  <c r="BO62" i="28"/>
  <c r="CQ8" i="28"/>
  <c r="CM9" i="28"/>
  <c r="CN9" i="28"/>
  <c r="X64" i="28"/>
  <c r="DF9" i="28"/>
  <c r="CT10" i="28"/>
  <c r="AM65" i="28"/>
  <c r="CM11" i="28"/>
  <c r="CN11" i="28"/>
  <c r="DI11" i="28"/>
  <c r="BO66" i="28"/>
  <c r="CQ12" i="28"/>
  <c r="CO14" i="28"/>
  <c r="AC68" i="28"/>
  <c r="AV5" i="28"/>
  <c r="CV6" i="28"/>
  <c r="DB6" i="28"/>
  <c r="DC6" i="28"/>
  <c r="BB61" i="28"/>
  <c r="DI6" i="28"/>
  <c r="CQ7" i="28"/>
  <c r="CW7" i="28"/>
  <c r="CX7" i="28"/>
  <c r="DD7" i="28"/>
  <c r="BF62" i="28"/>
  <c r="CR8" i="28"/>
  <c r="CS8" i="28"/>
  <c r="AH63" i="28"/>
  <c r="CY8" i="28"/>
  <c r="DF8" i="28"/>
  <c r="CT9" i="28"/>
  <c r="AM64" i="28"/>
  <c r="DA9" i="28"/>
  <c r="DG9" i="28"/>
  <c r="DH9" i="28"/>
  <c r="CV10" i="28"/>
  <c r="DB10" i="28"/>
  <c r="DC10" i="28"/>
  <c r="BB65" i="28"/>
  <c r="DI10" i="28"/>
  <c r="BO65" i="28"/>
  <c r="CQ11" i="28"/>
  <c r="CW11" i="28"/>
  <c r="CX11" i="28"/>
  <c r="DD11" i="28"/>
  <c r="CR12" i="28"/>
  <c r="CS12" i="28"/>
  <c r="DA12" i="28"/>
  <c r="DA13" i="28"/>
  <c r="CY14" i="28"/>
  <c r="AW68" i="28"/>
  <c r="DF13" i="28"/>
  <c r="O29" i="28"/>
  <c r="CC29" i="28"/>
  <c r="O41" i="28"/>
  <c r="CC41" i="28"/>
  <c r="CW6" i="28"/>
  <c r="CX6" i="28"/>
  <c r="DD6" i="28"/>
  <c r="BF61" i="28"/>
  <c r="CR7" i="28"/>
  <c r="CS7" i="28"/>
  <c r="AH62" i="28"/>
  <c r="CY7" i="28"/>
  <c r="DF7" i="28"/>
  <c r="CT8" i="28"/>
  <c r="AM63" i="28"/>
  <c r="DA8" i="28"/>
  <c r="DG8" i="28"/>
  <c r="DH8" i="28"/>
  <c r="BJ63" i="28"/>
  <c r="CV9" i="28"/>
  <c r="DB9" i="28"/>
  <c r="DC9" i="28"/>
  <c r="BB64" i="28"/>
  <c r="DI9" i="28"/>
  <c r="CQ10" i="28"/>
  <c r="CW10" i="28"/>
  <c r="CX10" i="28"/>
  <c r="AR65" i="28"/>
  <c r="DD10" i="28"/>
  <c r="BF65" i="28"/>
  <c r="CR11" i="28"/>
  <c r="CS11" i="28"/>
  <c r="CY11" i="28"/>
  <c r="DF11" i="28"/>
  <c r="CT12" i="28"/>
  <c r="DF12" i="28"/>
  <c r="DB13" i="28"/>
  <c r="DC13" i="28"/>
  <c r="CM14" i="28"/>
  <c r="CN14" i="28"/>
  <c r="X68" i="28"/>
  <c r="CY6" i="28"/>
  <c r="CT7" i="28"/>
  <c r="AM62" i="28"/>
  <c r="DA7" i="28"/>
  <c r="DG7" i="28"/>
  <c r="DH7" i="28"/>
  <c r="BJ62" i="28"/>
  <c r="CV8" i="28"/>
  <c r="DB8" i="28"/>
  <c r="DC8" i="28"/>
  <c r="BB63" i="28"/>
  <c r="DI8" i="28"/>
  <c r="BO63" i="28"/>
  <c r="CQ9" i="28"/>
  <c r="CW9" i="28"/>
  <c r="CX9" i="28"/>
  <c r="AR64" i="28"/>
  <c r="DD9" i="28"/>
  <c r="BF64" i="28"/>
  <c r="CR10" i="28"/>
  <c r="CS10" i="28"/>
  <c r="AH65" i="28"/>
  <c r="CY10" i="28"/>
  <c r="AW65" i="28"/>
  <c r="DF10" i="28"/>
  <c r="CT11" i="28"/>
  <c r="DA11" i="28"/>
  <c r="DG11" i="28"/>
  <c r="DH11" i="28"/>
  <c r="BJ66" i="28"/>
  <c r="CW12" i="28"/>
  <c r="CX12" i="28"/>
  <c r="DG12" i="28"/>
  <c r="DH12" i="28"/>
  <c r="BJ68" i="28"/>
  <c r="CT13" i="28"/>
  <c r="CT14" i="28"/>
  <c r="AM68" i="28"/>
  <c r="O14" i="28"/>
  <c r="CC14" i="28"/>
  <c r="L14" i="28"/>
  <c r="CB14" i="28"/>
  <c r="CL6" i="28"/>
  <c r="O26" i="28"/>
  <c r="CC26" i="28"/>
  <c r="O38" i="28"/>
  <c r="CC38" i="28"/>
  <c r="O50" i="28"/>
  <c r="CC50" i="28"/>
  <c r="O20" i="28"/>
  <c r="CC20" i="28"/>
  <c r="L20" i="28"/>
  <c r="CB20" i="28"/>
  <c r="O23" i="28"/>
  <c r="CC23" i="28"/>
  <c r="L23" i="28"/>
  <c r="CB23" i="28"/>
  <c r="O32" i="28"/>
  <c r="CC32" i="28"/>
  <c r="L32" i="28"/>
  <c r="CB32" i="28"/>
  <c r="O35" i="28"/>
  <c r="CC35" i="28"/>
  <c r="L35" i="28"/>
  <c r="CB35" i="28"/>
  <c r="O44" i="28"/>
  <c r="CC44" i="28"/>
  <c r="L44" i="28"/>
  <c r="CB44" i="28"/>
  <c r="O47" i="28"/>
  <c r="CC47" i="28"/>
  <c r="L47" i="28"/>
  <c r="CB47" i="28"/>
  <c r="X66" i="28"/>
  <c r="CV12" i="28"/>
  <c r="DB12" i="28"/>
  <c r="DC12" i="28"/>
  <c r="DI12" i="28"/>
  <c r="BO68" i="28"/>
  <c r="CQ13" i="28"/>
  <c r="CW13" i="28"/>
  <c r="CX13" i="28"/>
  <c r="DD13" i="28"/>
  <c r="L26" i="28"/>
  <c r="CB26" i="28"/>
  <c r="L38" i="28"/>
  <c r="CB38" i="28"/>
  <c r="L50" i="28"/>
  <c r="CB50" i="28"/>
  <c r="DD12" i="28"/>
  <c r="CR13" i="28"/>
  <c r="CS13" i="28"/>
  <c r="CY13" i="28"/>
  <c r="AW66" i="28"/>
  <c r="CM15" i="28"/>
  <c r="CN15" i="28"/>
  <c r="X67" i="28"/>
  <c r="CL15" i="28"/>
  <c r="CL14" i="28"/>
  <c r="CO15" i="28"/>
  <c r="AC67" i="28"/>
  <c r="DB15" i="28"/>
  <c r="DC15" i="28"/>
  <c r="BB67" i="28"/>
  <c r="CW15" i="28"/>
  <c r="CX15" i="28"/>
  <c r="AR67" i="28"/>
  <c r="CR15" i="28"/>
  <c r="CS15" i="28"/>
  <c r="AH67" i="28"/>
  <c r="DB14" i="28"/>
  <c r="DC14" i="28"/>
  <c r="BB68" i="28"/>
  <c r="CW14" i="28"/>
  <c r="CX14" i="28"/>
  <c r="AR68" i="28"/>
  <c r="CR14" i="28"/>
  <c r="CS14" i="28"/>
  <c r="AH68" i="28"/>
  <c r="DA15" i="28"/>
  <c r="CV15" i="28"/>
  <c r="CQ15" i="28"/>
  <c r="DA14" i="28"/>
  <c r="CV14" i="28"/>
  <c r="CQ14" i="28"/>
  <c r="DD15" i="28"/>
  <c r="BF67" i="28"/>
  <c r="CY15" i="28"/>
  <c r="AW67" i="28"/>
  <c r="CT15" i="28"/>
  <c r="AM67" i="28"/>
  <c r="DD14" i="28"/>
  <c r="BF68" i="28"/>
  <c r="AV5" i="27"/>
  <c r="O38" i="27"/>
  <c r="CC38" i="27"/>
  <c r="L38" i="27"/>
  <c r="CB38" i="27"/>
  <c r="O14" i="27"/>
  <c r="CC14" i="27"/>
  <c r="O26" i="27"/>
  <c r="CC26" i="27"/>
  <c r="O50" i="27"/>
  <c r="CC50" i="27"/>
  <c r="CW8" i="27"/>
  <c r="CX8" i="27"/>
  <c r="DD8" i="27"/>
  <c r="BF63" i="27"/>
  <c r="CL9" i="27"/>
  <c r="CR9" i="27"/>
  <c r="CS9" i="27"/>
  <c r="AH64" i="27"/>
  <c r="CY9" i="27"/>
  <c r="AW64" i="27"/>
  <c r="DF9" i="27"/>
  <c r="CM10" i="27"/>
  <c r="CN10" i="27"/>
  <c r="X65" i="27"/>
  <c r="CT10" i="27"/>
  <c r="AM65" i="27"/>
  <c r="DA10" i="27"/>
  <c r="DG10" i="27"/>
  <c r="DH10" i="27"/>
  <c r="BJ65" i="27"/>
  <c r="CO11" i="27"/>
  <c r="CV11" i="27"/>
  <c r="DB11" i="27"/>
  <c r="DC11" i="27"/>
  <c r="DI11" i="27"/>
  <c r="BO66" i="27"/>
  <c r="CQ12" i="27"/>
  <c r="CW12" i="27"/>
  <c r="CX12" i="27"/>
  <c r="DD12" i="27"/>
  <c r="CL13" i="27"/>
  <c r="CR13" i="27"/>
  <c r="CS13" i="27"/>
  <c r="CY13" i="27"/>
  <c r="DF13" i="27"/>
  <c r="CM15" i="27"/>
  <c r="CN15" i="27"/>
  <c r="X67" i="27"/>
  <c r="DI13" i="27"/>
  <c r="DG13" i="27"/>
  <c r="DH13" i="27"/>
  <c r="O20" i="27"/>
  <c r="CC20" i="27"/>
  <c r="L20" i="27"/>
  <c r="CB20" i="27"/>
  <c r="O23" i="27"/>
  <c r="CC23" i="27"/>
  <c r="L23" i="27"/>
  <c r="CB23" i="27"/>
  <c r="O44" i="27"/>
  <c r="CC44" i="27"/>
  <c r="L44" i="27"/>
  <c r="CB44" i="27"/>
  <c r="O47" i="27"/>
  <c r="CC47" i="27"/>
  <c r="L47" i="27"/>
  <c r="CB47" i="27"/>
  <c r="CW7" i="27"/>
  <c r="CX7" i="27"/>
  <c r="DD7" i="27"/>
  <c r="BF62" i="27"/>
  <c r="CL8" i="27"/>
  <c r="CR8" i="27"/>
  <c r="CS8" i="27"/>
  <c r="AH63" i="27"/>
  <c r="CY8" i="27"/>
  <c r="DF8" i="27"/>
  <c r="CM9" i="27"/>
  <c r="CN9" i="27"/>
  <c r="X64" i="27"/>
  <c r="CT9" i="27"/>
  <c r="AM64" i="27"/>
  <c r="DA9" i="27"/>
  <c r="DG9" i="27"/>
  <c r="DH9" i="27"/>
  <c r="CO10" i="27"/>
  <c r="AC65" i="27"/>
  <c r="CV10" i="27"/>
  <c r="DB10" i="27"/>
  <c r="DC10" i="27"/>
  <c r="BB65" i="27"/>
  <c r="DI10" i="27"/>
  <c r="BO65" i="27"/>
  <c r="CQ11" i="27"/>
  <c r="CW11" i="27"/>
  <c r="CX11" i="27"/>
  <c r="AR66" i="27"/>
  <c r="DD11" i="27"/>
  <c r="BF66" i="27"/>
  <c r="CL12" i="27"/>
  <c r="CR12" i="27"/>
  <c r="CS12" i="27"/>
  <c r="CY12" i="27"/>
  <c r="DF12" i="27"/>
  <c r="CM13" i="27"/>
  <c r="CN13" i="27"/>
  <c r="CT13" i="27"/>
  <c r="DA13" i="27"/>
  <c r="L14" i="27"/>
  <c r="CB14" i="27"/>
  <c r="CL6" i="27"/>
  <c r="L26" i="27"/>
  <c r="CB26" i="27"/>
  <c r="L50" i="27"/>
  <c r="CB50" i="27"/>
  <c r="DD6" i="27"/>
  <c r="BF61" i="27"/>
  <c r="CL7" i="27"/>
  <c r="CR7" i="27"/>
  <c r="CS7" i="27"/>
  <c r="AH62" i="27"/>
  <c r="CY7" i="27"/>
  <c r="DF7" i="27"/>
  <c r="CM8" i="27"/>
  <c r="CN8" i="27"/>
  <c r="X63" i="27"/>
  <c r="CT8" i="27"/>
  <c r="AM63" i="27"/>
  <c r="DA8" i="27"/>
  <c r="DG8" i="27"/>
  <c r="DH8" i="27"/>
  <c r="BJ63" i="27"/>
  <c r="CO9" i="27"/>
  <c r="AC64" i="27"/>
  <c r="CV9" i="27"/>
  <c r="DB9" i="27"/>
  <c r="DC9" i="27"/>
  <c r="BB64" i="27"/>
  <c r="DI9" i="27"/>
  <c r="CQ10" i="27"/>
  <c r="CW10" i="27"/>
  <c r="CX10" i="27"/>
  <c r="AR65" i="27"/>
  <c r="DD10" i="27"/>
  <c r="BF65" i="27"/>
  <c r="CL11" i="27"/>
  <c r="CR11" i="27"/>
  <c r="CS11" i="27"/>
  <c r="CY11" i="27"/>
  <c r="AW66" i="27"/>
  <c r="DF11" i="27"/>
  <c r="CM12" i="27"/>
  <c r="CN12" i="27"/>
  <c r="CT12" i="27"/>
  <c r="DA12" i="27"/>
  <c r="CV13" i="27"/>
  <c r="DB13" i="27"/>
  <c r="DC13" i="27"/>
  <c r="L29" i="27"/>
  <c r="CB29" i="27"/>
  <c r="O32" i="27"/>
  <c r="CC32" i="27"/>
  <c r="L32" i="27"/>
  <c r="CB32" i="27"/>
  <c r="O35" i="27"/>
  <c r="CC35" i="27"/>
  <c r="L35" i="27"/>
  <c r="CB35" i="27"/>
  <c r="O41" i="27"/>
  <c r="CC41" i="27"/>
  <c r="CO14" i="27"/>
  <c r="AC68" i="27"/>
  <c r="CT14" i="27"/>
  <c r="AM68" i="27"/>
  <c r="CY14" i="27"/>
  <c r="AW68" i="27"/>
  <c r="DD14" i="27"/>
  <c r="BF68" i="27"/>
  <c r="CO15" i="27"/>
  <c r="AC67" i="27"/>
  <c r="CT15" i="27"/>
  <c r="AM67" i="27"/>
  <c r="CY15" i="27"/>
  <c r="AW67" i="27"/>
  <c r="DD15" i="27"/>
  <c r="BF67" i="27"/>
  <c r="CL14" i="27"/>
  <c r="CQ14" i="27"/>
  <c r="CV14" i="27"/>
  <c r="DA14" i="27"/>
  <c r="CL15" i="27"/>
  <c r="CQ15" i="27"/>
  <c r="CV15" i="27"/>
  <c r="DA15" i="27"/>
  <c r="CM14" i="27"/>
  <c r="CN14" i="27"/>
  <c r="X68" i="27"/>
  <c r="CR14" i="27"/>
  <c r="CS14" i="27"/>
  <c r="AH68" i="27"/>
  <c r="CW14" i="27"/>
  <c r="CX14" i="27"/>
  <c r="AR68" i="27"/>
  <c r="DB14" i="27"/>
  <c r="DC14" i="27"/>
  <c r="BB68" i="27"/>
  <c r="CR15" i="27"/>
  <c r="CS15" i="27"/>
  <c r="AH67" i="27"/>
  <c r="CW15" i="27"/>
  <c r="CX15" i="27"/>
  <c r="AR67" i="27"/>
  <c r="X66" i="27"/>
  <c r="AC66" i="27"/>
  <c r="BB66" i="28"/>
  <c r="BF66" i="28"/>
  <c r="AR66" i="28"/>
  <c r="CO6" i="28"/>
  <c r="AC61" i="28"/>
  <c r="CM6" i="28"/>
  <c r="CN6" i="28"/>
  <c r="X61" i="28"/>
  <c r="CO6" i="27"/>
  <c r="AC61" i="27"/>
  <c r="CM6" i="27"/>
  <c r="CN6" i="27"/>
  <c r="BB66" i="27"/>
  <c r="B52" i="21"/>
  <c r="Z45" i="21"/>
  <c r="M44" i="21"/>
  <c r="AD10" i="21"/>
  <c r="O28" i="21"/>
  <c r="Z5" i="21"/>
  <c r="AC5" i="21"/>
  <c r="AD7" i="21"/>
  <c r="L31" i="21"/>
  <c r="L33" i="21"/>
  <c r="Z57" i="21"/>
  <c r="B56" i="21"/>
  <c r="M56" i="21"/>
  <c r="Z56" i="21"/>
  <c r="B55" i="21"/>
  <c r="M55" i="21"/>
  <c r="Z55" i="21"/>
  <c r="B54" i="21"/>
  <c r="M54" i="21"/>
  <c r="Z54" i="21"/>
  <c r="B53" i="21"/>
  <c r="Z53" i="21"/>
  <c r="M52" i="21"/>
  <c r="Z49" i="21"/>
  <c r="M48" i="21"/>
  <c r="Z48" i="21"/>
  <c r="M47" i="21"/>
  <c r="Z47" i="21"/>
  <c r="M46" i="21"/>
  <c r="Z46" i="21"/>
  <c r="M45" i="21"/>
  <c r="Z41" i="21"/>
  <c r="F34" i="21"/>
  <c r="L32" i="21"/>
  <c r="L30" i="21"/>
  <c r="L27" i="21"/>
  <c r="O26" i="21"/>
  <c r="J13" i="21"/>
  <c r="J12" i="21"/>
  <c r="L29" i="21"/>
  <c r="J9" i="21"/>
  <c r="AE7" i="21"/>
  <c r="AA7" i="21"/>
  <c r="Z7" i="21"/>
  <c r="AE6" i="21"/>
  <c r="AA6" i="21"/>
  <c r="Z6" i="21"/>
  <c r="AC6" i="21"/>
  <c r="AE5" i="21"/>
  <c r="AA5" i="21"/>
  <c r="J11" i="21"/>
  <c r="AE4" i="21"/>
  <c r="AF4" i="21"/>
  <c r="AA4" i="21"/>
  <c r="Z4" i="21"/>
  <c r="J10" i="21"/>
  <c r="AE3" i="21"/>
  <c r="T9" i="21"/>
  <c r="AC3" i="21"/>
  <c r="AA3" i="21"/>
  <c r="Z3" i="21"/>
  <c r="T13" i="21"/>
  <c r="H21" i="21"/>
  <c r="L34" i="21"/>
  <c r="AC7" i="21"/>
  <c r="M49" i="21"/>
  <c r="M53" i="21"/>
  <c r="M57" i="21"/>
  <c r="AF3" i="21"/>
  <c r="L35" i="21"/>
  <c r="AF7" i="21"/>
  <c r="AF6" i="21"/>
  <c r="AF5" i="21"/>
  <c r="B59" i="21"/>
  <c r="K59" i="21"/>
  <c r="L36" i="21"/>
  <c r="B38" i="21"/>
  <c r="K38" i="21"/>
  <c r="H62" i="21"/>
  <c r="U12" i="20"/>
  <c r="K12" i="20"/>
  <c r="W12" i="20"/>
  <c r="I21" i="15"/>
  <c r="K21" i="15"/>
  <c r="L21" i="15"/>
  <c r="M21" i="15"/>
  <c r="N21" i="15"/>
  <c r="O21" i="15"/>
  <c r="P21" i="15"/>
  <c r="B17" i="14"/>
  <c r="D17" i="14"/>
  <c r="E17" i="14"/>
  <c r="F17" i="14"/>
  <c r="G17" i="14"/>
  <c r="H17" i="14"/>
  <c r="I17" i="14"/>
  <c r="K48" i="17"/>
  <c r="M48" i="17"/>
  <c r="N48" i="17"/>
  <c r="O48" i="17"/>
  <c r="P48" i="17"/>
  <c r="Q48" i="17"/>
  <c r="R48" i="17"/>
  <c r="F19" i="14"/>
  <c r="F23" i="14"/>
  <c r="F21" i="14"/>
  <c r="O54" i="17"/>
  <c r="O52" i="17"/>
  <c r="O50" i="17"/>
  <c r="K9" i="17"/>
  <c r="U9" i="17"/>
  <c r="W9" i="17"/>
  <c r="I17" i="17"/>
  <c r="I27" i="17"/>
  <c r="P27" i="17"/>
  <c r="L17" i="17"/>
  <c r="V27" i="17"/>
  <c r="I30" i="17"/>
  <c r="P30" i="17"/>
  <c r="V30" i="17"/>
  <c r="I34" i="17"/>
  <c r="P17" i="17"/>
  <c r="V17" i="17"/>
  <c r="I20" i="17"/>
  <c r="P20" i="17"/>
  <c r="V20" i="17"/>
  <c r="I33" i="17"/>
  <c r="T33" i="17"/>
  <c r="T35" i="17"/>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c r="AF56" i="8"/>
  <c r="AF110" i="8"/>
  <c r="AF164" i="8"/>
  <c r="AF218" i="8"/>
  <c r="AF272" i="8"/>
  <c r="AC56" i="8"/>
  <c r="AC110" i="8"/>
  <c r="AC164" i="8"/>
  <c r="AC218" i="8"/>
  <c r="AC272" i="8"/>
  <c r="R46" i="14"/>
  <c r="I26" i="6"/>
  <c r="F26" i="6"/>
  <c r="H106" i="12"/>
</calcChain>
</file>

<file path=xl/comments1.xml><?xml version="1.0" encoding="utf-8"?>
<comments xmlns="http://schemas.openxmlformats.org/spreadsheetml/2006/main">
  <authors>
    <author>横浜市</author>
  </authors>
  <commentList>
    <comment ref="J21" authorId="0" shapeId="0">
      <text>
        <r>
          <rPr>
            <sz val="9"/>
            <color indexed="81"/>
            <rFont val="MS P 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開所日時点までの履歴をご記載ください。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開所日時点までの履歴をご記載ください。</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43" authorId="0" shapeId="0">
      <text>
        <r>
          <rPr>
            <sz val="9"/>
            <color indexed="81"/>
            <rFont val="ＭＳ Ｐゴシック"/>
            <family val="3"/>
            <charset val="128"/>
          </rPr>
          <t xml:space="preserve">行が足りない場合は非表示の行を再表示
</t>
        </r>
      </text>
    </comment>
    <comment ref="B51"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<sst xmlns="http://schemas.openxmlformats.org/spreadsheetml/2006/main" count="2134" uniqueCount="488">
  <si>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</si>
  <si>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</si>
  <si>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</si>
  <si>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</si>
  <si>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</si>
  <si>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</si>
  <si>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</si>
  <si>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</si>
  <si>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</si>
  <si>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</si>
  <si>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</si>
  <si>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</si>
  <si>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</si>
  <si>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</si>
  <si>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</si>
  <si>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</si>
  <si>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</si>
  <si>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</si>
  <si>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</si>
  <si>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</si>
  <si>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</si>
  <si>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</si>
  <si>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</si>
  <si>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</si>
  <si>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</si>
  <si>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</si>
  <si>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</si>
  <si>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</si>
  <si>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</si>
  <si>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</si>
  <si>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</si>
  <si>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</si>
  <si>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</si>
  <si>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</si>
  <si>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</si>
  <si>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</si>
  <si>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</si>
  <si>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</si>
  <si>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</si>
  <si>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</si>
  <si>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</si>
  <si>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</si>
  <si>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</si>
  <si>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</si>
  <si>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</si>
  <si>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</si>
  <si>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</si>
  <si>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</si>
  <si>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</si>
  <si>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</si>
  <si>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</si>
  <si>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</si>
  <si>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</si>
  <si>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</si>
  <si>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</si>
  <si>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</si>
  <si>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</si>
  <si>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</si>
  <si>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</si>
  <si>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</si>
  <si>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</si>
  <si>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</si>
  <si>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</si>
  <si>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</si>
  <si>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</si>
  <si>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</si>
  <si>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</si>
  <si>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</si>
  <si>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</si>
  <si>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</si>
  <si>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</si>
  <si>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</si>
  <si>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</si>
  <si>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</si>
  <si>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</si>
  <si>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</si>
  <si>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</si>
  <si>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</si>
  <si>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</si>
  <si>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</si>
  <si>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</si>
  <si>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</si>
  <si>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</si>
  <si>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</si>
  <si>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</si>
  <si>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</si>
  <si>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</si>
  <si>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</si>
  <si>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</si>
  <si>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</si>
  <si>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</si>
  <si>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</si>
  <si>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</si>
  <si>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</si>
  <si>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</si>
  <si>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</si>
  <si>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</si>
  <si>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</si>
  <si>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</si>
  <si>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</si>
  <si>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</si>
  <si>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</si>
  <si>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</si>
  <si>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</si>
  <si>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</si>
  <si>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</si>
  <si>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</si>
  <si>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</si>
  <si>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</si>
  <si>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</si>
  <si>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</si>
  <si>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</si>
  <si>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</si>
  <si>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</si>
  <si>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</si>
  <si>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</si>
  <si>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</si>
  <si>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</si>
  <si>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</si>
  <si>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</si>
  <si>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</si>
  <si>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</si>
  <si>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</si>
  <si>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</si>
  <si>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</si>
  <si>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</si>
  <si>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</si>
  <si>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</si>
  <si>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</si>
  <si>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</si>
  <si>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</si>
  <si>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</si>
  <si>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</si>
  <si>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</si>
  <si>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</si>
  <si>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</si>
  <si>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</si>
  <si>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</si>
  <si>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</si>
  <si>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</si>
  <si>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</si>
  <si>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</si>
  <si>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</si>
  <si>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</si>
  <si>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</si>
  <si>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</si>
  <si>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</si>
  <si>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</si>
  <si>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</si>
  <si>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</si>
  <si>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</si>
  <si>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</si>
  <si>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</si>
  <si>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</si>
  <si>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</si>
  <si>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</si>
  <si>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</si>
  <si>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</si>
  <si>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</si>
  <si>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</si>
  <si>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</si>
  <si>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</si>
  <si>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</si>
  <si>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</si>
  <si>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</si>
  <si>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</si>
  <si>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</si>
  <si>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</si>
  <si>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</si>
  <si>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</si>
  <si>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</si>
  <si>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</si>
  <si>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</si>
  <si>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</si>
  <si>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</si>
  <si>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</si>
  <si>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</si>
  <si>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</si>
  <si>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</si>
  <si>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</si>
  <si>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</si>
  <si>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</si>
  <si>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</si>
  <si>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</si>
  <si>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</si>
  <si>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</si>
  <si>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</si>
  <si>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</si>
  <si>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</si>
  <si>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</si>
  <si>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</si>
  <si>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</si>
  <si>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</si>
  <si>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</si>
  <si>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</si>
  <si>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</si>
  <si>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</si>
  <si>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</si>
  <si>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</si>
  <si>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</si>
  <si>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</si>
  <si>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</si>
  <si>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</si>
  <si>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</si>
  <si>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</si>
  <si>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</si>
  <si>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</si>
  <si>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</si>
  <si>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</si>
  <si>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</si>
  <si>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</si>
  <si>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</si>
  <si>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</si>
  <si>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</si>
  <si>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</si>
  <si>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</si>
  <si>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</si>
  <si>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</si>
  <si>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</si>
  <si>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</si>
  <si>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</si>
  <si>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</si>
  <si>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</si>
  <si>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</si>
  <si>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</si>
  <si>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</si>
  <si>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</si>
  <si>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</si>
  <si>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</si>
  <si>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</si>
  <si>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</si>
  <si>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</si>
  <si>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</si>
  <si>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</si>
  <si>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</si>
  <si>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</si>
  <si>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</si>
  <si>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</si>
  <si>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</si>
  <si>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</si>
  <si>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</si>
  <si>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</si>
  <si>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</si>
  <si>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</si>
  <si>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</si>
  <si>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</si>
  <si>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</si>
  <si>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</si>
  <si>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</si>
  <si>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</si>
  <si>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</si>
  <si>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</si>
  <si>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</si>
  <si>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</si>
  <si>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</si>
  <si>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</si>
  <si>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</si>
  <si>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</si>
  <si>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</si>
  <si>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</si>
  <si>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</si>
  <si>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</si>
  <si>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</si>
  <si>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</si>
  <si>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</si>
  <si>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</si>
  <si>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</si>
  <si>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</si>
  <si>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</si>
  <si>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</si>
  <si>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</si>
  <si>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</si>
  <si>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</si>
  <si>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</si>
  <si>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</si>
  <si>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</si>
  <si>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</si>
  <si>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</si>
  <si>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</si>
  <si>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</si>
  <si>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</si>
  <si>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</si>
  <si>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</si>
  <si>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</si>
  <si>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</si>
  <si>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</si>
  <si>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</si>
  <si>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</si>
  <si>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</si>
  <si>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</si>
  <si>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</si>
  <si>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</si>
  <si>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</si>
  <si>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</si>
  <si>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</si>
  <si>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</si>
  <si>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</si>
  <si>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</si>
  <si>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</si>
  <si>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</si>
  <si>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</si>
  <si>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</si>
  <si>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</si>
  <si>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</si>
  <si>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</si>
  <si>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</si>
  <si>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</si>
  <si>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</si>
  <si>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</si>
  <si>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</si>
  <si>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</si>
  <si>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</si>
  <si>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</si>
  <si>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</si>
  <si>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</si>
  <si>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</si>
  <si>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</si>
  <si>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</si>
  <si>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</si>
  <si>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</si>
  <si>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</si>
  <si>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</si>
  <si>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</si>
  <si>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</si>
  <si>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</si>
  <si>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</si>
  <si>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</si>
  <si>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</si>
  <si>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</si>
  <si>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</si>
  <si>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</si>
  <si>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</si>
  <si>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</si>
  <si>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</si>
  <si>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</si>
  <si>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</si>
  <si>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</si>
  <si>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</si>
  <si>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</si>
  <si>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</si>
  <si>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</si>
  <si>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</si>
  <si>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</si>
  <si>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</si>
  <si>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</si>
  <si>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</si>
  <si>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</si>
  <si>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</si>
  <si>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</si>
  <si>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</si>
  <si>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</si>
  <si>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</si>
  <si>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</si>
  <si>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</si>
  <si>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</si>
  <si>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</si>
  <si>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</si>
  <si>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</si>
  <si>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</si>
  <si>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</si>
  <si>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</si>
  <si>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</si>
  <si>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</si>
  <si>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</si>
  <si>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</si>
  <si>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</si>
  <si>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</si>
  <si>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</si>
  <si>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</si>
  <si>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</si>
  <si>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</si>
  <si>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</si>
  <si>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</si>
  <si>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</si>
  <si>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</si>
  <si>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</si>
  <si>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</si>
  <si>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</si>
  <si>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</si>
  <si>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</si>
  <si>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</si>
  <si>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</si>
  <si>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</si>
  <si>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</si>
  <si>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</si>
  <si>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</si>
  <si>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</si>
  <si>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</si>
  <si>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</si>
  <si>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</si>
  <si>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</si>
  <si>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</si>
  <si>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</si>
  <si>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</si>
  <si>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</si>
  <si>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</si>
  <si>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</si>
  <si>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</si>
  <si>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</si>
  <si>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</si>
  <si>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</si>
  <si>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</si>
  <si>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</si>
  <si>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</si>
  <si>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</si>
  <si>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</si>
  <si>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</si>
  <si>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</si>
  <si>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</si>
  <si>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</si>
  <si>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</si>
  <si>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</si>
  <si>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</si>
  <si>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</si>
  <si>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</si>
  <si>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</si>
  <si>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</si>
  <si>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</si>
  <si>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</si>
  <si>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</si>
  <si>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</si>
  <si>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</si>
  <si>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</si>
  <si>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</si>
  <si>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</si>
  <si>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</si>
  <si>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</si>
  <si>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</si>
  <si>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</si>
  <si>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</si>
  <si>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</si>
  <si>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</si>
  <si>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</si>
  <si>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</si>
  <si>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</si>
  <si>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</si>
  <si>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</si>
  <si>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</si>
  <si>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</si>
  <si>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</si>
  <si>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</si>
  <si>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</si>
  <si>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</si>
  <si>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</si>
  <si>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</si>
  <si>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</si>
  <si>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</si>
  <si>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</si>
  <si>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</si>
  <si>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</si>
  <si>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</si>
  <si>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</si>
  <si>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</si>
  <si>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</si>
  <si>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</si>
  <si>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</si>
  <si>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</si>
  <si>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</si>
  <si>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</si>
  <si>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</si>
  <si>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</si>
  <si>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</si>
  <si>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</si>
  <si>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</si>
  <si>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</si>
  <si>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</si>
  <si>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</si>
  <si>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</si>
  <si>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</si>
  <si>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</si>
  <si>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</si>
  <si>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</si>
  <si>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</si>
  <si>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</si>
  <si>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</si>
  <si>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</si>
  <si>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1/2（整備が必要な地域）</t>
  </si>
  <si>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</si>
  <si>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</si>
  <si>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</si>
  <si>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④一時保育加算</t>
    <rPh sb="1" eb="3">
      <t>イチジ</t>
    </rPh>
    <rPh sb="3" eb="5">
      <t>ホイク</t>
    </rPh>
    <rPh sb="5" eb="7">
      <t>カサン</t>
    </rPh>
    <phoneticPr fontId="2"/>
  </si>
  <si>
    <t>㎡</t>
    <phoneticPr fontId="2"/>
  </si>
  <si>
    <t>①～④の補助基準額の合計</t>
    <rPh sb="4" eb="6">
      <t>ホジョ</t>
    </rPh>
    <rPh sb="6" eb="8">
      <t>キジュン</t>
    </rPh>
    <rPh sb="8" eb="9">
      <t>ガク</t>
    </rPh>
    <rPh sb="10" eb="12">
      <t>ゴウケイ</t>
    </rPh>
    <phoneticPr fontId="2"/>
  </si>
  <si>
    <t>基準面積確保</t>
    <rPh sb="0" eb="2">
      <t>キジュン</t>
    </rPh>
    <rPh sb="2" eb="4">
      <t>メンセキ</t>
    </rPh>
    <rPh sb="4" eb="6">
      <t>カクホ</t>
    </rPh>
    <phoneticPr fontId="2"/>
  </si>
  <si>
    <t>基準面積未満</t>
  </si>
  <si>
    <t>現在の役員</t>
    <rPh sb="0" eb="2">
      <t>ゲンザイ</t>
    </rPh>
    <rPh sb="3" eb="5">
      <t>ヤクイン</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</si>
  <si>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3"/>
  </si>
  <si>
    <t>※本資料は面接で使用するため、施設長自身が作成をしてください。</t>
    <rPh sb="1" eb="4">
      <t>ホンシリョウ</t>
    </rPh>
    <rPh sb="5" eb="7">
      <t>メンセツ</t>
    </rPh>
    <rPh sb="8" eb="10">
      <t>シヨウ</t>
    </rPh>
    <rPh sb="15" eb="18">
      <t>シセツチョウ</t>
    </rPh>
    <rPh sb="18" eb="20">
      <t>ジシン</t>
    </rPh>
    <rPh sb="21" eb="2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</si>
</sst>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 numFmtId="189" formatCode="#,##0.0;[Red]\-#,##0.0"/>
  </numFmts>
  <fonts count="7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MS P ゴシック"/>
      <family val="3"/>
      <charset val="128"/>
    </font>
    <font>
      <sz val="12"/>
      <name val="ＭＳ Ｐゴシック"/>
      <family val="3"/>
      <charset val="128"/>
    </font>
    <font>
      <sz val="11"/>
      <color theme="1"/>
      <name val="ＭＳ Ｐゴシック"/>
      <family val="3"/>
      <charset val="128"/>
    </font>
    <font>
      <b/>
      <sz val="14"/>
      <name val="ＭＳ Ｐゴシック"/>
      <family val="3"/>
      <charset val="128"/>
    </font>
    <font>
      <sz val="9"/>
      <color theme="1"/>
      <name val="ＭＳ Ｐゴシック"/>
      <family val="3"/>
      <charset val="128"/>
    </font>
    <font>
      <strike/>
      <sz val="10"/>
      <color theme="4"/>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4">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53" fillId="6" borderId="0" applyNumberFormat="0" applyBorder="0" applyAlignment="0" applyProtection="0">
      <alignment vertical="center"/>
    </xf>
  </cellStyleXfs>
  <cellXfs count="1417">
    <xf numFmtId="0" fontId="0" fillId="0" borderId="0" xfId="0">
      <alignment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49" xfId="4" applyFont="1" applyFill="1" applyBorder="1" applyAlignment="1">
      <alignment horizontal="center"/>
    </xf>
    <xf numFmtId="0" fontId="4" fillId="2" borderId="54" xfId="4" applyFont="1" applyFill="1" applyBorder="1" applyAlignment="1">
      <alignment horizontal="center"/>
    </xf>
    <xf numFmtId="0" fontId="4" fillId="2" borderId="60" xfId="4" applyFont="1" applyFill="1" applyBorder="1" applyAlignment="1">
      <alignment horizontal="center"/>
    </xf>
    <xf numFmtId="0" fontId="4" fillId="0" borderId="0" xfId="4" applyFont="1" applyAlignment="1">
      <alignment horizontal="center" vertical="center"/>
    </xf>
    <xf numFmtId="0" fontId="4" fillId="2" borderId="20"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60" xfId="4" applyFont="1" applyFill="1" applyBorder="1" applyAlignment="1">
      <alignment horizontal="center" vertical="center"/>
    </xf>
    <xf numFmtId="0" fontId="4" fillId="2" borderId="71" xfId="4" applyFont="1" applyFill="1" applyBorder="1" applyAlignment="1">
      <alignment horizontal="center" vertical="center"/>
    </xf>
    <xf numFmtId="0" fontId="4" fillId="0" borderId="40" xfId="4" applyFont="1" applyBorder="1" applyAlignment="1">
      <alignment horizontal="center"/>
    </xf>
    <xf numFmtId="0" fontId="7" fillId="0" borderId="0" xfId="4" applyFont="1" applyAlignment="1"/>
    <xf numFmtId="0" fontId="4" fillId="2" borderId="61" xfId="4" applyFont="1" applyFill="1" applyBorder="1" applyAlignment="1">
      <alignment horizontal="center" vertical="center"/>
    </xf>
    <xf numFmtId="0" fontId="4" fillId="2" borderId="20" xfId="4" applyFont="1" applyFill="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vertical="top" wrapText="1"/>
    </xf>
    <xf numFmtId="0" fontId="10" fillId="0" borderId="0" xfId="0" applyFont="1" applyAlignment="1">
      <alignment vertical="top"/>
    </xf>
    <xf numFmtId="0" fontId="17" fillId="0" borderId="0" xfId="0" applyFont="1">
      <alignment vertical="center"/>
    </xf>
    <xf numFmtId="0" fontId="6" fillId="0" borderId="0" xfId="0" applyFont="1" applyProtection="1">
      <alignment vertical="center"/>
      <protection locked="0"/>
    </xf>
    <xf numFmtId="49" fontId="14" fillId="0" borderId="0" xfId="0" applyNumberFormat="1" applyFont="1" applyFill="1" applyBorder="1" applyAlignment="1" applyProtection="1">
      <alignment vertical="center"/>
      <protection locked="0"/>
    </xf>
    <xf numFmtId="0" fontId="6" fillId="0" borderId="0" xfId="0" applyFont="1" applyBorder="1" applyProtection="1">
      <alignment vertical="center"/>
      <protection locked="0"/>
    </xf>
    <xf numFmtId="0" fontId="0" fillId="0" borderId="0" xfId="0" applyAlignment="1">
      <alignment vertical="center"/>
    </xf>
    <xf numFmtId="0" fontId="0" fillId="0" borderId="19" xfId="0" applyBorder="1">
      <alignment vertical="center"/>
    </xf>
    <xf numFmtId="0" fontId="0" fillId="0" borderId="56" xfId="0" applyBorder="1">
      <alignment vertical="center"/>
    </xf>
    <xf numFmtId="0" fontId="6" fillId="0" borderId="0" xfId="0" applyFont="1">
      <alignment vertical="center"/>
    </xf>
    <xf numFmtId="0" fontId="6" fillId="0" borderId="19" xfId="0" applyFont="1" applyBorder="1">
      <alignment vertical="center"/>
    </xf>
    <xf numFmtId="0" fontId="6" fillId="0" borderId="0" xfId="0" applyFont="1" applyBorder="1">
      <alignment vertical="center"/>
    </xf>
    <xf numFmtId="0" fontId="6" fillId="0" borderId="73" xfId="0" applyFont="1" applyBorder="1">
      <alignment vertical="center"/>
    </xf>
    <xf numFmtId="0" fontId="6" fillId="0" borderId="43" xfId="0" applyFont="1" applyBorder="1">
      <alignment vertical="center"/>
    </xf>
    <xf numFmtId="0" fontId="6" fillId="0" borderId="75" xfId="0" applyFont="1" applyBorder="1">
      <alignment vertical="center"/>
    </xf>
    <xf numFmtId="0" fontId="6" fillId="0" borderId="56" xfId="0" applyFont="1" applyBorder="1">
      <alignment vertical="center"/>
    </xf>
    <xf numFmtId="0" fontId="6" fillId="0" borderId="19" xfId="0" applyFont="1" applyBorder="1" applyAlignment="1">
      <alignment horizontal="center" vertical="center"/>
    </xf>
    <xf numFmtId="0" fontId="14" fillId="0" borderId="0" xfId="0" applyFont="1">
      <alignment vertical="center"/>
    </xf>
    <xf numFmtId="0" fontId="14" fillId="0" borderId="19" xfId="0" applyFont="1" applyBorder="1">
      <alignment vertical="center"/>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Fill="1" applyBorder="1">
      <alignment vertical="center"/>
    </xf>
    <xf numFmtId="0" fontId="14" fillId="0" borderId="0" xfId="0" applyFont="1" applyFill="1" applyBorder="1" applyAlignment="1">
      <alignment vertical="center" shrinkToFit="1"/>
    </xf>
    <xf numFmtId="0" fontId="14" fillId="0" borderId="0" xfId="0" applyFont="1" applyFill="1" applyBorder="1" applyAlignment="1" applyProtection="1">
      <alignment vertical="center"/>
    </xf>
    <xf numFmtId="180" fontId="14" fillId="0" borderId="0" xfId="0" applyNumberFormat="1" applyFont="1" applyFill="1" applyBorder="1" applyAlignment="1" applyProtection="1">
      <alignment vertical="center"/>
      <protection locked="0"/>
    </xf>
    <xf numFmtId="180" fontId="14" fillId="0" borderId="0" xfId="0" applyNumberFormat="1" applyFont="1" applyFill="1" applyBorder="1" applyAlignment="1" applyProtection="1">
      <alignment vertical="center"/>
    </xf>
    <xf numFmtId="0" fontId="14" fillId="0" borderId="0" xfId="0" applyFont="1" applyFill="1">
      <alignment vertical="center"/>
    </xf>
    <xf numFmtId="0" fontId="14" fillId="0" borderId="43" xfId="0" applyFont="1" applyBorder="1">
      <alignment vertical="center"/>
    </xf>
    <xf numFmtId="0" fontId="30"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11" fillId="0" borderId="74" xfId="0" applyFont="1" applyBorder="1" applyAlignment="1">
      <alignment vertical="center"/>
    </xf>
    <xf numFmtId="0" fontId="11" fillId="0" borderId="43" xfId="0" applyFont="1" applyBorder="1" applyAlignment="1">
      <alignment vertical="center"/>
    </xf>
    <xf numFmtId="0" fontId="11" fillId="0" borderId="75" xfId="0" applyFont="1" applyBorder="1" applyAlignment="1">
      <alignment vertical="center"/>
    </xf>
    <xf numFmtId="0" fontId="10" fillId="0" borderId="0" xfId="0" applyFont="1" applyBorder="1" applyAlignment="1">
      <alignment vertical="center" wrapText="1"/>
    </xf>
    <xf numFmtId="0" fontId="6" fillId="0" borderId="81" xfId="0" applyFont="1" applyBorder="1">
      <alignment vertical="center"/>
    </xf>
    <xf numFmtId="0" fontId="6" fillId="0" borderId="19" xfId="0" applyFont="1" applyBorder="1" applyAlignment="1">
      <alignment vertical="center"/>
    </xf>
    <xf numFmtId="0" fontId="6" fillId="0" borderId="99" xfId="0" applyFont="1" applyBorder="1" applyAlignment="1">
      <alignment vertical="center"/>
    </xf>
    <xf numFmtId="0" fontId="6" fillId="0" borderId="100" xfId="0" applyFont="1" applyBorder="1">
      <alignment vertical="center"/>
    </xf>
    <xf numFmtId="0" fontId="6" fillId="0" borderId="82" xfId="0" applyFont="1" applyBorder="1">
      <alignment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xf>
    <xf numFmtId="182" fontId="6" fillId="0" borderId="0" xfId="0" applyNumberFormat="1" applyFont="1" applyAlignment="1">
      <alignment horizontal="center" vertical="center"/>
    </xf>
    <xf numFmtId="0" fontId="17" fillId="0" borderId="0" xfId="0" applyFont="1" applyAlignment="1">
      <alignment vertical="top" wrapText="1"/>
    </xf>
    <xf numFmtId="0" fontId="33" fillId="0" borderId="0" xfId="0" applyFont="1">
      <alignment vertical="center"/>
    </xf>
    <xf numFmtId="0" fontId="0" fillId="0" borderId="0" xfId="0" applyAlignment="1">
      <alignment horizontal="left" vertical="center" wrapText="1"/>
    </xf>
    <xf numFmtId="0" fontId="10" fillId="0" borderId="0" xfId="3" applyFont="1">
      <alignment vertical="center"/>
    </xf>
    <xf numFmtId="0" fontId="10" fillId="0" borderId="0" xfId="3" applyFont="1" applyAlignment="1">
      <alignment horizontal="center" vertical="center"/>
    </xf>
    <xf numFmtId="3" fontId="4" fillId="0" borderId="20" xfId="4" applyNumberFormat="1" applyFont="1" applyBorder="1"/>
    <xf numFmtId="38" fontId="4" fillId="0" borderId="20" xfId="5" applyFont="1" applyBorder="1"/>
    <xf numFmtId="0" fontId="4" fillId="0" borderId="61" xfId="4" applyFont="1" applyBorder="1"/>
    <xf numFmtId="3" fontId="4" fillId="0" borderId="57" xfId="4" applyNumberFormat="1" applyFont="1" applyBorder="1"/>
    <xf numFmtId="38" fontId="4" fillId="0" borderId="21" xfId="5" applyFont="1" applyBorder="1"/>
    <xf numFmtId="177" fontId="4" fillId="0" borderId="55" xfId="4" applyNumberFormat="1" applyFont="1" applyBorder="1"/>
    <xf numFmtId="0" fontId="4" fillId="0" borderId="20" xfId="4" applyFont="1" applyBorder="1"/>
    <xf numFmtId="0" fontId="4" fillId="0" borderId="21" xfId="4" applyFont="1" applyBorder="1"/>
    <xf numFmtId="3" fontId="4" fillId="0" borderId="59" xfId="4" applyNumberFormat="1" applyFont="1" applyBorder="1"/>
    <xf numFmtId="0" fontId="4" fillId="0" borderId="59" xfId="4" applyFont="1" applyBorder="1"/>
    <xf numFmtId="0" fontId="4" fillId="0" borderId="58" xfId="4" applyFont="1" applyBorder="1"/>
    <xf numFmtId="0" fontId="4" fillId="0" borderId="56" xfId="4" applyFont="1" applyBorder="1"/>
    <xf numFmtId="3" fontId="4" fillId="0" borderId="42" xfId="4" applyNumberFormat="1" applyFont="1" applyBorder="1"/>
    <xf numFmtId="0" fontId="4" fillId="0" borderId="42" xfId="4" applyFont="1" applyBorder="1"/>
    <xf numFmtId="0" fontId="4" fillId="0" borderId="53" xfId="4" applyFont="1" applyBorder="1"/>
    <xf numFmtId="3" fontId="4" fillId="0" borderId="52" xfId="4" applyNumberFormat="1" applyFont="1" applyBorder="1"/>
    <xf numFmtId="0" fontId="4" fillId="0" borderId="51" xfId="4" applyFont="1" applyBorder="1"/>
    <xf numFmtId="177" fontId="4" fillId="0" borderId="50" xfId="4" applyNumberFormat="1" applyFont="1" applyBorder="1"/>
    <xf numFmtId="3" fontId="4" fillId="0" borderId="45" xfId="4" applyNumberFormat="1" applyFont="1" applyBorder="1"/>
    <xf numFmtId="3" fontId="4" fillId="0" borderId="48" xfId="4" applyNumberFormat="1" applyFont="1" applyBorder="1"/>
    <xf numFmtId="3" fontId="4" fillId="0" borderId="47" xfId="4" applyNumberFormat="1" applyFont="1" applyBorder="1"/>
    <xf numFmtId="3" fontId="4" fillId="0" borderId="46" xfId="4" applyNumberFormat="1" applyFont="1" applyBorder="1"/>
    <xf numFmtId="3" fontId="4" fillId="0" borderId="44" xfId="4" applyNumberFormat="1" applyFont="1" applyBorder="1"/>
    <xf numFmtId="0" fontId="8" fillId="0" borderId="0" xfId="0" applyFont="1" applyAlignment="1">
      <alignment horizontal="center" vertical="center"/>
    </xf>
    <xf numFmtId="183" fontId="15" fillId="0" borderId="0" xfId="0" applyNumberFormat="1" applyFont="1" applyBorder="1" applyAlignment="1">
      <alignment vertical="center"/>
    </xf>
    <xf numFmtId="0" fontId="10" fillId="0" borderId="0" xfId="0" applyFont="1" applyBorder="1" applyAlignment="1">
      <alignment horizontal="left" vertical="center"/>
    </xf>
    <xf numFmtId="183" fontId="10" fillId="0" borderId="0" xfId="0" applyNumberFormat="1" applyFont="1" applyBorder="1" applyAlignment="1">
      <alignment vertical="center"/>
    </xf>
    <xf numFmtId="0" fontId="14" fillId="0" borderId="0" xfId="0" applyNumberFormat="1" applyFont="1" applyFill="1" applyBorder="1" applyAlignment="1" applyProtection="1">
      <alignment vertical="center"/>
      <protection locked="0"/>
    </xf>
    <xf numFmtId="0" fontId="14" fillId="0" borderId="0" xfId="0" applyNumberFormat="1" applyFont="1" applyFill="1" applyBorder="1" applyProtection="1">
      <alignment vertical="center"/>
      <protection locked="0"/>
    </xf>
    <xf numFmtId="0" fontId="14" fillId="0" borderId="0" xfId="0" applyNumberFormat="1" applyFont="1" applyFill="1" applyBorder="1" applyAlignment="1" applyProtection="1">
      <alignment vertical="top"/>
      <protection locked="0"/>
    </xf>
    <xf numFmtId="0" fontId="6" fillId="0" borderId="0" xfId="0" applyNumberFormat="1" applyFont="1" applyProtection="1">
      <alignment vertical="center"/>
      <protection locked="0"/>
    </xf>
    <xf numFmtId="49" fontId="16"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6" fillId="0" borderId="0" xfId="0" applyFont="1" applyProtection="1">
      <alignment vertical="center"/>
    </xf>
    <xf numFmtId="49" fontId="20" fillId="0" borderId="40" xfId="0" applyNumberFormat="1" applyFont="1" applyFill="1" applyBorder="1" applyAlignment="1" applyProtection="1">
      <alignment vertical="center"/>
    </xf>
    <xf numFmtId="49" fontId="18" fillId="0" borderId="40"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4" fillId="0" borderId="16" xfId="0" applyNumberFormat="1" applyFont="1" applyFill="1" applyBorder="1" applyAlignment="1" applyProtection="1">
      <alignment vertical="center"/>
    </xf>
    <xf numFmtId="0" fontId="10" fillId="0" borderId="16" xfId="0" applyFont="1" applyBorder="1" applyProtection="1">
      <alignment vertical="center"/>
    </xf>
    <xf numFmtId="0" fontId="6" fillId="0" borderId="100" xfId="0" applyFont="1" applyBorder="1" applyProtection="1">
      <alignment vertical="center"/>
    </xf>
    <xf numFmtId="0" fontId="6" fillId="0" borderId="0" xfId="0" applyFont="1" applyBorder="1" applyProtection="1">
      <alignment vertical="center"/>
    </xf>
    <xf numFmtId="0" fontId="6"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14" fontId="6" fillId="0" borderId="0" xfId="0" applyNumberFormat="1" applyFont="1" applyBorder="1" applyAlignment="1" applyProtection="1">
      <alignment horizontal="left" vertical="center"/>
    </xf>
    <xf numFmtId="49" fontId="14" fillId="0" borderId="58" xfId="0" applyNumberFormat="1" applyFont="1" applyFill="1" applyBorder="1" applyAlignment="1" applyProtection="1">
      <alignment vertical="center"/>
    </xf>
    <xf numFmtId="49" fontId="14" fillId="0" borderId="19" xfId="0" applyNumberFormat="1" applyFont="1" applyFill="1" applyBorder="1" applyAlignment="1" applyProtection="1">
      <alignment vertical="center"/>
    </xf>
    <xf numFmtId="0" fontId="6" fillId="0" borderId="0" xfId="0" applyNumberFormat="1" applyFont="1" applyBorder="1" applyProtection="1">
      <alignment vertical="center"/>
    </xf>
    <xf numFmtId="0" fontId="6" fillId="0" borderId="0" xfId="0" applyNumberFormat="1" applyFont="1" applyProtection="1">
      <alignment vertical="center"/>
    </xf>
    <xf numFmtId="49" fontId="16"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vertical="top"/>
    </xf>
    <xf numFmtId="0" fontId="24" fillId="0" borderId="0" xfId="0" applyFont="1" applyProtection="1">
      <alignment vertical="center"/>
    </xf>
    <xf numFmtId="0" fontId="16"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pplyProtection="1">
      <alignment horizontal="left" vertical="center" shrinkToFit="1"/>
      <protection locked="0"/>
    </xf>
    <xf numFmtId="0" fontId="35" fillId="0" borderId="0" xfId="0" applyFont="1">
      <alignment vertical="center"/>
    </xf>
    <xf numFmtId="0" fontId="14" fillId="0" borderId="56" xfId="0" applyFont="1" applyBorder="1">
      <alignment vertical="center"/>
    </xf>
    <xf numFmtId="0" fontId="14" fillId="0" borderId="56" xfId="0" applyFont="1" applyFill="1" applyBorder="1">
      <alignment vertical="center"/>
    </xf>
    <xf numFmtId="0" fontId="14" fillId="0" borderId="73" xfId="0" applyFont="1" applyFill="1" applyBorder="1">
      <alignment vertical="center"/>
    </xf>
    <xf numFmtId="0" fontId="29" fillId="0" borderId="0" xfId="0" applyFont="1" applyFill="1" applyBorder="1" applyAlignment="1" applyProtection="1">
      <alignment vertical="center" wrapText="1"/>
    </xf>
    <xf numFmtId="0" fontId="10" fillId="0" borderId="58" xfId="0" applyFont="1" applyFill="1" applyBorder="1" applyProtection="1">
      <alignment vertical="center"/>
    </xf>
    <xf numFmtId="0" fontId="10" fillId="0" borderId="19" xfId="0" applyFont="1" applyFill="1" applyBorder="1" applyProtection="1">
      <alignment vertical="center"/>
    </xf>
    <xf numFmtId="0" fontId="10" fillId="0" borderId="56" xfId="0" applyFont="1" applyFill="1" applyBorder="1" applyProtection="1">
      <alignment vertical="center"/>
    </xf>
    <xf numFmtId="0" fontId="10" fillId="0" borderId="0" xfId="0" applyFont="1" applyFill="1" applyProtection="1">
      <alignment vertical="center"/>
    </xf>
    <xf numFmtId="0" fontId="14" fillId="0" borderId="64" xfId="0" applyNumberFormat="1" applyFont="1" applyFill="1" applyBorder="1" applyAlignment="1" applyProtection="1">
      <alignment vertical="center"/>
    </xf>
    <xf numFmtId="0" fontId="14" fillId="0" borderId="0" xfId="0" applyFont="1" applyFill="1" applyBorder="1" applyProtection="1">
      <alignment vertical="center"/>
    </xf>
    <xf numFmtId="0" fontId="6" fillId="0" borderId="19" xfId="0" applyFont="1" applyBorder="1" applyAlignment="1" applyProtection="1">
      <alignment horizontal="center" vertical="center"/>
      <protection locked="0"/>
    </xf>
    <xf numFmtId="0" fontId="0" fillId="0" borderId="0" xfId="0" applyProtection="1">
      <alignment vertical="center"/>
    </xf>
    <xf numFmtId="0" fontId="36" fillId="0" borderId="0" xfId="0" applyFont="1">
      <alignment vertical="center"/>
    </xf>
    <xf numFmtId="0" fontId="14" fillId="0" borderId="0" xfId="0" applyFont="1" applyAlignment="1">
      <alignment vertical="center"/>
    </xf>
    <xf numFmtId="0" fontId="14" fillId="0" borderId="0" xfId="0" applyFont="1" applyAlignment="1"/>
    <xf numFmtId="0" fontId="14" fillId="0" borderId="43" xfId="0" applyFont="1" applyBorder="1" applyAlignment="1">
      <alignment vertical="center"/>
    </xf>
    <xf numFmtId="0" fontId="14" fillId="0" borderId="43" xfId="0" applyFont="1" applyBorder="1" applyAlignment="1"/>
    <xf numFmtId="0" fontId="14" fillId="0" borderId="19" xfId="0" applyFont="1" applyBorder="1" applyAlignment="1">
      <alignment vertical="center"/>
    </xf>
    <xf numFmtId="0" fontId="14" fillId="0" borderId="56"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horizontal="right" vertical="center"/>
    </xf>
    <xf numFmtId="0" fontId="14" fillId="0" borderId="58" xfId="0" applyFont="1" applyFill="1" applyBorder="1" applyAlignment="1">
      <alignment vertical="center"/>
    </xf>
    <xf numFmtId="0" fontId="29" fillId="0" borderId="0" xfId="0" applyFont="1" applyBorder="1" applyAlignment="1">
      <alignment vertical="center"/>
    </xf>
    <xf numFmtId="0" fontId="14" fillId="0" borderId="0" xfId="0" applyFont="1" applyBorder="1" applyAlignment="1">
      <alignment vertical="top"/>
    </xf>
    <xf numFmtId="0" fontId="27" fillId="0" borderId="0" xfId="0" applyFont="1" applyFill="1" applyProtection="1">
      <alignment vertical="center"/>
    </xf>
    <xf numFmtId="0" fontId="6" fillId="0" borderId="0" xfId="0" applyFont="1" applyFill="1" applyProtection="1">
      <alignment vertical="center"/>
    </xf>
    <xf numFmtId="12" fontId="6" fillId="0" borderId="0" xfId="0" applyNumberFormat="1" applyFont="1" applyFill="1" applyProtection="1">
      <alignment vertical="center"/>
    </xf>
    <xf numFmtId="0" fontId="14" fillId="0" borderId="0" xfId="0" applyFont="1" applyFill="1" applyProtection="1">
      <alignment vertical="center"/>
    </xf>
    <xf numFmtId="0"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0" fillId="0" borderId="43"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73" xfId="0" applyFont="1" applyFill="1" applyBorder="1" applyProtection="1">
      <alignment vertical="center"/>
    </xf>
    <xf numFmtId="0" fontId="31" fillId="0" borderId="0" xfId="0" applyFont="1" applyFill="1">
      <alignment vertical="center"/>
    </xf>
    <xf numFmtId="0" fontId="12" fillId="0" borderId="0" xfId="0" applyFont="1" applyFill="1" applyAlignment="1">
      <alignment vertical="center"/>
    </xf>
    <xf numFmtId="0" fontId="28" fillId="0" borderId="0" xfId="0" applyFont="1" applyFill="1">
      <alignment vertical="center"/>
    </xf>
    <xf numFmtId="0" fontId="12" fillId="0" borderId="43" xfId="0" applyFont="1" applyFill="1" applyBorder="1" applyAlignment="1">
      <alignment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43" xfId="0" applyFont="1" applyFill="1" applyBorder="1" applyAlignment="1" applyProtection="1">
      <alignment vertical="center"/>
    </xf>
    <xf numFmtId="0" fontId="14" fillId="0" borderId="75" xfId="0" applyFont="1" applyFill="1" applyBorder="1" applyAlignment="1" applyProtection="1">
      <alignment horizontal="center" vertical="center"/>
    </xf>
    <xf numFmtId="0" fontId="14" fillId="0" borderId="72" xfId="0" applyFont="1" applyFill="1" applyBorder="1" applyAlignment="1" applyProtection="1">
      <alignment horizontal="left" vertical="center"/>
    </xf>
    <xf numFmtId="0" fontId="14" fillId="0" borderId="74"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75" xfId="0" applyFont="1" applyFill="1" applyBorder="1">
      <alignment vertical="center"/>
    </xf>
    <xf numFmtId="0" fontId="14" fillId="0" borderId="43" xfId="0" applyFont="1" applyFill="1" applyBorder="1">
      <alignment vertical="center"/>
    </xf>
    <xf numFmtId="0" fontId="14" fillId="0" borderId="19" xfId="0" applyFont="1" applyFill="1" applyBorder="1" applyAlignment="1">
      <alignment horizontal="center" vertical="center"/>
    </xf>
    <xf numFmtId="0" fontId="14" fillId="0" borderId="19" xfId="0" applyFont="1" applyFill="1" applyBorder="1">
      <alignment vertical="center"/>
    </xf>
    <xf numFmtId="0" fontId="14" fillId="0" borderId="0" xfId="0" applyFont="1" applyFill="1" applyBorder="1" applyAlignment="1" applyProtection="1">
      <alignment vertical="center"/>
      <protection locked="0"/>
    </xf>
    <xf numFmtId="49" fontId="14" fillId="0" borderId="0" xfId="0" applyNumberFormat="1" applyFont="1" applyFill="1" applyBorder="1" applyProtection="1">
      <alignment vertical="center"/>
      <protection locked="0"/>
    </xf>
    <xf numFmtId="0" fontId="28" fillId="0" borderId="0" xfId="0" applyFont="1" applyFill="1" applyAlignment="1">
      <alignment horizontal="left" vertical="center"/>
    </xf>
    <xf numFmtId="0" fontId="14" fillId="0" borderId="0" xfId="0" applyFont="1" applyFill="1" applyAlignment="1">
      <alignment vertical="top"/>
    </xf>
    <xf numFmtId="0" fontId="11"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Border="1" applyAlignment="1">
      <alignment horizontal="center" vertical="center" shrinkToFit="1"/>
    </xf>
    <xf numFmtId="0" fontId="10" fillId="0" borderId="0" xfId="0" applyFont="1" applyBorder="1" applyAlignment="1" applyProtection="1">
      <alignment horizontal="center" vertical="center"/>
      <protection locked="0"/>
    </xf>
    <xf numFmtId="0" fontId="10" fillId="0" borderId="21" xfId="0" applyFont="1" applyFill="1" applyBorder="1" applyAlignment="1" applyProtection="1">
      <alignment horizontal="center" vertical="center"/>
    </xf>
    <xf numFmtId="0" fontId="14" fillId="0" borderId="64" xfId="0" applyNumberFormat="1"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49" fontId="14" fillId="0" borderId="100" xfId="0" applyNumberFormat="1" applyFont="1" applyFill="1" applyBorder="1" applyAlignment="1" applyProtection="1">
      <alignment vertical="center"/>
    </xf>
    <xf numFmtId="0" fontId="13" fillId="0" borderId="86" xfId="0" applyFont="1" applyBorder="1" applyProtection="1">
      <alignment vertical="center"/>
    </xf>
    <xf numFmtId="0" fontId="13" fillId="0" borderId="16" xfId="0" applyFont="1" applyBorder="1" applyProtection="1">
      <alignment vertical="center"/>
    </xf>
    <xf numFmtId="0" fontId="6" fillId="0" borderId="16" xfId="0" applyFont="1" applyBorder="1" applyProtection="1">
      <alignment vertical="center"/>
    </xf>
    <xf numFmtId="0" fontId="6" fillId="0" borderId="77" xfId="0" applyFont="1" applyBorder="1" applyProtection="1">
      <alignment vertical="center"/>
    </xf>
    <xf numFmtId="0" fontId="6" fillId="0" borderId="40" xfId="0" applyFont="1" applyBorder="1" applyProtection="1">
      <alignment vertical="center"/>
    </xf>
    <xf numFmtId="0" fontId="9" fillId="0" borderId="147" xfId="0" applyFont="1" applyFill="1" applyBorder="1" applyAlignment="1" applyProtection="1">
      <alignment horizontal="center" vertical="center"/>
      <protection locked="0"/>
    </xf>
    <xf numFmtId="0" fontId="9" fillId="0" borderId="150" xfId="0" applyFont="1" applyFill="1" applyBorder="1" applyAlignment="1" applyProtection="1">
      <alignment horizontal="center" vertical="center"/>
      <protection locked="0"/>
    </xf>
    <xf numFmtId="0" fontId="6" fillId="0" borderId="93"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0" fillId="0" borderId="0" xfId="0" applyFont="1" applyAlignment="1" applyProtection="1">
      <alignment vertical="center"/>
      <protection locked="0"/>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4" fillId="0" borderId="19"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38" fontId="14" fillId="0" borderId="19"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4" fillId="0" borderId="86" xfId="0" applyFont="1" applyFill="1" applyBorder="1" applyAlignment="1">
      <alignment vertical="top"/>
    </xf>
    <xf numFmtId="0" fontId="14" fillId="0" borderId="16" xfId="0" applyFont="1" applyFill="1" applyBorder="1" applyAlignment="1">
      <alignment vertical="top"/>
    </xf>
    <xf numFmtId="0" fontId="14" fillId="0" borderId="77" xfId="0" applyFont="1" applyFill="1" applyBorder="1" applyAlignment="1">
      <alignment vertical="top"/>
    </xf>
    <xf numFmtId="0" fontId="45" fillId="0" borderId="0" xfId="0" applyFont="1" applyAlignment="1">
      <alignment horizontal="left" vertical="center"/>
    </xf>
    <xf numFmtId="0" fontId="14" fillId="0" borderId="100" xfId="0" applyFont="1" applyFill="1" applyBorder="1" applyAlignment="1">
      <alignment vertical="top"/>
    </xf>
    <xf numFmtId="0" fontId="14" fillId="0" borderId="0" xfId="0" applyFont="1" applyFill="1" applyBorder="1" applyAlignment="1">
      <alignment vertical="top"/>
    </xf>
    <xf numFmtId="0" fontId="14" fillId="0" borderId="80" xfId="0" applyFont="1" applyFill="1" applyBorder="1" applyAlignment="1">
      <alignment vertical="top"/>
    </xf>
    <xf numFmtId="0" fontId="14" fillId="0" borderId="100"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4" fillId="0" borderId="111" xfId="0" applyFont="1" applyFill="1" applyBorder="1" applyAlignment="1">
      <alignment vertical="top"/>
    </xf>
    <xf numFmtId="0" fontId="14" fillId="0" borderId="40" xfId="0" applyFont="1" applyFill="1" applyBorder="1" applyAlignment="1">
      <alignment vertical="top"/>
    </xf>
    <xf numFmtId="0" fontId="14" fillId="0" borderId="108" xfId="0" applyFont="1" applyFill="1" applyBorder="1" applyAlignment="1">
      <alignment vertical="top"/>
    </xf>
    <xf numFmtId="0" fontId="14" fillId="0" borderId="86"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1" fillId="0" borderId="0" xfId="0" applyFont="1" applyFill="1" applyAlignment="1">
      <alignment vertical="top"/>
    </xf>
    <xf numFmtId="0" fontId="50" fillId="0" borderId="0" xfId="0" applyFont="1" applyAlignment="1">
      <alignment horizontal="left" vertical="center"/>
    </xf>
    <xf numFmtId="0" fontId="52" fillId="0" borderId="0" xfId="0" quotePrefix="1"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6"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6" applyFont="1" applyBorder="1" applyAlignment="1" applyProtection="1">
      <alignment vertical="center" shrinkToFit="1"/>
    </xf>
    <xf numFmtId="0" fontId="24" fillId="0" borderId="0" xfId="0" quotePrefix="1" applyFont="1" applyProtection="1">
      <alignment vertical="center"/>
    </xf>
    <xf numFmtId="0" fontId="24" fillId="0" borderId="20" xfId="0" applyFont="1" applyBorder="1" applyAlignment="1" applyProtection="1">
      <alignment horizontal="center" vertical="center"/>
    </xf>
    <xf numFmtId="0" fontId="24" fillId="0" borderId="61" xfId="0" applyFont="1" applyBorder="1" applyProtection="1">
      <alignment vertical="center"/>
    </xf>
    <xf numFmtId="0" fontId="24" fillId="0" borderId="21" xfId="0" applyFont="1" applyBorder="1" applyProtection="1">
      <alignment vertical="center"/>
    </xf>
    <xf numFmtId="38" fontId="24" fillId="0" borderId="20" xfId="6" applyFont="1" applyBorder="1" applyAlignment="1" applyProtection="1">
      <alignment horizontal="center" vertical="center"/>
    </xf>
    <xf numFmtId="0" fontId="24" fillId="0" borderId="20" xfId="0" applyFont="1" applyBorder="1" applyProtection="1">
      <alignment vertical="center"/>
    </xf>
    <xf numFmtId="0" fontId="23" fillId="0" borderId="0" xfId="0" applyFont="1" applyProtection="1">
      <alignment vertical="center"/>
    </xf>
    <xf numFmtId="38" fontId="24" fillId="0" borderId="20" xfId="0" applyNumberFormat="1" applyFont="1" applyBorder="1" applyAlignment="1" applyProtection="1">
      <alignment vertical="center"/>
    </xf>
    <xf numFmtId="38" fontId="24" fillId="0" borderId="20" xfId="6" applyFont="1" applyBorder="1" applyProtection="1">
      <alignment vertical="center"/>
    </xf>
    <xf numFmtId="0" fontId="24" fillId="0" borderId="0" xfId="0" applyFont="1" applyFill="1" applyBorder="1" applyProtection="1">
      <alignment vertical="center"/>
    </xf>
    <xf numFmtId="38" fontId="24" fillId="0" borderId="0" xfId="6" applyFont="1" applyFill="1" applyBorder="1" applyAlignment="1" applyProtection="1">
      <alignment horizontal="left" vertical="center"/>
    </xf>
    <xf numFmtId="38" fontId="24" fillId="0" borderId="61" xfId="0" applyNumberFormat="1" applyFont="1" applyBorder="1" applyAlignment="1" applyProtection="1">
      <alignment vertical="center"/>
    </xf>
    <xf numFmtId="38" fontId="24" fillId="0" borderId="21" xfId="0" applyNumberFormat="1" applyFont="1" applyBorder="1" applyAlignment="1" applyProtection="1">
      <alignment vertical="center"/>
    </xf>
    <xf numFmtId="38" fontId="24" fillId="0" borderId="0" xfId="6" applyFont="1" applyProtection="1">
      <alignment vertical="center"/>
    </xf>
    <xf numFmtId="38" fontId="24" fillId="0" borderId="0" xfId="6" applyFont="1" applyAlignment="1" applyProtection="1">
      <alignment horizontal="center" vertical="center"/>
    </xf>
    <xf numFmtId="183" fontId="24" fillId="0" borderId="0" xfId="6" applyNumberFormat="1" applyFont="1" applyFill="1" applyBorder="1" applyAlignment="1" applyProtection="1">
      <alignment vertical="center"/>
    </xf>
    <xf numFmtId="0" fontId="24" fillId="0" borderId="64" xfId="0" applyFont="1" applyBorder="1" applyProtection="1">
      <alignment vertical="center"/>
    </xf>
    <xf numFmtId="0" fontId="24" fillId="0" borderId="61" xfId="0" applyFont="1" applyFill="1" applyBorder="1" applyAlignment="1" applyProtection="1">
      <alignment vertical="center"/>
    </xf>
    <xf numFmtId="0" fontId="24" fillId="0" borderId="64" xfId="0" applyFont="1" applyFill="1" applyBorder="1" applyAlignment="1" applyProtection="1">
      <alignment horizontal="center" vertical="center"/>
    </xf>
    <xf numFmtId="187"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3" fillId="0" borderId="0" xfId="0" applyFont="1" applyBorder="1" applyProtection="1">
      <alignment vertical="center"/>
    </xf>
    <xf numFmtId="38" fontId="24" fillId="0" borderId="0" xfId="6" applyFont="1" applyFill="1" applyBorder="1" applyAlignment="1" applyProtection="1">
      <alignment vertical="center" shrinkToFit="1"/>
    </xf>
    <xf numFmtId="183" fontId="24" fillId="0" borderId="119" xfId="6" applyNumberFormat="1" applyFont="1" applyBorder="1" applyAlignment="1" applyProtection="1">
      <alignment horizontal="left" vertical="center" wrapText="1"/>
    </xf>
    <xf numFmtId="183" fontId="24" fillId="0" borderId="26" xfId="6" applyNumberFormat="1" applyFont="1" applyBorder="1" applyAlignment="1" applyProtection="1">
      <alignment horizontal="left" vertical="center" wrapText="1"/>
    </xf>
    <xf numFmtId="0" fontId="24" fillId="0" borderId="0" xfId="0" applyFont="1" applyBorder="1" applyAlignment="1" applyProtection="1">
      <alignment vertical="center"/>
    </xf>
    <xf numFmtId="183" fontId="24" fillId="0" borderId="0" xfId="0" applyNumberFormat="1" applyFont="1" applyFill="1" applyBorder="1" applyAlignment="1" applyProtection="1">
      <alignment horizontal="center" vertical="center" wrapText="1"/>
    </xf>
    <xf numFmtId="188" fontId="24" fillId="0" borderId="0" xfId="0" applyNumberFormat="1" applyFont="1" applyBorder="1" applyAlignment="1" applyProtection="1">
      <alignment vertical="center" wrapText="1"/>
    </xf>
    <xf numFmtId="183" fontId="24" fillId="0" borderId="19" xfId="6" applyNumberFormat="1" applyFont="1" applyBorder="1" applyAlignment="1" applyProtection="1">
      <alignment horizontal="left" vertical="center" wrapText="1"/>
    </xf>
    <xf numFmtId="38" fontId="24" fillId="0" borderId="19" xfId="6" applyFont="1" applyBorder="1" applyAlignment="1" applyProtection="1">
      <alignment horizontal="left" vertical="center" wrapText="1"/>
    </xf>
    <xf numFmtId="38" fontId="24" fillId="0" borderId="56" xfId="6" applyFont="1" applyBorder="1" applyAlignment="1" applyProtection="1">
      <alignment horizontal="left" vertical="center" wrapText="1"/>
    </xf>
    <xf numFmtId="0" fontId="24" fillId="0" borderId="0" xfId="0" applyFont="1" applyBorder="1" applyAlignment="1" applyProtection="1">
      <alignment vertical="center" wrapText="1"/>
    </xf>
    <xf numFmtId="183" fontId="24" fillId="0" borderId="0" xfId="6" applyNumberFormat="1" applyFont="1" applyBorder="1" applyAlignment="1" applyProtection="1">
      <alignment vertical="center" wrapText="1"/>
    </xf>
    <xf numFmtId="183" fontId="24" fillId="0" borderId="0" xfId="6" applyNumberFormat="1" applyFont="1" applyBorder="1" applyAlignment="1" applyProtection="1">
      <alignment vertical="center"/>
    </xf>
    <xf numFmtId="183" fontId="24" fillId="0" borderId="0" xfId="6" applyNumberFormat="1" applyFont="1" applyFill="1" applyBorder="1" applyAlignment="1" applyProtection="1">
      <alignment horizontal="left" vertical="center"/>
    </xf>
    <xf numFmtId="183" fontId="24" fillId="0" borderId="0" xfId="6" applyNumberFormat="1" applyFont="1" applyFill="1" applyBorder="1" applyAlignment="1" applyProtection="1">
      <alignment horizontal="center" vertical="center"/>
    </xf>
    <xf numFmtId="183" fontId="24" fillId="0" borderId="0" xfId="6" applyNumberFormat="1" applyFont="1" applyFill="1" applyBorder="1" applyAlignment="1" applyProtection="1">
      <alignment horizontal="left" vertical="center" shrinkToFit="1"/>
    </xf>
    <xf numFmtId="0" fontId="24" fillId="0" borderId="43" xfId="0" applyFont="1" applyBorder="1" applyProtection="1">
      <alignment vertical="center"/>
    </xf>
    <xf numFmtId="0" fontId="24" fillId="0" borderId="0" xfId="0" applyFont="1" applyFill="1" applyProtection="1">
      <alignment vertical="center"/>
    </xf>
    <xf numFmtId="38" fontId="24" fillId="0" borderId="20" xfId="6" applyFont="1" applyFill="1" applyBorder="1" applyAlignment="1" applyProtection="1">
      <alignment vertical="center"/>
    </xf>
    <xf numFmtId="0" fontId="24" fillId="0" borderId="0" xfId="0" applyFont="1" applyBorder="1" applyAlignment="1" applyProtection="1">
      <alignment horizontal="right" vertical="center" wrapText="1"/>
    </xf>
    <xf numFmtId="40" fontId="24" fillId="0" borderId="0" xfId="6" applyNumberFormat="1" applyFont="1" applyFill="1" applyProtection="1">
      <alignment vertical="center"/>
    </xf>
    <xf numFmtId="0" fontId="23" fillId="0" borderId="0" xfId="0" applyFont="1" applyFill="1" applyProtection="1">
      <alignment vertical="center"/>
    </xf>
    <xf numFmtId="0" fontId="24" fillId="0" borderId="73" xfId="0" applyFont="1" applyFill="1" applyBorder="1" applyAlignment="1" applyProtection="1">
      <alignment horizontal="right" vertical="center"/>
    </xf>
    <xf numFmtId="0" fontId="24" fillId="0" borderId="61" xfId="0" applyNumberFormat="1" applyFont="1" applyFill="1" applyBorder="1" applyAlignment="1" applyProtection="1">
      <alignment vertical="center"/>
      <protection locked="0"/>
    </xf>
    <xf numFmtId="0" fontId="24" fillId="0" borderId="64" xfId="0" applyNumberFormat="1" applyFont="1" applyFill="1" applyBorder="1" applyAlignment="1" applyProtection="1">
      <alignment vertical="center"/>
      <protection locked="0"/>
    </xf>
    <xf numFmtId="0" fontId="4" fillId="0" borderId="64" xfId="6" applyNumberFormat="1" applyFont="1" applyFill="1" applyBorder="1" applyAlignment="1" applyProtection="1">
      <alignment horizontal="center" vertical="center"/>
    </xf>
    <xf numFmtId="0" fontId="4" fillId="0" borderId="64" xfId="6" applyNumberFormat="1" applyFont="1" applyFill="1" applyBorder="1" applyAlignment="1" applyProtection="1">
      <alignment vertical="center"/>
      <protection locked="0"/>
    </xf>
    <xf numFmtId="0" fontId="24" fillId="0" borderId="73" xfId="0" applyFont="1" applyFill="1" applyBorder="1" applyAlignment="1" applyProtection="1">
      <alignment vertical="center"/>
    </xf>
    <xf numFmtId="38" fontId="24" fillId="0" borderId="0" xfId="6"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38" fontId="23" fillId="0" borderId="0" xfId="6" applyFont="1" applyFill="1" applyBorder="1" applyAlignment="1" applyProtection="1">
      <alignment vertical="center"/>
    </xf>
    <xf numFmtId="40" fontId="54" fillId="6" borderId="0" xfId="7" applyNumberFormat="1" applyFont="1" applyProtection="1">
      <alignment vertical="center"/>
    </xf>
    <xf numFmtId="0" fontId="24"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43" xfId="0" applyFont="1" applyBorder="1" applyAlignment="1" applyProtection="1">
      <alignment vertical="center"/>
    </xf>
    <xf numFmtId="0" fontId="24" fillId="0" borderId="43" xfId="0" applyFont="1" applyFill="1" applyBorder="1" applyProtection="1">
      <alignment vertical="center"/>
    </xf>
    <xf numFmtId="0" fontId="24" fillId="0" borderId="0" xfId="0" applyNumberFormat="1" applyFont="1" applyFill="1" applyBorder="1" applyAlignment="1" applyProtection="1">
      <alignment vertical="center"/>
    </xf>
    <xf numFmtId="38" fontId="23" fillId="0" borderId="0" xfId="6" applyFont="1" applyFill="1" applyBorder="1" applyAlignment="1" applyProtection="1">
      <alignment horizontal="center" vertical="center"/>
    </xf>
    <xf numFmtId="0" fontId="24" fillId="0" borderId="157" xfId="0" applyFont="1" applyFill="1" applyBorder="1" applyAlignment="1" applyProtection="1">
      <alignment vertical="center"/>
    </xf>
    <xf numFmtId="0" fontId="24" fillId="0" borderId="157" xfId="0" applyFont="1" applyFill="1" applyBorder="1" applyProtection="1">
      <alignment vertical="center"/>
    </xf>
    <xf numFmtId="38" fontId="24" fillId="0" borderId="20" xfId="6" applyFont="1" applyBorder="1" applyAlignment="1" applyProtection="1">
      <alignment horizontal="center" vertical="center"/>
    </xf>
    <xf numFmtId="49" fontId="55"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18" fillId="0" borderId="40" xfId="0" applyNumberFormat="1" applyFont="1" applyFill="1" applyBorder="1" applyAlignment="1" applyProtection="1">
      <alignment vertical="center"/>
    </xf>
    <xf numFmtId="0" fontId="18" fillId="0" borderId="136" xfId="0" applyNumberFormat="1" applyFont="1" applyFill="1" applyBorder="1" applyAlignment="1" applyProtection="1">
      <alignment vertical="center"/>
    </xf>
    <xf numFmtId="0" fontId="18" fillId="0" borderId="136" xfId="0" applyNumberFormat="1" applyFont="1" applyFill="1" applyBorder="1" applyAlignment="1" applyProtection="1">
      <alignment horizontal="center" vertical="center"/>
    </xf>
    <xf numFmtId="49" fontId="13" fillId="0" borderId="76"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0" fillId="0" borderId="0" xfId="0" applyNumberFormat="1">
      <alignment vertical="center"/>
    </xf>
    <xf numFmtId="0" fontId="0" fillId="0" borderId="20" xfId="0" applyBorder="1">
      <alignment vertical="center"/>
    </xf>
    <xf numFmtId="0" fontId="0" fillId="3" borderId="20" xfId="0" applyFill="1" applyBorder="1">
      <alignment vertical="center"/>
    </xf>
    <xf numFmtId="0" fontId="6" fillId="0" borderId="20" xfId="0" applyFont="1" applyBorder="1">
      <alignment vertical="center"/>
    </xf>
    <xf numFmtId="0" fontId="6" fillId="0" borderId="61" xfId="0" applyFont="1" applyBorder="1">
      <alignment vertical="center"/>
    </xf>
    <xf numFmtId="0" fontId="6" fillId="0" borderId="74" xfId="0" applyFont="1" applyBorder="1">
      <alignment vertical="center"/>
    </xf>
    <xf numFmtId="0" fontId="6" fillId="0" borderId="126" xfId="0" applyFont="1" applyBorder="1">
      <alignment vertical="center"/>
    </xf>
    <xf numFmtId="0" fontId="6" fillId="3" borderId="126" xfId="0" applyFont="1" applyFill="1" applyBorder="1">
      <alignment vertical="center"/>
    </xf>
    <xf numFmtId="0" fontId="6" fillId="3" borderId="74" xfId="0" applyFont="1" applyFill="1" applyBorder="1">
      <alignment vertical="center"/>
    </xf>
    <xf numFmtId="0" fontId="6" fillId="3" borderId="20" xfId="0" applyFont="1" applyFill="1" applyBorder="1">
      <alignment vertical="center"/>
    </xf>
    <xf numFmtId="0" fontId="14" fillId="0" borderId="19" xfId="0" applyNumberFormat="1" applyFont="1" applyFill="1" applyBorder="1" applyAlignment="1" applyProtection="1">
      <alignment vertical="center"/>
    </xf>
    <xf numFmtId="0" fontId="14" fillId="0" borderId="19" xfId="0" applyNumberFormat="1" applyFont="1" applyFill="1" applyBorder="1" applyAlignment="1" applyProtection="1">
      <alignment horizontal="center" vertical="center"/>
    </xf>
    <xf numFmtId="0" fontId="0" fillId="0" borderId="20" xfId="0" applyNumberFormat="1" applyFill="1" applyBorder="1" applyAlignment="1">
      <alignment horizontal="center" vertical="center"/>
    </xf>
    <xf numFmtId="184" fontId="6" fillId="0" borderId="0" xfId="0" applyNumberFormat="1" applyFont="1" applyProtection="1">
      <alignment vertical="center"/>
    </xf>
    <xf numFmtId="49" fontId="6" fillId="0" borderId="20" xfId="0" applyNumberFormat="1" applyFont="1" applyBorder="1" applyAlignment="1" applyProtection="1">
      <alignment horizontal="center" vertical="center"/>
      <protection locked="0"/>
    </xf>
    <xf numFmtId="0" fontId="0" fillId="0" borderId="20" xfId="0" applyFill="1" applyBorder="1">
      <alignment vertical="center"/>
    </xf>
    <xf numFmtId="0" fontId="0" fillId="0" borderId="0" xfId="0" applyBorder="1">
      <alignment vertical="center"/>
    </xf>
    <xf numFmtId="0" fontId="6" fillId="0" borderId="16" xfId="0" applyNumberFormat="1" applyFont="1" applyBorder="1" applyAlignment="1" applyProtection="1">
      <alignment horizontal="center" vertical="center"/>
    </xf>
    <xf numFmtId="0" fontId="0" fillId="0" borderId="16" xfId="0" applyBorder="1">
      <alignment vertical="center"/>
    </xf>
    <xf numFmtId="0" fontId="6" fillId="0" borderId="0" xfId="0" applyNumberFormat="1" applyFont="1" applyAlignment="1" applyProtection="1">
      <alignment horizontal="center" vertical="center"/>
      <protection locked="0"/>
    </xf>
    <xf numFmtId="0" fontId="6" fillId="0" borderId="16" xfId="0" applyNumberFormat="1" applyFont="1" applyBorder="1" applyProtection="1">
      <alignment vertical="center"/>
    </xf>
    <xf numFmtId="0" fontId="0" fillId="0" borderId="100" xfId="0" applyBorder="1" applyAlignment="1" applyProtection="1">
      <alignment vertical="center"/>
    </xf>
    <xf numFmtId="0" fontId="0" fillId="0" borderId="0" xfId="0" applyBorder="1" applyProtection="1">
      <alignment vertical="center"/>
    </xf>
    <xf numFmtId="0" fontId="6" fillId="0" borderId="0" xfId="0" applyNumberFormat="1" applyFont="1" applyAlignment="1">
      <alignment horizontal="center" vertical="center"/>
    </xf>
    <xf numFmtId="0" fontId="0" fillId="0" borderId="0" xfId="0" applyFill="1">
      <alignment vertical="center"/>
    </xf>
    <xf numFmtId="0" fontId="6" fillId="0" borderId="0" xfId="0" applyNumberFormat="1" applyFont="1" applyFill="1" applyProtection="1">
      <alignment vertical="center"/>
      <protection locked="0"/>
    </xf>
    <xf numFmtId="0" fontId="6" fillId="0" borderId="0" xfId="0" applyFont="1" applyFill="1" applyProtection="1">
      <alignment vertical="center"/>
      <protection locked="0"/>
    </xf>
    <xf numFmtId="0" fontId="0" fillId="0" borderId="0" xfId="0" applyNumberFormat="1" applyFill="1" applyAlignment="1">
      <alignment horizontal="center" vertical="center"/>
    </xf>
    <xf numFmtId="0" fontId="6" fillId="0" borderId="0" xfId="0" applyFont="1" applyFill="1">
      <alignment vertical="center"/>
    </xf>
    <xf numFmtId="0" fontId="0" fillId="0" borderId="16" xfId="0" applyNumberFormat="1" applyBorder="1">
      <alignment vertical="center"/>
    </xf>
    <xf numFmtId="0" fontId="0" fillId="0" borderId="16" xfId="0" applyNumberFormat="1" applyBorder="1" applyAlignment="1">
      <alignment horizontal="center" vertical="center"/>
    </xf>
    <xf numFmtId="49" fontId="18" fillId="0" borderId="43" xfId="0" applyNumberFormat="1" applyFont="1" applyFill="1" applyBorder="1" applyAlignment="1" applyProtection="1">
      <alignment vertical="center"/>
    </xf>
    <xf numFmtId="0" fontId="6" fillId="0" borderId="0" xfId="0" applyFont="1" applyBorder="1" applyAlignment="1" applyProtection="1">
      <alignment vertical="center"/>
    </xf>
    <xf numFmtId="49"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0" fontId="6" fillId="0" borderId="73" xfId="0" applyFont="1" applyBorder="1" applyAlignment="1" applyProtection="1">
      <alignment vertical="center"/>
    </xf>
    <xf numFmtId="0" fontId="59" fillId="0" borderId="0" xfId="0" applyFont="1" applyAlignment="1" applyProtection="1">
      <alignment horizontal="left" vertical="top"/>
    </xf>
    <xf numFmtId="0" fontId="24" fillId="0" borderId="19" xfId="0" applyFont="1" applyBorder="1" applyAlignment="1" applyProtection="1">
      <alignment horizontal="left" vertical="center"/>
    </xf>
    <xf numFmtId="0" fontId="60" fillId="0" borderId="0" xfId="0" applyFont="1" applyAlignment="1" applyProtection="1">
      <alignment horizontal="left" vertical="top"/>
    </xf>
    <xf numFmtId="0" fontId="59" fillId="0" borderId="0" xfId="0" applyFont="1" applyAlignment="1" applyProtection="1">
      <alignment horizontal="left" vertical="center"/>
    </xf>
    <xf numFmtId="0" fontId="60" fillId="0" borderId="0" xfId="0" applyFont="1" applyAlignment="1" applyProtection="1">
      <alignment horizontal="left" vertical="center"/>
    </xf>
    <xf numFmtId="0" fontId="24" fillId="0" borderId="0" xfId="0" applyFont="1" applyBorder="1" applyAlignment="1" applyProtection="1">
      <alignment horizontal="left" vertical="center"/>
    </xf>
    <xf numFmtId="0" fontId="61" fillId="0" borderId="0" xfId="3" applyFont="1" applyAlignment="1">
      <alignment horizontal="center" vertical="center"/>
    </xf>
    <xf numFmtId="0" fontId="27" fillId="0" borderId="0" xfId="3" applyFont="1" applyBorder="1" applyAlignment="1">
      <alignment horizontal="left" vertical="center"/>
    </xf>
    <xf numFmtId="0" fontId="62" fillId="0" borderId="0" xfId="3" applyFont="1" applyBorder="1" applyAlignment="1">
      <alignment horizontal="center" vertical="center"/>
    </xf>
    <xf numFmtId="0" fontId="10" fillId="3" borderId="181" xfId="3" applyFont="1" applyFill="1" applyBorder="1" applyAlignment="1">
      <alignment horizontal="center" vertical="center" wrapText="1" shrinkToFit="1"/>
    </xf>
    <xf numFmtId="0" fontId="61" fillId="0" borderId="20" xfId="3" applyFont="1" applyBorder="1" applyAlignment="1">
      <alignment horizontal="left" vertical="top" wrapText="1"/>
    </xf>
    <xf numFmtId="0" fontId="14" fillId="4" borderId="20" xfId="3" applyFont="1" applyFill="1" applyBorder="1" applyAlignment="1">
      <alignment horizontal="left" vertical="center" wrapText="1"/>
    </xf>
    <xf numFmtId="0" fontId="61" fillId="0" borderId="20" xfId="3" applyFont="1" applyBorder="1" applyAlignment="1">
      <alignment vertical="top" wrapText="1"/>
    </xf>
    <xf numFmtId="0" fontId="14" fillId="4" borderId="20" xfId="3" applyFont="1" applyFill="1" applyBorder="1" applyAlignment="1">
      <alignment vertical="center" wrapText="1"/>
    </xf>
    <xf numFmtId="0" fontId="61" fillId="0" borderId="126" xfId="3" applyFont="1" applyBorder="1" applyAlignment="1">
      <alignment vertical="top" wrapText="1"/>
    </xf>
    <xf numFmtId="0" fontId="10" fillId="3" borderId="183" xfId="3" applyFont="1" applyFill="1" applyBorder="1" applyAlignment="1">
      <alignment horizontal="center" vertical="center"/>
    </xf>
    <xf numFmtId="0" fontId="10" fillId="3" borderId="126" xfId="3" applyFont="1" applyFill="1" applyBorder="1" applyAlignment="1">
      <alignment horizontal="center" vertical="center"/>
    </xf>
    <xf numFmtId="0" fontId="10" fillId="4" borderId="75" xfId="3" applyFont="1" applyFill="1" applyBorder="1" applyAlignment="1">
      <alignment horizontal="center" vertical="center" wrapText="1"/>
    </xf>
    <xf numFmtId="0" fontId="10" fillId="4" borderId="126" xfId="3" applyFont="1" applyFill="1" applyBorder="1" applyAlignment="1">
      <alignment horizontal="left" vertical="center" wrapText="1"/>
    </xf>
    <xf numFmtId="0" fontId="10" fillId="4" borderId="21" xfId="3" applyFont="1" applyFill="1" applyBorder="1" applyAlignment="1">
      <alignment horizontal="center" vertical="center"/>
    </xf>
    <xf numFmtId="0" fontId="10" fillId="4" borderId="20" xfId="3" applyFont="1" applyFill="1" applyBorder="1" applyAlignment="1">
      <alignment vertical="center"/>
    </xf>
    <xf numFmtId="0" fontId="10" fillId="0" borderId="21" xfId="3" applyFont="1" applyBorder="1" applyAlignment="1">
      <alignment horizontal="center" vertical="center"/>
    </xf>
    <xf numFmtId="0" fontId="10" fillId="0" borderId="20" xfId="3" applyFont="1" applyBorder="1" applyAlignment="1">
      <alignment horizontal="left" vertical="center"/>
    </xf>
    <xf numFmtId="0" fontId="10" fillId="0" borderId="20" xfId="3" applyFont="1" applyBorder="1" applyAlignment="1">
      <alignment horizontal="left" vertical="top" wrapText="1"/>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64" fillId="0" borderId="121" xfId="0" applyNumberFormat="1" applyFont="1" applyFill="1" applyBorder="1" applyAlignment="1" applyProtection="1">
      <alignment horizontal="center" vertical="center"/>
      <protection locked="0"/>
    </xf>
    <xf numFmtId="0" fontId="64" fillId="0" borderId="39" xfId="0" applyNumberFormat="1" applyFont="1" applyFill="1" applyBorder="1" applyAlignment="1" applyProtection="1">
      <alignment horizontal="center" vertical="center"/>
    </xf>
    <xf numFmtId="0" fontId="64" fillId="0" borderId="160" xfId="0" applyNumberFormat="1" applyFont="1" applyFill="1" applyBorder="1" applyAlignment="1" applyProtection="1">
      <alignment horizontal="center" vertical="center"/>
      <protection locked="0"/>
    </xf>
    <xf numFmtId="0" fontId="64" fillId="0" borderId="161" xfId="0" applyNumberFormat="1" applyFont="1" applyFill="1" applyBorder="1" applyAlignment="1" applyProtection="1">
      <alignment horizontal="center" vertical="center"/>
    </xf>
    <xf numFmtId="0" fontId="64" fillId="0" borderId="43" xfId="0" applyNumberFormat="1" applyFont="1" applyFill="1" applyBorder="1" applyAlignment="1" applyProtection="1">
      <alignment horizontal="center" vertical="center"/>
      <protection locked="0"/>
    </xf>
    <xf numFmtId="0" fontId="64" fillId="0" borderId="105" xfId="0" applyNumberFormat="1" applyFont="1" applyFill="1" applyBorder="1" applyAlignment="1" applyProtection="1">
      <alignment horizontal="center" vertical="center"/>
    </xf>
    <xf numFmtId="0" fontId="64" fillId="0" borderId="124" xfId="0" applyNumberFormat="1" applyFont="1" applyFill="1" applyBorder="1" applyAlignment="1" applyProtection="1">
      <alignment horizontal="center" vertical="center"/>
    </xf>
    <xf numFmtId="0" fontId="64" fillId="0" borderId="107" xfId="0" applyNumberFormat="1" applyFont="1" applyFill="1" applyBorder="1" applyAlignment="1" applyProtection="1">
      <alignment horizontal="center" vertical="center"/>
    </xf>
    <xf numFmtId="0" fontId="64" fillId="0" borderId="167" xfId="0" applyNumberFormat="1" applyFont="1" applyFill="1" applyBorder="1" applyAlignment="1" applyProtection="1">
      <alignment horizontal="center" vertical="center"/>
    </xf>
    <xf numFmtId="0" fontId="13" fillId="0" borderId="86" xfId="0" applyNumberFormat="1" applyFont="1" applyFill="1" applyBorder="1" applyAlignment="1" applyProtection="1">
      <alignment vertical="center"/>
    </xf>
    <xf numFmtId="0" fontId="13" fillId="0" borderId="16"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vertical="center"/>
    </xf>
    <xf numFmtId="49" fontId="13" fillId="0" borderId="77" xfId="0" applyNumberFormat="1" applyFont="1" applyFill="1" applyBorder="1" applyAlignment="1" applyProtection="1">
      <alignment vertical="center"/>
    </xf>
    <xf numFmtId="0" fontId="6" fillId="0" borderId="16" xfId="0" applyFont="1" applyBorder="1">
      <alignment vertical="center"/>
    </xf>
    <xf numFmtId="0"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49" fontId="13" fillId="0" borderId="80" xfId="0" applyNumberFormat="1" applyFont="1" applyFill="1" applyBorder="1" applyAlignment="1" applyProtection="1">
      <alignment vertical="center"/>
    </xf>
    <xf numFmtId="0" fontId="13" fillId="0" borderId="40" xfId="0" applyNumberFormat="1" applyFont="1" applyFill="1" applyBorder="1" applyAlignment="1" applyProtection="1">
      <alignment horizontal="center" vertical="center"/>
    </xf>
    <xf numFmtId="49" fontId="13" fillId="0" borderId="40" xfId="0" applyNumberFormat="1" applyFont="1" applyFill="1" applyBorder="1" applyAlignment="1" applyProtection="1">
      <alignment vertical="center"/>
    </xf>
    <xf numFmtId="49" fontId="13" fillId="0" borderId="108" xfId="0" applyNumberFormat="1" applyFont="1" applyFill="1" applyBorder="1" applyAlignment="1" applyProtection="1">
      <alignment vertical="center"/>
    </xf>
    <xf numFmtId="0" fontId="14" fillId="0"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wrapText="1"/>
    </xf>
    <xf numFmtId="0" fontId="14" fillId="4" borderId="21" xfId="3" applyFont="1" applyFill="1" applyBorder="1" applyAlignment="1">
      <alignment horizontal="left" vertical="center" wrapText="1"/>
    </xf>
    <xf numFmtId="0" fontId="14" fillId="4" borderId="21" xfId="3" applyFont="1" applyFill="1" applyBorder="1" applyAlignment="1">
      <alignment vertical="center" wrapText="1"/>
    </xf>
    <xf numFmtId="0" fontId="24" fillId="0" borderId="19" xfId="0" applyFont="1" applyFill="1" applyBorder="1" applyAlignment="1" applyProtection="1">
      <alignment horizontal="center" vertical="center"/>
    </xf>
    <xf numFmtId="0" fontId="24" fillId="0" borderId="75" xfId="0" applyFont="1" applyBorder="1" applyAlignment="1" applyProtection="1">
      <alignment horizontal="center" vertical="center"/>
    </xf>
    <xf numFmtId="0" fontId="24" fillId="0" borderId="56" xfId="0" applyFont="1" applyFill="1" applyBorder="1" applyAlignment="1" applyProtection="1">
      <alignment horizontal="center" vertical="center"/>
    </xf>
    <xf numFmtId="0" fontId="24" fillId="0" borderId="58" xfId="0" applyFont="1" applyFill="1" applyBorder="1" applyAlignment="1" applyProtection="1">
      <alignment horizontal="lef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2" applyFont="1" applyAlignment="1">
      <alignment horizontal="center" vertical="center"/>
    </xf>
    <xf numFmtId="0" fontId="67" fillId="2" borderId="32" xfId="2" applyFont="1" applyFill="1" applyBorder="1" applyAlignment="1">
      <alignment horizontal="center" vertical="center"/>
    </xf>
    <xf numFmtId="0" fontId="67" fillId="2" borderId="31" xfId="2" applyFont="1" applyFill="1" applyBorder="1" applyAlignment="1">
      <alignment horizontal="center" vertical="center"/>
    </xf>
    <xf numFmtId="0" fontId="67" fillId="2" borderId="30" xfId="2" applyFont="1" applyFill="1" applyBorder="1" applyAlignment="1">
      <alignment horizontal="center" vertical="center" shrinkToFit="1"/>
    </xf>
    <xf numFmtId="0" fontId="67" fillId="2" borderId="29" xfId="2" applyFont="1" applyFill="1" applyBorder="1" applyAlignment="1">
      <alignment horizontal="center" vertical="center"/>
    </xf>
    <xf numFmtId="0" fontId="67" fillId="2" borderId="28" xfId="2" applyFont="1" applyFill="1" applyBorder="1" applyAlignment="1">
      <alignment horizontal="center" vertical="center"/>
    </xf>
    <xf numFmtId="0" fontId="66" fillId="0" borderId="20" xfId="2" applyFont="1" applyBorder="1" applyAlignment="1">
      <alignment horizontal="center" vertical="center" shrinkToFit="1"/>
    </xf>
    <xf numFmtId="0" fontId="66" fillId="4" borderId="25" xfId="2" applyFont="1" applyFill="1" applyBorder="1" applyAlignment="1" applyProtection="1">
      <alignment vertical="center" shrinkToFit="1"/>
      <protection locked="0"/>
    </xf>
    <xf numFmtId="0" fontId="66" fillId="0" borderId="25" xfId="2" applyFont="1" applyBorder="1" applyAlignment="1">
      <alignment vertical="center" shrinkToFit="1"/>
    </xf>
    <xf numFmtId="0" fontId="66" fillId="0" borderId="24" xfId="2" applyFont="1" applyBorder="1" applyAlignment="1">
      <alignment horizontal="center" vertical="center" shrinkToFit="1"/>
    </xf>
    <xf numFmtId="0" fontId="66" fillId="0" borderId="23" xfId="2" applyFont="1" applyBorder="1" applyAlignment="1">
      <alignment horizontal="center" vertical="center" shrinkToFit="1"/>
    </xf>
    <xf numFmtId="0" fontId="66" fillId="0" borderId="22" xfId="2" applyFont="1" applyBorder="1" applyAlignment="1">
      <alignment horizontal="center" vertical="center" shrinkToFit="1"/>
    </xf>
    <xf numFmtId="0" fontId="66" fillId="0" borderId="21" xfId="2" applyFont="1" applyBorder="1" applyAlignment="1">
      <alignment vertical="center" shrinkToFit="1"/>
    </xf>
    <xf numFmtId="0" fontId="66" fillId="0" borderId="20" xfId="2" applyFont="1" applyBorder="1" applyAlignment="1">
      <alignment vertical="center"/>
    </xf>
    <xf numFmtId="0" fontId="66" fillId="0" borderId="22" xfId="2" applyFont="1" applyBorder="1" applyAlignment="1">
      <alignment vertical="center" shrinkToFit="1"/>
    </xf>
    <xf numFmtId="0" fontId="66" fillId="0" borderId="19" xfId="2" applyFont="1" applyBorder="1" applyAlignment="1">
      <alignment horizontal="center" vertical="center" shrinkToFit="1"/>
    </xf>
    <xf numFmtId="0" fontId="66" fillId="0" borderId="19" xfId="2" applyFont="1" applyBorder="1" applyAlignment="1">
      <alignment vertical="center" shrinkToFit="1"/>
    </xf>
    <xf numFmtId="0" fontId="66" fillId="0" borderId="19" xfId="2" applyFont="1" applyBorder="1" applyAlignment="1">
      <alignment vertical="center"/>
    </xf>
    <xf numFmtId="0" fontId="68" fillId="0" borderId="0" xfId="2" applyFont="1" applyBorder="1" applyAlignment="1">
      <alignment horizontal="left" vertical="center"/>
    </xf>
    <xf numFmtId="0" fontId="70"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71" fillId="0" borderId="0" xfId="0" applyFont="1">
      <alignment vertical="center"/>
    </xf>
    <xf numFmtId="0" fontId="24" fillId="0" borderId="0" xfId="1" applyFont="1" applyAlignment="1" applyProtection="1">
      <alignment horizontal="center" vertical="center"/>
      <protection locked="0"/>
    </xf>
    <xf numFmtId="0" fontId="71" fillId="0" borderId="0" xfId="0" applyFont="1" applyAlignment="1">
      <alignment horizontal="center" vertical="center"/>
    </xf>
    <xf numFmtId="0" fontId="71" fillId="0" borderId="0" xfId="0" applyFont="1" applyAlignment="1" applyProtection="1">
      <alignment horizontal="center" vertical="center"/>
      <protection locked="0"/>
    </xf>
    <xf numFmtId="0" fontId="4" fillId="0" borderId="18"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13" xfId="1" applyFont="1" applyBorder="1" applyAlignment="1" applyProtection="1">
      <alignment vertical="center" shrinkToFit="1"/>
      <protection locked="0"/>
    </xf>
    <xf numFmtId="0" fontId="24" fillId="0" borderId="11"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11" xfId="1" applyFont="1" applyBorder="1" applyAlignment="1" applyProtection="1">
      <alignment horizontal="right" vertical="center"/>
      <protection locked="0"/>
    </xf>
    <xf numFmtId="176" fontId="4" fillId="0" borderId="11"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7" xfId="1" applyFont="1" applyBorder="1" applyAlignment="1" applyProtection="1">
      <alignment horizontal="right" vertical="center"/>
      <protection locked="0"/>
    </xf>
    <xf numFmtId="176" fontId="4" fillId="0" borderId="7" xfId="1" applyNumberFormat="1" applyFont="1" applyBorder="1" applyAlignment="1" applyProtection="1">
      <alignment horizontal="left" vertical="center"/>
      <protection locked="0"/>
    </xf>
    <xf numFmtId="176" fontId="4" fillId="0" borderId="6" xfId="1" applyNumberFormat="1" applyFont="1" applyBorder="1" applyAlignment="1" applyProtection="1">
      <alignment horizontal="left" vertical="center"/>
      <protection locked="0"/>
    </xf>
    <xf numFmtId="0" fontId="4" fillId="0" borderId="4"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3" xfId="1" applyFont="1" applyBorder="1" applyAlignment="1" applyProtection="1">
      <alignment vertical="center" shrinkToFit="1"/>
      <protection locked="0"/>
    </xf>
    <xf numFmtId="0" fontId="4" fillId="0" borderId="2" xfId="1" applyFont="1" applyBorder="1" applyAlignment="1" applyProtection="1">
      <alignment horizontal="right" vertical="center"/>
      <protection locked="0"/>
    </xf>
    <xf numFmtId="176" fontId="4" fillId="0" borderId="2" xfId="1" applyNumberFormat="1" applyFont="1" applyBorder="1" applyAlignment="1" applyProtection="1">
      <alignment horizontal="left" vertical="center"/>
      <protection locked="0"/>
    </xf>
    <xf numFmtId="176" fontId="4" fillId="0" borderId="1"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74" fillId="0" borderId="0" xfId="1" applyFont="1" applyAlignment="1" applyProtection="1">
      <alignment vertical="center"/>
    </xf>
    <xf numFmtId="0" fontId="68" fillId="0" borderId="0" xfId="2" applyFont="1" applyBorder="1" applyAlignment="1">
      <alignment horizontal="left" vertical="center"/>
    </xf>
    <xf numFmtId="0" fontId="67" fillId="2" borderId="20" xfId="2" applyFont="1" applyFill="1" applyBorder="1" applyAlignment="1">
      <alignment horizontal="center" vertical="center"/>
    </xf>
    <xf numFmtId="0" fontId="67" fillId="2" borderId="34" xfId="2" applyFont="1" applyFill="1" applyBorder="1" applyAlignment="1">
      <alignment horizontal="center" vertical="center" wrapText="1"/>
    </xf>
    <xf numFmtId="0" fontId="67" fillId="2" borderId="27" xfId="2" applyFont="1" applyFill="1" applyBorder="1" applyAlignment="1">
      <alignment horizontal="center" vertical="center" wrapText="1"/>
    </xf>
    <xf numFmtId="0" fontId="67" fillId="2" borderId="39" xfId="2" applyFont="1" applyFill="1" applyBorder="1" applyAlignment="1">
      <alignment horizontal="center" vertical="center"/>
    </xf>
    <xf numFmtId="0" fontId="67" fillId="2" borderId="38" xfId="2" applyFont="1" applyFill="1" applyBorder="1" applyAlignment="1">
      <alignment horizontal="center" vertical="center"/>
    </xf>
    <xf numFmtId="0" fontId="67" fillId="2" borderId="37" xfId="2" applyFont="1" applyFill="1" applyBorder="1" applyAlignment="1">
      <alignment horizontal="center" vertical="center"/>
    </xf>
    <xf numFmtId="0" fontId="67" fillId="2" borderId="36" xfId="2" applyFont="1" applyFill="1" applyBorder="1" applyAlignment="1">
      <alignment horizontal="center" vertical="center"/>
    </xf>
    <xf numFmtId="0" fontId="67" fillId="2" borderId="35" xfId="2" applyFont="1" applyFill="1" applyBorder="1" applyAlignment="1">
      <alignment horizontal="center" vertical="center"/>
    </xf>
    <xf numFmtId="0" fontId="67" fillId="2" borderId="33" xfId="2" applyFont="1" applyFill="1" applyBorder="1" applyAlignment="1">
      <alignment horizontal="center" vertical="center" wrapText="1"/>
    </xf>
    <xf numFmtId="0" fontId="67" fillId="2" borderId="26" xfId="2" applyFont="1" applyFill="1" applyBorder="1" applyAlignment="1">
      <alignment horizontal="center" vertical="center"/>
    </xf>
    <xf numFmtId="0" fontId="4" fillId="0" borderId="0" xfId="1" applyFont="1" applyAlignment="1" applyProtection="1">
      <alignment horizontal="left" vertical="center" shrinkToFit="1"/>
      <protection locked="0"/>
    </xf>
    <xf numFmtId="0" fontId="4" fillId="0" borderId="0" xfId="1" applyFont="1" applyAlignment="1" applyProtection="1">
      <alignment horizontal="center" vertical="center" shrinkToFit="1"/>
      <protection locked="0"/>
    </xf>
    <xf numFmtId="0" fontId="4" fillId="0" borderId="15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191" xfId="1" applyFont="1" applyBorder="1" applyAlignment="1" applyProtection="1">
      <alignment vertical="center" shrinkToFit="1"/>
      <protection locked="0"/>
    </xf>
    <xf numFmtId="0" fontId="4" fillId="0" borderId="192"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193" xfId="1" applyFont="1" applyBorder="1" applyAlignment="1" applyProtection="1">
      <alignment vertical="center" shrinkToFit="1"/>
      <protection locked="0"/>
    </xf>
    <xf numFmtId="0" fontId="4" fillId="0" borderId="0" xfId="1" applyFont="1" applyBorder="1" applyAlignment="1" applyProtection="1">
      <alignment horizontal="left" vertical="center" wrapText="1"/>
    </xf>
    <xf numFmtId="0" fontId="4" fillId="0" borderId="0" xfId="1" applyFont="1" applyAlignment="1" applyProtection="1">
      <alignment horizontal="right" vertical="center"/>
    </xf>
    <xf numFmtId="0" fontId="72" fillId="0" borderId="0" xfId="1" applyFont="1" applyAlignment="1" applyProtection="1">
      <alignment horizontal="center" vertical="center"/>
    </xf>
    <xf numFmtId="0" fontId="73" fillId="0" borderId="40" xfId="0" applyFont="1" applyBorder="1" applyAlignment="1">
      <alignment horizontal="center" vertical="center"/>
    </xf>
    <xf numFmtId="0" fontId="4" fillId="0" borderId="16"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185" xfId="1" applyFont="1" applyBorder="1" applyAlignment="1" applyProtection="1">
      <alignment horizontal="center" vertical="center"/>
    </xf>
    <xf numFmtId="0" fontId="4" fillId="0" borderId="186" xfId="1" applyFont="1" applyBorder="1" applyAlignment="1" applyProtection="1">
      <alignment horizontal="center" vertical="center"/>
    </xf>
    <xf numFmtId="0" fontId="4" fillId="0" borderId="187" xfId="1" applyFont="1" applyBorder="1" applyAlignment="1" applyProtection="1">
      <alignment horizontal="center" vertical="center"/>
    </xf>
    <xf numFmtId="0" fontId="4" fillId="0" borderId="188" xfId="1" applyFont="1" applyBorder="1" applyAlignment="1" applyProtection="1">
      <alignment vertical="center" shrinkToFit="1"/>
      <protection locked="0"/>
    </xf>
    <xf numFmtId="0" fontId="4" fillId="0" borderId="189" xfId="1" applyFont="1" applyBorder="1" applyAlignment="1" applyProtection="1">
      <alignment vertical="center" shrinkToFit="1"/>
      <protection locked="0"/>
    </xf>
    <xf numFmtId="0" fontId="4" fillId="0" borderId="190" xfId="1" applyFont="1" applyBorder="1" applyAlignment="1" applyProtection="1">
      <alignment vertical="center" shrinkToFit="1"/>
      <protection locked="0"/>
    </xf>
    <xf numFmtId="0" fontId="29" fillId="0" borderId="58" xfId="0" applyFont="1" applyBorder="1" applyAlignment="1">
      <alignment horizontal="left" vertical="top"/>
    </xf>
    <xf numFmtId="0" fontId="29" fillId="0" borderId="19" xfId="0" applyFont="1" applyBorder="1" applyAlignment="1">
      <alignment horizontal="left" vertical="top"/>
    </xf>
    <xf numFmtId="0" fontId="29" fillId="0" borderId="72" xfId="0" applyFont="1" applyBorder="1" applyAlignment="1">
      <alignment horizontal="left" vertical="top"/>
    </xf>
    <xf numFmtId="0" fontId="29" fillId="0" borderId="0" xfId="0" applyFont="1" applyBorder="1" applyAlignment="1">
      <alignment horizontal="left" vertical="top"/>
    </xf>
    <xf numFmtId="0" fontId="29" fillId="0" borderId="74" xfId="0" applyFont="1" applyBorder="1" applyAlignment="1">
      <alignment horizontal="left" vertical="top"/>
    </xf>
    <xf numFmtId="0" fontId="29" fillId="0" borderId="43" xfId="0" applyFont="1" applyBorder="1" applyAlignment="1">
      <alignment horizontal="left" vertical="top"/>
    </xf>
    <xf numFmtId="0" fontId="14" fillId="0" borderId="7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3" xfId="0" applyFont="1" applyBorder="1" applyAlignment="1" applyProtection="1">
      <alignment horizontal="left" vertical="top"/>
      <protection locked="0"/>
    </xf>
    <xf numFmtId="0" fontId="14" fillId="0" borderId="74"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75" xfId="0" applyFont="1" applyBorder="1" applyAlignment="1" applyProtection="1">
      <alignment horizontal="left" vertical="top"/>
      <protection locked="0"/>
    </xf>
    <xf numFmtId="0" fontId="14" fillId="0" borderId="58"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14" fillId="0" borderId="19" xfId="0" applyFont="1" applyBorder="1" applyAlignment="1" applyProtection="1">
      <alignment horizontal="center" vertical="center"/>
      <protection locked="0"/>
    </xf>
    <xf numFmtId="0" fontId="14" fillId="0" borderId="1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43" xfId="0" applyFont="1" applyBorder="1" applyAlignment="1" applyProtection="1">
      <alignment horizontal="right" vertical="center"/>
      <protection locked="0"/>
    </xf>
    <xf numFmtId="0" fontId="14" fillId="0" borderId="43" xfId="0" applyFont="1" applyBorder="1" applyAlignment="1" applyProtection="1">
      <alignment horizontal="center" vertical="center"/>
      <protection locked="0"/>
    </xf>
    <xf numFmtId="0" fontId="14" fillId="0" borderId="58" xfId="0" applyFont="1" applyBorder="1" applyAlignment="1">
      <alignment horizontal="left" vertical="top" wrapText="1"/>
    </xf>
    <xf numFmtId="0" fontId="14" fillId="0" borderId="19" xfId="0" applyFont="1" applyBorder="1" applyAlignment="1">
      <alignment horizontal="left" vertical="top" wrapText="1"/>
    </xf>
    <xf numFmtId="0" fontId="14" fillId="0" borderId="56" xfId="0" applyFont="1" applyBorder="1" applyAlignment="1">
      <alignment horizontal="left" vertical="top" wrapText="1"/>
    </xf>
    <xf numFmtId="0" fontId="14" fillId="0" borderId="72" xfId="0" applyFont="1" applyBorder="1" applyAlignment="1">
      <alignment horizontal="left" vertical="top" wrapText="1"/>
    </xf>
    <xf numFmtId="0" fontId="14" fillId="0" borderId="0" xfId="0" applyFont="1" applyBorder="1" applyAlignment="1">
      <alignment horizontal="left" vertical="top" wrapText="1"/>
    </xf>
    <xf numFmtId="0" fontId="14" fillId="0" borderId="73" xfId="0" applyFont="1" applyBorder="1" applyAlignment="1">
      <alignment horizontal="left" vertical="top" wrapText="1"/>
    </xf>
    <xf numFmtId="0" fontId="14" fillId="0" borderId="74" xfId="0" applyFont="1" applyBorder="1" applyAlignment="1">
      <alignment horizontal="left" vertical="top" wrapText="1"/>
    </xf>
    <xf numFmtId="0" fontId="14" fillId="0" borderId="43" xfId="0" applyFont="1" applyBorder="1" applyAlignment="1">
      <alignment horizontal="left" vertical="top" wrapText="1"/>
    </xf>
    <xf numFmtId="0" fontId="14" fillId="0" borderId="75" xfId="0" applyFont="1" applyBorder="1" applyAlignment="1">
      <alignment horizontal="left" vertical="top" wrapText="1"/>
    </xf>
    <xf numFmtId="0" fontId="14" fillId="0" borderId="56" xfId="0" applyFont="1" applyBorder="1" applyAlignment="1">
      <alignment horizontal="center" vertical="center"/>
    </xf>
    <xf numFmtId="0" fontId="14" fillId="0" borderId="73" xfId="0" applyFont="1" applyBorder="1" applyAlignment="1">
      <alignment horizontal="center" vertical="center"/>
    </xf>
    <xf numFmtId="0" fontId="29" fillId="0" borderId="58" xfId="0" applyFont="1" applyBorder="1" applyAlignment="1">
      <alignment horizontal="center" vertical="center"/>
    </xf>
    <xf numFmtId="0" fontId="29" fillId="0" borderId="19" xfId="0" applyFont="1" applyBorder="1" applyAlignment="1">
      <alignment horizontal="center" vertical="center"/>
    </xf>
    <xf numFmtId="0" fontId="29" fillId="0" borderId="56" xfId="0" applyFont="1" applyBorder="1" applyAlignment="1">
      <alignment horizontal="center" vertical="center"/>
    </xf>
    <xf numFmtId="0" fontId="29" fillId="0" borderId="74" xfId="0" applyFont="1" applyBorder="1" applyAlignment="1">
      <alignment horizontal="center" vertical="center"/>
    </xf>
    <xf numFmtId="0" fontId="29" fillId="0" borderId="43" xfId="0" applyFont="1" applyBorder="1" applyAlignment="1">
      <alignment horizontal="center" vertical="center"/>
    </xf>
    <xf numFmtId="0" fontId="29" fillId="0" borderId="75" xfId="0" applyFont="1" applyBorder="1" applyAlignment="1">
      <alignment horizontal="center" vertical="center"/>
    </xf>
    <xf numFmtId="0" fontId="14" fillId="0" borderId="58" xfId="0" applyFont="1" applyBorder="1" applyAlignment="1">
      <alignment horizontal="center" vertical="center"/>
    </xf>
    <xf numFmtId="0" fontId="14" fillId="0" borderId="19" xfId="0" applyFont="1" applyBorder="1" applyAlignment="1">
      <alignment horizontal="center" vertical="center"/>
    </xf>
    <xf numFmtId="0" fontId="14" fillId="0" borderId="74"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75" xfId="0" applyFont="1" applyBorder="1" applyAlignment="1">
      <alignment horizontal="center" vertical="center"/>
    </xf>
    <xf numFmtId="0" fontId="29" fillId="0" borderId="72" xfId="0" applyFont="1" applyBorder="1" applyAlignment="1">
      <alignment horizontal="center" vertical="center"/>
    </xf>
    <xf numFmtId="0" fontId="29" fillId="0" borderId="0" xfId="0" applyFont="1" applyBorder="1" applyAlignment="1">
      <alignment horizontal="center" vertical="center"/>
    </xf>
    <xf numFmtId="0" fontId="29" fillId="0" borderId="73"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0" xfId="0" applyFont="1" applyBorder="1" applyAlignment="1" applyProtection="1">
      <alignment horizontal="left" vertical="center"/>
      <protection locked="0"/>
    </xf>
    <xf numFmtId="0" fontId="14" fillId="0" borderId="58" xfId="0" applyFont="1" applyBorder="1" applyAlignment="1" applyProtection="1">
      <alignment horizontal="left" vertical="center"/>
    </xf>
    <xf numFmtId="0" fontId="14" fillId="0" borderId="56"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73" xfId="0" applyFont="1" applyBorder="1" applyAlignment="1" applyProtection="1">
      <alignment horizontal="left" vertical="center"/>
    </xf>
    <xf numFmtId="0" fontId="13" fillId="0" borderId="74"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75"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73" xfId="0" applyFont="1" applyBorder="1" applyAlignment="1" applyProtection="1">
      <alignment horizontal="left" vertical="center"/>
    </xf>
    <xf numFmtId="0" fontId="14" fillId="0" borderId="75" xfId="0" applyFont="1" applyBorder="1" applyAlignment="1" applyProtection="1">
      <alignment horizontal="left" vertical="center"/>
    </xf>
    <xf numFmtId="0" fontId="12" fillId="0" borderId="0" xfId="0" applyFont="1" applyAlignment="1">
      <alignment horizontal="distributed" vertical="center"/>
    </xf>
    <xf numFmtId="0" fontId="12" fillId="0" borderId="43" xfId="0" applyFont="1" applyBorder="1" applyAlignment="1">
      <alignment horizontal="distributed" vertical="center"/>
    </xf>
    <xf numFmtId="0" fontId="14" fillId="0" borderId="43" xfId="0" applyFont="1" applyBorder="1" applyAlignment="1">
      <alignment horizontal="center"/>
    </xf>
    <xf numFmtId="0" fontId="14" fillId="0" borderId="43" xfId="0" applyFont="1" applyBorder="1" applyAlignment="1" applyProtection="1">
      <alignment horizontal="center"/>
      <protection locked="0"/>
    </xf>
    <xf numFmtId="49" fontId="14" fillId="0" borderId="19" xfId="0" applyNumberFormat="1" applyFont="1" applyBorder="1" applyAlignment="1">
      <alignment horizontal="center" vertical="center"/>
    </xf>
    <xf numFmtId="49" fontId="14" fillId="0" borderId="43" xfId="0" applyNumberFormat="1" applyFont="1" applyBorder="1" applyAlignment="1">
      <alignment horizontal="center" vertical="center"/>
    </xf>
    <xf numFmtId="0" fontId="14" fillId="0" borderId="19" xfId="0" applyFont="1" applyBorder="1" applyAlignment="1">
      <alignment horizontal="left" vertical="center"/>
    </xf>
    <xf numFmtId="0" fontId="14" fillId="0" borderId="43" xfId="0" applyFont="1" applyBorder="1" applyAlignment="1">
      <alignment horizontal="left" vertical="center"/>
    </xf>
    <xf numFmtId="0" fontId="14" fillId="0" borderId="58"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Border="1" applyAlignment="1">
      <alignment horizontal="left" vertical="center"/>
    </xf>
    <xf numFmtId="0" fontId="13" fillId="0" borderId="74" xfId="0" applyFont="1" applyBorder="1" applyAlignment="1">
      <alignment horizontal="left" vertical="center"/>
    </xf>
    <xf numFmtId="0" fontId="13" fillId="0" borderId="43" xfId="0" applyFont="1" applyBorder="1" applyAlignment="1">
      <alignment horizontal="left" vertical="center"/>
    </xf>
    <xf numFmtId="0" fontId="14" fillId="0" borderId="74"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pplyProtection="1">
      <alignment horizontal="left" vertical="center" shrinkToFit="1"/>
      <protection locked="0"/>
    </xf>
    <xf numFmtId="0" fontId="10" fillId="0" borderId="0" xfId="0" applyFont="1" applyAlignment="1">
      <alignment horizontal="center" vertical="center" shrinkToFit="1"/>
    </xf>
    <xf numFmtId="0" fontId="10" fillId="0" borderId="0" xfId="0" applyFont="1" applyAlignment="1">
      <alignment horizontal="distributed" vertical="center"/>
    </xf>
    <xf numFmtId="0" fontId="14" fillId="0" borderId="0" xfId="0" applyNumberFormat="1" applyFont="1" applyBorder="1" applyAlignment="1">
      <alignment horizontal="center" vertical="center"/>
    </xf>
    <xf numFmtId="49" fontId="25" fillId="0" borderId="0" xfId="0" applyNumberFormat="1" applyFont="1" applyFill="1" applyBorder="1" applyAlignment="1" applyProtection="1">
      <alignment horizontal="center" vertical="center"/>
    </xf>
    <xf numFmtId="49" fontId="25" fillId="0" borderId="73" xfId="0" applyNumberFormat="1" applyFont="1" applyFill="1" applyBorder="1" applyAlignment="1" applyProtection="1">
      <alignment horizontal="center" vertical="center"/>
    </xf>
    <xf numFmtId="0" fontId="6" fillId="0" borderId="5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98"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56"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05" xfId="0" applyFont="1" applyBorder="1" applyAlignment="1" applyProtection="1">
      <alignment horizontal="center" vertical="center"/>
    </xf>
    <xf numFmtId="0" fontId="6" fillId="0" borderId="124" xfId="0" applyFont="1" applyBorder="1" applyAlignment="1" applyProtection="1">
      <alignment horizontal="left" vertical="center" shrinkToFit="1"/>
      <protection locked="0"/>
    </xf>
    <xf numFmtId="0" fontId="6" fillId="0" borderId="125"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4" fillId="4" borderId="136" xfId="0" applyFont="1" applyFill="1" applyBorder="1" applyAlignment="1" applyProtection="1">
      <alignment horizontal="center" vertical="center"/>
      <protection locked="0"/>
    </xf>
    <xf numFmtId="0" fontId="15" fillId="0" borderId="136" xfId="0" applyFont="1" applyFill="1" applyBorder="1" applyAlignment="1" applyProtection="1">
      <alignment horizontal="center" vertical="center"/>
      <protection locked="0"/>
    </xf>
    <xf numFmtId="0" fontId="14" fillId="0" borderId="136" xfId="0" applyFont="1" applyFill="1" applyBorder="1" applyAlignment="1" applyProtection="1">
      <alignment horizontal="center" vertical="center"/>
    </xf>
    <xf numFmtId="0" fontId="10" fillId="0" borderId="136" xfId="0" applyFont="1" applyFill="1" applyBorder="1" applyAlignment="1" applyProtection="1">
      <alignment horizontal="center" vertical="center"/>
    </xf>
    <xf numFmtId="0" fontId="0" fillId="3" borderId="5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21" xfId="0" applyFont="1" applyFill="1" applyBorder="1" applyAlignment="1">
      <alignment horizontal="center" vertical="center"/>
    </xf>
    <xf numFmtId="49" fontId="16" fillId="0" borderId="86" xfId="0" applyNumberFormat="1" applyFont="1" applyFill="1" applyBorder="1" applyAlignment="1" applyProtection="1">
      <alignment horizontal="center" vertical="center"/>
    </xf>
    <xf numFmtId="49" fontId="16" fillId="0" borderId="16" xfId="0" applyNumberFormat="1" applyFont="1" applyFill="1" applyBorder="1" applyAlignment="1" applyProtection="1">
      <alignment horizontal="center" vertical="center"/>
    </xf>
    <xf numFmtId="49" fontId="16" fillId="0" borderId="15" xfId="0" applyNumberFormat="1" applyFont="1" applyFill="1" applyBorder="1" applyAlignment="1" applyProtection="1">
      <alignment horizontal="center" vertical="center"/>
    </xf>
    <xf numFmtId="49" fontId="16" fillId="0" borderId="10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3" xfId="0" applyNumberFormat="1" applyFont="1" applyFill="1" applyBorder="1" applyAlignment="1" applyProtection="1">
      <alignment horizontal="center" vertical="center"/>
    </xf>
    <xf numFmtId="49" fontId="16" fillId="0" borderId="82" xfId="0" applyNumberFormat="1" applyFont="1" applyFill="1" applyBorder="1" applyAlignment="1" applyProtection="1">
      <alignment horizontal="center" vertical="center"/>
    </xf>
    <xf numFmtId="49" fontId="16" fillId="0" borderId="43" xfId="0" applyNumberFormat="1" applyFont="1" applyFill="1" applyBorder="1" applyAlignment="1" applyProtection="1">
      <alignment horizontal="center" vertical="center"/>
    </xf>
    <xf numFmtId="49" fontId="16" fillId="0" borderId="75" xfId="0" applyNumberFormat="1" applyFont="1" applyFill="1" applyBorder="1" applyAlignment="1" applyProtection="1">
      <alignment horizontal="center" vertical="center"/>
    </xf>
    <xf numFmtId="49" fontId="56" fillId="0" borderId="76" xfId="0" applyNumberFormat="1" applyFont="1" applyFill="1" applyBorder="1" applyAlignment="1" applyProtection="1">
      <alignment horizontal="center" vertical="center"/>
      <protection locked="0"/>
    </xf>
    <xf numFmtId="49" fontId="56" fillId="0" borderId="16" xfId="0" applyNumberFormat="1" applyFont="1" applyFill="1" applyBorder="1" applyAlignment="1" applyProtection="1">
      <alignment horizontal="center" vertical="center"/>
      <protection locked="0"/>
    </xf>
    <xf numFmtId="49" fontId="56" fillId="0" borderId="15" xfId="0" applyNumberFormat="1" applyFont="1" applyFill="1" applyBorder="1" applyAlignment="1" applyProtection="1">
      <alignment horizontal="center" vertical="center"/>
      <protection locked="0"/>
    </xf>
    <xf numFmtId="49" fontId="56" fillId="0" borderId="72"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3" xfId="0" applyNumberFormat="1" applyFont="1" applyFill="1" applyBorder="1" applyAlignment="1" applyProtection="1">
      <alignment horizontal="center" vertical="center"/>
      <protection locked="0"/>
    </xf>
    <xf numFmtId="49" fontId="56" fillId="0" borderId="74" xfId="0" applyNumberFormat="1" applyFont="1" applyFill="1" applyBorder="1" applyAlignment="1" applyProtection="1">
      <alignment horizontal="center" vertical="center"/>
      <protection locked="0"/>
    </xf>
    <xf numFmtId="49" fontId="56" fillId="0" borderId="43" xfId="0" applyNumberFormat="1" applyFont="1" applyFill="1" applyBorder="1" applyAlignment="1" applyProtection="1">
      <alignment horizontal="center" vertical="center"/>
      <protection locked="0"/>
    </xf>
    <xf numFmtId="49" fontId="56" fillId="0" borderId="75" xfId="0" applyNumberFormat="1" applyFont="1" applyFill="1" applyBorder="1" applyAlignment="1" applyProtection="1">
      <alignment horizontal="center" vertical="center"/>
      <protection locked="0"/>
    </xf>
    <xf numFmtId="49" fontId="14" fillId="0" borderId="76"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49" fontId="14" fillId="0" borderId="77" xfId="0" applyNumberFormat="1" applyFont="1" applyFill="1" applyBorder="1" applyAlignment="1" applyProtection="1">
      <alignment horizontal="center" vertical="center" wrapText="1"/>
      <protection locked="0"/>
    </xf>
    <xf numFmtId="49" fontId="14" fillId="0" borderId="72"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80"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wrapText="1"/>
      <protection locked="0"/>
    </xf>
    <xf numFmtId="49" fontId="14" fillId="0" borderId="40" xfId="0" applyNumberFormat="1" applyFont="1" applyFill="1" applyBorder="1" applyAlignment="1" applyProtection="1">
      <alignment horizontal="center" vertical="center" wrapText="1"/>
      <protection locked="0"/>
    </xf>
    <xf numFmtId="49" fontId="14" fillId="0" borderId="108" xfId="0" applyNumberFormat="1"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64" xfId="0" applyFont="1" applyBorder="1" applyAlignment="1">
      <alignment horizontal="center" vertical="center"/>
    </xf>
    <xf numFmtId="0" fontId="6" fillId="0" borderId="21" xfId="0" applyFont="1" applyBorder="1" applyAlignment="1">
      <alignment horizontal="center" vertical="center"/>
    </xf>
    <xf numFmtId="49" fontId="16" fillId="0" borderId="81" xfId="0" applyNumberFormat="1" applyFont="1" applyFill="1" applyBorder="1" applyAlignment="1" applyProtection="1">
      <alignment horizontal="center" vertical="center"/>
    </xf>
    <xf numFmtId="49" fontId="16" fillId="0" borderId="19" xfId="0" applyNumberFormat="1" applyFont="1" applyFill="1" applyBorder="1" applyAlignment="1" applyProtection="1">
      <alignment horizontal="center" vertical="center"/>
    </xf>
    <xf numFmtId="49" fontId="16" fillId="0" borderId="56" xfId="0" applyNumberFormat="1" applyFont="1" applyFill="1" applyBorder="1" applyAlignment="1" applyProtection="1">
      <alignment horizontal="center" vertical="center"/>
    </xf>
    <xf numFmtId="49" fontId="22" fillId="0" borderId="95" xfId="0" applyNumberFormat="1" applyFont="1" applyFill="1" applyBorder="1" applyAlignment="1" applyProtection="1">
      <alignment horizontal="center" vertical="center"/>
      <protection locked="0"/>
    </xf>
    <xf numFmtId="49" fontId="16" fillId="0" borderId="72"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74" xfId="0" applyNumberFormat="1" applyFont="1" applyFill="1" applyBorder="1" applyAlignment="1" applyProtection="1">
      <alignment horizontal="center" vertical="center" wrapText="1"/>
      <protection locked="0"/>
    </xf>
    <xf numFmtId="49" fontId="16" fillId="0" borderId="43"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shrinkToFit="1"/>
      <protection locked="0"/>
    </xf>
    <xf numFmtId="49" fontId="22" fillId="0" borderId="43"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xf>
    <xf numFmtId="49" fontId="16" fillId="0" borderId="43"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center" shrinkToFit="1"/>
    </xf>
    <xf numFmtId="0" fontId="16" fillId="0" borderId="43" xfId="0" applyNumberFormat="1" applyFont="1" applyFill="1" applyBorder="1" applyAlignment="1" applyProtection="1">
      <alignment horizontal="center" vertical="center" shrinkToFit="1"/>
    </xf>
    <xf numFmtId="178" fontId="22" fillId="0" borderId="0" xfId="0" applyNumberFormat="1" applyFont="1" applyBorder="1" applyAlignment="1" applyProtection="1">
      <alignment horizontal="center" vertical="center" shrinkToFit="1"/>
      <protection locked="0"/>
    </xf>
    <xf numFmtId="178" fontId="22" fillId="0" borderId="43" xfId="0" applyNumberFormat="1" applyFont="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left" vertical="center"/>
      <protection locked="0"/>
    </xf>
    <xf numFmtId="49" fontId="22" fillId="0" borderId="19" xfId="0" applyNumberFormat="1" applyFont="1" applyFill="1" applyBorder="1" applyAlignment="1" applyProtection="1">
      <alignment horizontal="left" vertical="center"/>
      <protection locked="0"/>
    </xf>
    <xf numFmtId="49" fontId="22" fillId="0" borderId="56" xfId="0" applyNumberFormat="1" applyFont="1" applyFill="1" applyBorder="1" applyAlignment="1" applyProtection="1">
      <alignment horizontal="left" vertical="center"/>
      <protection locked="0"/>
    </xf>
    <xf numFmtId="49" fontId="22" fillId="0" borderId="48" xfId="0" applyNumberFormat="1" applyFont="1" applyFill="1" applyBorder="1" applyAlignment="1" applyProtection="1">
      <alignment horizontal="left" vertical="center"/>
      <protection locked="0"/>
    </xf>
    <xf numFmtId="49" fontId="22" fillId="0" borderId="40" xfId="0" applyNumberFormat="1" applyFont="1" applyFill="1" applyBorder="1" applyAlignment="1" applyProtection="1">
      <alignment horizontal="left" vertical="center"/>
      <protection locked="0"/>
    </xf>
    <xf numFmtId="49" fontId="22" fillId="0" borderId="46" xfId="0" applyNumberFormat="1" applyFont="1" applyFill="1" applyBorder="1" applyAlignment="1" applyProtection="1">
      <alignment horizontal="left" vertical="center"/>
      <protection locked="0"/>
    </xf>
    <xf numFmtId="49" fontId="14" fillId="3" borderId="86" xfId="0" applyNumberFormat="1" applyFont="1" applyFill="1" applyBorder="1" applyAlignment="1" applyProtection="1">
      <alignment horizontal="center"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82" xfId="0" applyNumberFormat="1" applyFont="1" applyFill="1" applyBorder="1" applyAlignment="1" applyProtection="1">
      <alignment horizontal="center" vertical="center"/>
    </xf>
    <xf numFmtId="49" fontId="14" fillId="3" borderId="43" xfId="0" applyNumberFormat="1" applyFont="1" applyFill="1" applyBorder="1" applyAlignment="1" applyProtection="1">
      <alignment horizontal="center" vertical="center"/>
    </xf>
    <xf numFmtId="49" fontId="14" fillId="3" borderId="75" xfId="0" applyNumberFormat="1" applyFont="1" applyFill="1" applyBorder="1" applyAlignment="1" applyProtection="1">
      <alignment horizontal="center" vertical="center"/>
    </xf>
    <xf numFmtId="49" fontId="14" fillId="3" borderId="76" xfId="0" applyNumberFormat="1" applyFont="1" applyFill="1" applyBorder="1" applyAlignment="1" applyProtection="1">
      <alignment horizontal="center" vertical="center"/>
    </xf>
    <xf numFmtId="49" fontId="14" fillId="3" borderId="74" xfId="0" applyNumberFormat="1" applyFont="1" applyFill="1" applyBorder="1" applyAlignment="1" applyProtection="1">
      <alignment horizontal="center" vertical="center"/>
    </xf>
    <xf numFmtId="49" fontId="14" fillId="3" borderId="87" xfId="0" applyNumberFormat="1" applyFont="1" applyFill="1" applyBorder="1" applyAlignment="1" applyProtection="1">
      <alignment vertical="center" wrapText="1"/>
    </xf>
    <xf numFmtId="49" fontId="14" fillId="3" borderId="88" xfId="0" applyNumberFormat="1" applyFont="1" applyFill="1" applyBorder="1" applyAlignment="1" applyProtection="1">
      <alignment vertical="center" wrapText="1"/>
    </xf>
    <xf numFmtId="49" fontId="14" fillId="3" borderId="89" xfId="0" applyNumberFormat="1" applyFont="1" applyFill="1" applyBorder="1" applyAlignment="1" applyProtection="1">
      <alignment vertical="center" wrapText="1"/>
    </xf>
    <xf numFmtId="49" fontId="14" fillId="3" borderId="14" xfId="0" applyNumberFormat="1" applyFont="1" applyFill="1" applyBorder="1" applyAlignment="1" applyProtection="1">
      <alignment horizontal="center" vertical="center" wrapText="1"/>
    </xf>
    <xf numFmtId="49" fontId="14" fillId="3" borderId="16" xfId="0" applyNumberFormat="1" applyFont="1" applyFill="1" applyBorder="1" applyAlignment="1" applyProtection="1">
      <alignment horizontal="center" vertical="center" wrapText="1"/>
    </xf>
    <xf numFmtId="49" fontId="14" fillId="3" borderId="112" xfId="0" applyNumberFormat="1" applyFont="1" applyFill="1" applyBorder="1" applyAlignment="1" applyProtection="1">
      <alignment horizontal="center" vertical="center" wrapText="1"/>
    </xf>
    <xf numFmtId="49" fontId="14" fillId="3" borderId="162" xfId="0" applyNumberFormat="1" applyFont="1" applyFill="1" applyBorder="1" applyAlignment="1" applyProtection="1">
      <alignment horizontal="center" vertical="center" wrapText="1"/>
    </xf>
    <xf numFmtId="49" fontId="14" fillId="3" borderId="114" xfId="0" applyNumberFormat="1" applyFont="1" applyFill="1" applyBorder="1" applyAlignment="1" applyProtection="1">
      <alignment horizontal="center" vertical="center" wrapText="1"/>
    </xf>
    <xf numFmtId="49" fontId="14" fillId="3" borderId="163" xfId="0" applyNumberFormat="1" applyFont="1" applyFill="1" applyBorder="1" applyAlignment="1" applyProtection="1">
      <alignment horizontal="center" vertical="center" wrapText="1"/>
    </xf>
    <xf numFmtId="49" fontId="14" fillId="3" borderId="15" xfId="0" applyNumberFormat="1" applyFont="1" applyFill="1" applyBorder="1" applyAlignment="1" applyProtection="1">
      <alignment horizontal="center" vertical="center" wrapText="1"/>
    </xf>
    <xf numFmtId="49" fontId="14" fillId="3" borderId="93" xfId="0" applyNumberFormat="1" applyFont="1" applyFill="1" applyBorder="1" applyAlignment="1" applyProtection="1">
      <alignment horizontal="center" vertical="center" wrapText="1"/>
    </xf>
    <xf numFmtId="49" fontId="14" fillId="3" borderId="43" xfId="0" applyNumberFormat="1" applyFont="1" applyFill="1" applyBorder="1" applyAlignment="1" applyProtection="1">
      <alignment horizontal="center" vertical="center" wrapText="1"/>
    </xf>
    <xf numFmtId="49" fontId="14" fillId="3" borderId="75" xfId="0" applyNumberFormat="1" applyFont="1" applyFill="1" applyBorder="1" applyAlignment="1" applyProtection="1">
      <alignment horizontal="center" vertical="center" wrapText="1"/>
    </xf>
    <xf numFmtId="49" fontId="14" fillId="3" borderId="76" xfId="0" applyNumberFormat="1" applyFont="1" applyFill="1" applyBorder="1" applyAlignment="1" applyProtection="1">
      <alignment horizontal="center" vertical="center" shrinkToFit="1"/>
    </xf>
    <xf numFmtId="49" fontId="14" fillId="3" borderId="16" xfId="0" applyNumberFormat="1" applyFont="1" applyFill="1" applyBorder="1" applyAlignment="1" applyProtection="1">
      <alignment horizontal="center" vertical="center" shrinkToFit="1"/>
    </xf>
    <xf numFmtId="49" fontId="14" fillId="3" borderId="15" xfId="0" applyNumberFormat="1" applyFont="1" applyFill="1" applyBorder="1" applyAlignment="1" applyProtection="1">
      <alignment horizontal="center" vertical="center" shrinkToFit="1"/>
    </xf>
    <xf numFmtId="49" fontId="14" fillId="3" borderId="74" xfId="0" applyNumberFormat="1" applyFont="1" applyFill="1" applyBorder="1" applyAlignment="1" applyProtection="1">
      <alignment horizontal="center" vertical="center" shrinkToFit="1"/>
    </xf>
    <xf numFmtId="49" fontId="14" fillId="3" borderId="43" xfId="0" applyNumberFormat="1" applyFont="1" applyFill="1" applyBorder="1" applyAlignment="1" applyProtection="1">
      <alignment horizontal="center" vertical="center" shrinkToFit="1"/>
    </xf>
    <xf numFmtId="49" fontId="14" fillId="3" borderId="75" xfId="0" applyNumberFormat="1" applyFont="1" applyFill="1" applyBorder="1" applyAlignment="1" applyProtection="1">
      <alignment horizontal="center" vertical="center" shrinkToFit="1"/>
    </xf>
    <xf numFmtId="49" fontId="14" fillId="3" borderId="76" xfId="0" applyNumberFormat="1" applyFont="1" applyFill="1" applyBorder="1" applyAlignment="1" applyProtection="1">
      <alignment horizontal="center" vertical="center" wrapText="1"/>
    </xf>
    <xf numFmtId="49" fontId="14" fillId="3" borderId="77" xfId="0" applyNumberFormat="1" applyFont="1" applyFill="1" applyBorder="1" applyAlignment="1" applyProtection="1">
      <alignment horizontal="center" vertical="center" wrapText="1"/>
    </xf>
    <xf numFmtId="49" fontId="14" fillId="3" borderId="74" xfId="0" applyNumberFormat="1" applyFont="1" applyFill="1" applyBorder="1" applyAlignment="1" applyProtection="1">
      <alignment horizontal="center" vertical="center" wrapText="1"/>
    </xf>
    <xf numFmtId="49" fontId="14" fillId="3" borderId="85" xfId="0" applyNumberFormat="1" applyFont="1" applyFill="1" applyBorder="1" applyAlignment="1" applyProtection="1">
      <alignment horizontal="center" vertical="center" wrapText="1"/>
    </xf>
    <xf numFmtId="0" fontId="6" fillId="0" borderId="20" xfId="0" applyNumberFormat="1" applyFont="1" applyBorder="1" applyAlignment="1" applyProtection="1">
      <alignment horizontal="center" vertical="center"/>
    </xf>
    <xf numFmtId="49" fontId="14" fillId="3" borderId="90" xfId="0" applyNumberFormat="1" applyFont="1" applyFill="1" applyBorder="1" applyAlignment="1" applyProtection="1">
      <alignment vertical="center" wrapText="1"/>
    </xf>
    <xf numFmtId="49" fontId="14" fillId="3" borderId="91" xfId="0" applyNumberFormat="1" applyFont="1" applyFill="1" applyBorder="1" applyAlignment="1" applyProtection="1">
      <alignment vertical="center" wrapText="1"/>
    </xf>
    <xf numFmtId="49" fontId="14" fillId="3" borderId="92" xfId="0" applyNumberFormat="1" applyFont="1" applyFill="1" applyBorder="1" applyAlignment="1" applyProtection="1">
      <alignment vertical="center" wrapText="1"/>
    </xf>
    <xf numFmtId="49" fontId="14" fillId="3" borderId="93" xfId="0" applyNumberFormat="1" applyFont="1" applyFill="1" applyBorder="1" applyAlignment="1" applyProtection="1">
      <alignment horizontal="center" vertical="center" shrinkToFit="1"/>
    </xf>
    <xf numFmtId="49" fontId="14" fillId="3" borderId="107" xfId="0" applyNumberFormat="1" applyFont="1" applyFill="1" applyBorder="1" applyAlignment="1" applyProtection="1">
      <alignment horizontal="center" vertical="center" shrinkToFit="1"/>
    </xf>
    <xf numFmtId="0" fontId="14" fillId="3" borderId="93" xfId="0" applyNumberFormat="1" applyFont="1" applyFill="1" applyBorder="1" applyAlignment="1" applyProtection="1">
      <alignment horizontal="center" vertical="center" shrinkToFit="1"/>
    </xf>
    <xf numFmtId="0" fontId="14" fillId="3" borderId="43" xfId="0" applyNumberFormat="1" applyFont="1" applyFill="1" applyBorder="1" applyAlignment="1" applyProtection="1">
      <alignment horizontal="center" vertical="center" shrinkToFit="1"/>
    </xf>
    <xf numFmtId="0" fontId="0" fillId="3" borderId="31" xfId="0" applyNumberFormat="1" applyFill="1" applyBorder="1" applyAlignment="1">
      <alignment horizontal="center" vertical="center"/>
    </xf>
    <xf numFmtId="0" fontId="0" fillId="3" borderId="119" xfId="0" applyNumberFormat="1" applyFill="1" applyBorder="1" applyAlignment="1">
      <alignment horizontal="center" vertical="center"/>
    </xf>
    <xf numFmtId="0" fontId="0" fillId="3" borderId="32" xfId="0" applyNumberFormat="1" applyFill="1" applyBorder="1" applyAlignment="1">
      <alignment horizontal="center" vertical="center"/>
    </xf>
    <xf numFmtId="49" fontId="22" fillId="0" borderId="110" xfId="0" applyNumberFormat="1" applyFont="1" applyFill="1" applyBorder="1" applyAlignment="1" applyProtection="1">
      <alignment horizontal="left" vertical="center"/>
      <protection locked="0"/>
    </xf>
    <xf numFmtId="49" fontId="22" fillId="0" borderId="78" xfId="0" applyNumberFormat="1" applyFont="1" applyFill="1" applyBorder="1" applyAlignment="1" applyProtection="1">
      <alignment horizontal="left" vertical="center"/>
      <protection locked="0"/>
    </xf>
    <xf numFmtId="49" fontId="22" fillId="0" borderId="79" xfId="0" applyNumberFormat="1" applyFont="1" applyFill="1" applyBorder="1" applyAlignment="1" applyProtection="1">
      <alignment horizontal="left" vertical="center"/>
      <protection locked="0"/>
    </xf>
    <xf numFmtId="49" fontId="22" fillId="0" borderId="74" xfId="0" applyNumberFormat="1" applyFont="1" applyFill="1" applyBorder="1" applyAlignment="1" applyProtection="1">
      <alignment horizontal="left" vertical="center"/>
      <protection locked="0"/>
    </xf>
    <xf numFmtId="49" fontId="22" fillId="0" borderId="43" xfId="0" applyNumberFormat="1" applyFont="1" applyFill="1" applyBorder="1" applyAlignment="1" applyProtection="1">
      <alignment horizontal="left" vertical="center"/>
      <protection locked="0"/>
    </xf>
    <xf numFmtId="49" fontId="22" fillId="0" borderId="75" xfId="0" applyNumberFormat="1" applyFont="1" applyFill="1" applyBorder="1" applyAlignment="1" applyProtection="1">
      <alignment horizontal="left" vertical="center"/>
      <protection locked="0"/>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16" fillId="0" borderId="10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73" xfId="0" applyFont="1" applyBorder="1" applyAlignment="1" applyProtection="1">
      <alignment horizontal="center" vertical="center"/>
    </xf>
    <xf numFmtId="0" fontId="64" fillId="0" borderId="5" xfId="0" applyNumberFormat="1" applyFont="1" applyFill="1" applyBorder="1" applyAlignment="1" applyProtection="1">
      <alignment horizontal="center" vertical="center"/>
      <protection locked="0"/>
    </xf>
    <xf numFmtId="0" fontId="64" fillId="0" borderId="7" xfId="0" applyNumberFormat="1" applyFont="1" applyFill="1" applyBorder="1" applyAlignment="1" applyProtection="1">
      <alignment horizontal="center" vertical="center"/>
      <protection locked="0"/>
    </xf>
    <xf numFmtId="0" fontId="64" fillId="0" borderId="164" xfId="0" applyNumberFormat="1" applyFont="1" applyFill="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3" xfId="0" applyFont="1" applyBorder="1" applyAlignment="1" applyProtection="1">
      <alignment horizontal="center" vertical="center" shrinkToFit="1"/>
    </xf>
    <xf numFmtId="181" fontId="22" fillId="0" borderId="19" xfId="0" applyNumberFormat="1" applyFont="1" applyFill="1" applyBorder="1" applyAlignment="1" applyProtection="1">
      <alignment horizontal="center" vertical="center" shrinkToFit="1"/>
    </xf>
    <xf numFmtId="181" fontId="22" fillId="0" borderId="56" xfId="0" applyNumberFormat="1" applyFont="1" applyFill="1" applyBorder="1" applyAlignment="1" applyProtection="1">
      <alignment horizontal="center" vertical="center" shrinkToFit="1"/>
    </xf>
    <xf numFmtId="181" fontId="22" fillId="0" borderId="0" xfId="0" applyNumberFormat="1" applyFont="1" applyFill="1" applyBorder="1" applyAlignment="1" applyProtection="1">
      <alignment horizontal="center" vertical="center" shrinkToFit="1"/>
    </xf>
    <xf numFmtId="181" fontId="22" fillId="0" borderId="73" xfId="0" applyNumberFormat="1" applyFont="1" applyFill="1" applyBorder="1" applyAlignment="1" applyProtection="1">
      <alignment horizontal="center" vertical="center" shrinkToFit="1"/>
    </xf>
    <xf numFmtId="181" fontId="22" fillId="0" borderId="43" xfId="0" applyNumberFormat="1" applyFont="1" applyFill="1" applyBorder="1" applyAlignment="1" applyProtection="1">
      <alignment horizontal="center" vertical="center" shrinkToFit="1"/>
    </xf>
    <xf numFmtId="181" fontId="22" fillId="0" borderId="75" xfId="0" applyNumberFormat="1" applyFont="1" applyFill="1" applyBorder="1" applyAlignment="1" applyProtection="1">
      <alignment horizontal="center" vertical="center" shrinkToFit="1"/>
    </xf>
    <xf numFmtId="49" fontId="64" fillId="0" borderId="94" xfId="0" applyNumberFormat="1" applyFont="1" applyFill="1" applyBorder="1" applyAlignment="1" applyProtection="1">
      <alignment vertical="center" shrinkToFit="1"/>
      <protection locked="0"/>
    </xf>
    <xf numFmtId="49" fontId="64" fillId="0" borderId="95" xfId="0" applyNumberFormat="1" applyFont="1" applyFill="1" applyBorder="1" applyAlignment="1" applyProtection="1">
      <alignment vertical="center" shrinkToFit="1"/>
      <protection locked="0"/>
    </xf>
    <xf numFmtId="49" fontId="64" fillId="0" borderId="96" xfId="0" applyNumberFormat="1" applyFont="1" applyFill="1" applyBorder="1" applyAlignment="1" applyProtection="1">
      <alignment vertical="center" shrinkToFit="1"/>
      <protection locked="0"/>
    </xf>
    <xf numFmtId="49" fontId="64" fillId="0" borderId="101" xfId="0" applyNumberFormat="1" applyFont="1" applyFill="1" applyBorder="1" applyAlignment="1" applyProtection="1">
      <alignment vertical="center" shrinkToFit="1"/>
      <protection locked="0"/>
    </xf>
    <xf numFmtId="49" fontId="64" fillId="0" borderId="102" xfId="0" applyNumberFormat="1" applyFont="1" applyFill="1" applyBorder="1" applyAlignment="1" applyProtection="1">
      <alignment vertical="center" shrinkToFit="1"/>
      <protection locked="0"/>
    </xf>
    <xf numFmtId="49" fontId="64" fillId="0" borderId="103" xfId="0" applyNumberFormat="1" applyFont="1" applyFill="1" applyBorder="1" applyAlignment="1" applyProtection="1">
      <alignment vertical="center" shrinkToFit="1"/>
      <protection locked="0"/>
    </xf>
    <xf numFmtId="49" fontId="64" fillId="0" borderId="97" xfId="0" applyNumberFormat="1" applyFont="1" applyFill="1" applyBorder="1" applyAlignment="1" applyProtection="1">
      <alignment horizontal="center" vertical="center" wrapText="1"/>
      <protection locked="0"/>
    </xf>
    <xf numFmtId="49" fontId="64" fillId="0" borderId="19" xfId="0" applyNumberFormat="1" applyFont="1" applyFill="1" applyBorder="1" applyAlignment="1" applyProtection="1">
      <alignment horizontal="center" vertical="center"/>
      <protection locked="0"/>
    </xf>
    <xf numFmtId="49" fontId="64" fillId="0" borderId="98" xfId="0" applyNumberFormat="1" applyFont="1" applyFill="1" applyBorder="1" applyAlignment="1" applyProtection="1">
      <alignment horizontal="center" vertical="center"/>
      <protection locked="0"/>
    </xf>
    <xf numFmtId="49" fontId="64" fillId="0" borderId="104" xfId="0" applyNumberFormat="1" applyFont="1" applyFill="1" applyBorder="1" applyAlignment="1" applyProtection="1">
      <alignment horizontal="center" vertical="center"/>
      <protection locked="0"/>
    </xf>
    <xf numFmtId="49" fontId="64" fillId="0" borderId="0" xfId="0" applyNumberFormat="1" applyFont="1" applyFill="1" applyBorder="1" applyAlignment="1" applyProtection="1">
      <alignment horizontal="center" vertical="center"/>
      <protection locked="0"/>
    </xf>
    <xf numFmtId="49" fontId="64" fillId="0" borderId="105" xfId="0" applyNumberFormat="1" applyFont="1" applyFill="1" applyBorder="1" applyAlignment="1" applyProtection="1">
      <alignment horizontal="center" vertical="center"/>
      <protection locked="0"/>
    </xf>
    <xf numFmtId="49" fontId="64" fillId="0" borderId="93" xfId="0" applyNumberFormat="1" applyFont="1" applyFill="1" applyBorder="1" applyAlignment="1" applyProtection="1">
      <alignment horizontal="center" vertical="center"/>
      <protection locked="0"/>
    </xf>
    <xf numFmtId="49" fontId="64" fillId="0" borderId="43" xfId="0" applyNumberFormat="1" applyFont="1" applyFill="1" applyBorder="1" applyAlignment="1" applyProtection="1">
      <alignment horizontal="center" vertical="center"/>
      <protection locked="0"/>
    </xf>
    <xf numFmtId="49" fontId="64" fillId="0" borderId="107" xfId="0" applyNumberFormat="1" applyFont="1" applyFill="1" applyBorder="1" applyAlignment="1" applyProtection="1">
      <alignment horizontal="center" vertical="center"/>
      <protection locked="0"/>
    </xf>
    <xf numFmtId="0" fontId="64" fillId="0" borderId="97" xfId="0" applyNumberFormat="1" applyFont="1" applyFill="1" applyBorder="1" applyAlignment="1" applyProtection="1">
      <alignment horizontal="center" vertical="center"/>
      <protection locked="0"/>
    </xf>
    <xf numFmtId="0" fontId="64" fillId="0" borderId="19" xfId="0" applyNumberFormat="1" applyFont="1" applyFill="1" applyBorder="1" applyAlignment="1" applyProtection="1">
      <alignment horizontal="center" vertical="center"/>
      <protection locked="0"/>
    </xf>
    <xf numFmtId="0" fontId="64" fillId="0" borderId="98" xfId="0" applyNumberFormat="1" applyFont="1" applyFill="1" applyBorder="1" applyAlignment="1" applyProtection="1">
      <alignment horizontal="center" vertical="center"/>
      <protection locked="0"/>
    </xf>
    <xf numFmtId="49" fontId="64" fillId="0" borderId="97" xfId="0" applyNumberFormat="1" applyFont="1" applyFill="1" applyBorder="1" applyAlignment="1" applyProtection="1">
      <alignment horizontal="center" vertical="center" wrapText="1" shrinkToFit="1"/>
      <protection locked="0"/>
    </xf>
    <xf numFmtId="49" fontId="64" fillId="0" borderId="19" xfId="0" applyNumberFormat="1" applyFont="1" applyFill="1" applyBorder="1" applyAlignment="1" applyProtection="1">
      <alignment horizontal="center" vertical="center" wrapText="1" shrinkToFit="1"/>
      <protection locked="0"/>
    </xf>
    <xf numFmtId="49" fontId="64" fillId="0" borderId="56" xfId="0" applyNumberFormat="1" applyFont="1" applyFill="1" applyBorder="1" applyAlignment="1" applyProtection="1">
      <alignment horizontal="center" vertical="center" wrapText="1" shrinkToFit="1"/>
      <protection locked="0"/>
    </xf>
    <xf numFmtId="49" fontId="64" fillId="0" borderId="104" xfId="0" applyNumberFormat="1" applyFont="1" applyFill="1" applyBorder="1" applyAlignment="1" applyProtection="1">
      <alignment horizontal="center" vertical="center" wrapText="1" shrinkToFit="1"/>
      <protection locked="0"/>
    </xf>
    <xf numFmtId="49" fontId="64" fillId="0" borderId="0" xfId="0" applyNumberFormat="1" applyFont="1" applyFill="1" applyBorder="1" applyAlignment="1" applyProtection="1">
      <alignment horizontal="center" vertical="center" wrapText="1" shrinkToFit="1"/>
      <protection locked="0"/>
    </xf>
    <xf numFmtId="49" fontId="64" fillId="0" borderId="73" xfId="0" applyNumberFormat="1" applyFont="1" applyFill="1" applyBorder="1" applyAlignment="1" applyProtection="1">
      <alignment horizontal="center" vertical="center" wrapText="1" shrinkToFit="1"/>
      <protection locked="0"/>
    </xf>
    <xf numFmtId="49" fontId="64" fillId="0" borderId="58" xfId="0" applyNumberFormat="1" applyFont="1" applyFill="1" applyBorder="1" applyAlignment="1" applyProtection="1">
      <alignment horizontal="center" vertical="center" shrinkToFit="1"/>
      <protection locked="0"/>
    </xf>
    <xf numFmtId="49" fontId="64" fillId="0" borderId="19" xfId="0" applyNumberFormat="1" applyFont="1" applyFill="1" applyBorder="1" applyAlignment="1" applyProtection="1">
      <alignment horizontal="center" vertical="center" shrinkToFit="1"/>
      <protection locked="0"/>
    </xf>
    <xf numFmtId="49" fontId="64" fillId="0" borderId="56" xfId="0" applyNumberFormat="1" applyFont="1" applyFill="1" applyBorder="1" applyAlignment="1" applyProtection="1">
      <alignment horizontal="center" vertical="center" shrinkToFit="1"/>
      <protection locked="0"/>
    </xf>
    <xf numFmtId="49" fontId="64" fillId="0" borderId="72" xfId="0" applyNumberFormat="1" applyFont="1" applyFill="1" applyBorder="1" applyAlignment="1" applyProtection="1">
      <alignment horizontal="center" vertical="center" shrinkToFit="1"/>
      <protection locked="0"/>
    </xf>
    <xf numFmtId="49" fontId="64" fillId="0" borderId="0" xfId="0" applyNumberFormat="1" applyFont="1" applyFill="1" applyBorder="1" applyAlignment="1" applyProtection="1">
      <alignment horizontal="center" vertical="center" shrinkToFit="1"/>
      <protection locked="0"/>
    </xf>
    <xf numFmtId="49" fontId="64" fillId="0" borderId="73" xfId="0" applyNumberFormat="1" applyFont="1" applyFill="1" applyBorder="1" applyAlignment="1" applyProtection="1">
      <alignment horizontal="center" vertical="center" shrinkToFit="1"/>
      <protection locked="0"/>
    </xf>
    <xf numFmtId="49" fontId="64" fillId="0" borderId="74" xfId="0" applyNumberFormat="1" applyFont="1" applyFill="1" applyBorder="1" applyAlignment="1" applyProtection="1">
      <alignment horizontal="center" vertical="center" shrinkToFit="1"/>
      <protection locked="0"/>
    </xf>
    <xf numFmtId="49" fontId="64" fillId="0" borderId="43" xfId="0" applyNumberFormat="1" applyFont="1" applyFill="1" applyBorder="1" applyAlignment="1" applyProtection="1">
      <alignment horizontal="center" vertical="center" shrinkToFit="1"/>
      <protection locked="0"/>
    </xf>
    <xf numFmtId="49" fontId="64" fillId="0" borderId="75" xfId="0" applyNumberFormat="1" applyFont="1" applyFill="1" applyBorder="1" applyAlignment="1" applyProtection="1">
      <alignment horizontal="center" vertical="center" shrinkToFit="1"/>
      <protection locked="0"/>
    </xf>
    <xf numFmtId="49" fontId="64" fillId="0" borderId="83" xfId="0" applyNumberFormat="1" applyFont="1" applyFill="1" applyBorder="1" applyAlignment="1" applyProtection="1">
      <alignment vertical="center" shrinkToFit="1"/>
      <protection locked="0"/>
    </xf>
    <xf numFmtId="49" fontId="64" fillId="0" borderId="84" xfId="0" applyNumberFormat="1" applyFont="1" applyFill="1" applyBorder="1" applyAlignment="1" applyProtection="1">
      <alignment vertical="center" shrinkToFit="1"/>
      <protection locked="0"/>
    </xf>
    <xf numFmtId="49" fontId="64" fillId="0" borderId="106" xfId="0" applyNumberFormat="1" applyFont="1" applyFill="1" applyBorder="1" applyAlignment="1" applyProtection="1">
      <alignment vertical="center" shrinkToFit="1"/>
      <protection locked="0"/>
    </xf>
    <xf numFmtId="0" fontId="64" fillId="0" borderId="165" xfId="0" applyNumberFormat="1" applyFont="1" applyFill="1" applyBorder="1" applyAlignment="1" applyProtection="1">
      <alignment horizontal="center" vertical="center"/>
      <protection locked="0"/>
    </xf>
    <xf numFmtId="0" fontId="64" fillId="0" borderId="160" xfId="0" applyNumberFormat="1" applyFont="1" applyFill="1" applyBorder="1" applyAlignment="1" applyProtection="1">
      <alignment horizontal="center" vertical="center"/>
      <protection locked="0"/>
    </xf>
    <xf numFmtId="0" fontId="64" fillId="0" borderId="161" xfId="0" applyNumberFormat="1" applyFont="1" applyFill="1" applyBorder="1" applyAlignment="1" applyProtection="1">
      <alignment horizontal="center" vertical="center"/>
      <protection locked="0"/>
    </xf>
    <xf numFmtId="49" fontId="64" fillId="0" borderId="93" xfId="0" applyNumberFormat="1" applyFont="1" applyFill="1" applyBorder="1" applyAlignment="1" applyProtection="1">
      <alignment horizontal="center" vertical="center" shrinkToFit="1"/>
      <protection locked="0"/>
    </xf>
    <xf numFmtId="0" fontId="16" fillId="0" borderId="8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9"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xf>
    <xf numFmtId="179" fontId="22" fillId="0" borderId="58" xfId="0" applyNumberFormat="1" applyFont="1" applyFill="1" applyBorder="1" applyAlignment="1" applyProtection="1">
      <alignment horizontal="center" vertical="center" shrinkToFit="1"/>
    </xf>
    <xf numFmtId="179" fontId="22" fillId="0" borderId="19" xfId="0" applyNumberFormat="1" applyFont="1" applyFill="1" applyBorder="1" applyAlignment="1" applyProtection="1">
      <alignment horizontal="center" vertical="center" shrinkToFit="1"/>
    </xf>
    <xf numFmtId="179" fontId="22" fillId="0" borderId="72" xfId="0" applyNumberFormat="1" applyFont="1" applyFill="1" applyBorder="1" applyAlignment="1" applyProtection="1">
      <alignment horizontal="center" vertical="center" shrinkToFit="1"/>
    </xf>
    <xf numFmtId="179" fontId="22" fillId="0" borderId="0" xfId="0" applyNumberFormat="1" applyFont="1" applyFill="1" applyBorder="1" applyAlignment="1" applyProtection="1">
      <alignment horizontal="center" vertical="center" shrinkToFit="1"/>
    </xf>
    <xf numFmtId="179" fontId="22" fillId="0" borderId="74" xfId="0" applyNumberFormat="1" applyFont="1" applyFill="1" applyBorder="1" applyAlignment="1" applyProtection="1">
      <alignment horizontal="center" vertical="center" shrinkToFit="1"/>
    </xf>
    <xf numFmtId="179" fontId="22" fillId="0" borderId="43" xfId="0" applyNumberFormat="1" applyFont="1" applyFill="1" applyBorder="1" applyAlignment="1" applyProtection="1">
      <alignment horizontal="center" vertical="center" shrinkToFit="1"/>
    </xf>
    <xf numFmtId="0" fontId="16" fillId="0" borderId="43"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xf>
    <xf numFmtId="49" fontId="64" fillId="0" borderId="99" xfId="0" applyNumberFormat="1" applyFont="1" applyFill="1" applyBorder="1" applyAlignment="1" applyProtection="1">
      <alignment horizontal="center" vertical="center" shrinkToFit="1"/>
      <protection locked="0"/>
    </xf>
    <xf numFmtId="49" fontId="64" fillId="0" borderId="80" xfId="0" applyNumberFormat="1" applyFont="1" applyFill="1" applyBorder="1" applyAlignment="1" applyProtection="1">
      <alignment horizontal="center" vertical="center" shrinkToFit="1"/>
      <protection locked="0"/>
    </xf>
    <xf numFmtId="49" fontId="64" fillId="0" borderId="85" xfId="0" applyNumberFormat="1" applyFont="1" applyFill="1" applyBorder="1" applyAlignment="1" applyProtection="1">
      <alignment horizontal="center" vertical="center" shrinkToFit="1"/>
      <protection locked="0"/>
    </xf>
    <xf numFmtId="49" fontId="6" fillId="0" borderId="59" xfId="0" applyNumberFormat="1" applyFont="1" applyBorder="1" applyAlignment="1" applyProtection="1">
      <alignment horizontal="center" vertical="center"/>
    </xf>
    <xf numFmtId="0" fontId="6" fillId="0" borderId="41" xfId="0" applyNumberFormat="1" applyFont="1" applyBorder="1" applyAlignment="1" applyProtection="1">
      <alignment horizontal="center" vertical="center"/>
    </xf>
    <xf numFmtId="0" fontId="6" fillId="0" borderId="126" xfId="0" applyNumberFormat="1" applyFont="1" applyBorder="1" applyAlignment="1" applyProtection="1">
      <alignment horizontal="center" vertical="center"/>
    </xf>
    <xf numFmtId="179" fontId="16" fillId="0" borderId="58" xfId="0" applyNumberFormat="1" applyFont="1" applyFill="1" applyBorder="1" applyAlignment="1" applyProtection="1">
      <alignment horizontal="center" vertical="center" shrinkToFit="1"/>
    </xf>
    <xf numFmtId="179" fontId="16" fillId="0" borderId="19" xfId="0" applyNumberFormat="1" applyFont="1" applyFill="1" applyBorder="1" applyAlignment="1" applyProtection="1">
      <alignment horizontal="center" vertical="center" shrinkToFit="1"/>
    </xf>
    <xf numFmtId="179" fontId="16" fillId="0" borderId="72"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4" xfId="0" applyNumberFormat="1" applyFont="1" applyFill="1" applyBorder="1" applyAlignment="1" applyProtection="1">
      <alignment horizontal="center" vertical="center" shrinkToFit="1"/>
    </xf>
    <xf numFmtId="179" fontId="16" fillId="0" borderId="43" xfId="0" applyNumberFormat="1" applyFont="1" applyFill="1" applyBorder="1" applyAlignment="1" applyProtection="1">
      <alignment horizontal="center" vertical="center" shrinkToFit="1"/>
    </xf>
    <xf numFmtId="0" fontId="6" fillId="0" borderId="59" xfId="0" applyNumberFormat="1" applyFont="1" applyBorder="1" applyAlignment="1" applyProtection="1">
      <alignment horizontal="center" vertical="center"/>
    </xf>
    <xf numFmtId="0" fontId="16" fillId="0" borderId="10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181" fontId="16" fillId="0" borderId="19" xfId="0" applyNumberFormat="1" applyFont="1" applyFill="1" applyBorder="1" applyAlignment="1" applyProtection="1">
      <alignment horizontal="center" vertical="center" shrinkToFit="1"/>
    </xf>
    <xf numFmtId="181" fontId="16" fillId="0" borderId="56"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3" xfId="0" applyNumberFormat="1" applyFont="1" applyFill="1" applyBorder="1" applyAlignment="1" applyProtection="1">
      <alignment horizontal="center" vertical="center" shrinkToFit="1"/>
    </xf>
    <xf numFmtId="181" fontId="16" fillId="0" borderId="43" xfId="0" applyNumberFormat="1" applyFont="1" applyFill="1" applyBorder="1" applyAlignment="1" applyProtection="1">
      <alignment horizontal="center" vertical="center" shrinkToFit="1"/>
    </xf>
    <xf numFmtId="181" fontId="16" fillId="0" borderId="75" xfId="0" applyNumberFormat="1" applyFont="1" applyFill="1" applyBorder="1" applyAlignment="1" applyProtection="1">
      <alignment horizontal="center" vertical="center" shrinkToFit="1"/>
    </xf>
    <xf numFmtId="49" fontId="13" fillId="0" borderId="94" xfId="0" applyNumberFormat="1" applyFont="1" applyFill="1" applyBorder="1" applyAlignment="1" applyProtection="1">
      <alignment vertical="center" shrinkToFit="1"/>
      <protection locked="0"/>
    </xf>
    <xf numFmtId="49" fontId="13" fillId="0" borderId="95" xfId="0" applyNumberFormat="1" applyFont="1" applyFill="1" applyBorder="1" applyAlignment="1" applyProtection="1">
      <alignment vertical="center" shrinkToFit="1"/>
      <protection locked="0"/>
    </xf>
    <xf numFmtId="49" fontId="13" fillId="0" borderId="96" xfId="0" applyNumberFormat="1" applyFont="1" applyFill="1" applyBorder="1" applyAlignment="1" applyProtection="1">
      <alignment vertical="center" shrinkToFit="1"/>
      <protection locked="0"/>
    </xf>
    <xf numFmtId="49" fontId="13" fillId="0" borderId="101" xfId="0" applyNumberFormat="1" applyFont="1" applyFill="1" applyBorder="1" applyAlignment="1" applyProtection="1">
      <alignment vertical="center" shrinkToFit="1"/>
      <protection locked="0"/>
    </xf>
    <xf numFmtId="49" fontId="13" fillId="0" borderId="102" xfId="0" applyNumberFormat="1" applyFont="1" applyFill="1" applyBorder="1" applyAlignment="1" applyProtection="1">
      <alignment vertical="center" shrinkToFit="1"/>
      <protection locked="0"/>
    </xf>
    <xf numFmtId="49" fontId="13" fillId="0" borderId="103" xfId="0" applyNumberFormat="1" applyFont="1" applyFill="1" applyBorder="1" applyAlignment="1" applyProtection="1">
      <alignment vertical="center" shrinkToFit="1"/>
      <protection locked="0"/>
    </xf>
    <xf numFmtId="49" fontId="13" fillId="0" borderId="97"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49" fontId="13" fillId="0" borderId="98"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107" xfId="0" applyNumberFormat="1" applyFont="1" applyFill="1" applyBorder="1" applyAlignment="1" applyProtection="1">
      <alignment horizontal="center" vertical="center"/>
      <protection locked="0"/>
    </xf>
    <xf numFmtId="49" fontId="13" fillId="0" borderId="97" xfId="0" applyNumberFormat="1" applyFont="1" applyFill="1" applyBorder="1" applyAlignment="1" applyProtection="1">
      <alignment horizontal="center" vertical="center" wrapText="1" shrinkToFit="1"/>
      <protection locked="0"/>
    </xf>
    <xf numFmtId="49" fontId="13" fillId="0" borderId="19" xfId="0" applyNumberFormat="1" applyFont="1" applyFill="1" applyBorder="1" applyAlignment="1" applyProtection="1">
      <alignment horizontal="center" vertical="center" wrapText="1" shrinkToFit="1"/>
      <protection locked="0"/>
    </xf>
    <xf numFmtId="49" fontId="13" fillId="0" borderId="56" xfId="0" applyNumberFormat="1" applyFont="1" applyFill="1" applyBorder="1" applyAlignment="1" applyProtection="1">
      <alignment horizontal="center" vertical="center" wrapText="1" shrinkToFit="1"/>
      <protection locked="0"/>
    </xf>
    <xf numFmtId="49" fontId="13" fillId="0" borderId="104"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49" fontId="13" fillId="0" borderId="73" xfId="0" applyNumberFormat="1" applyFont="1" applyFill="1" applyBorder="1" applyAlignment="1" applyProtection="1">
      <alignment horizontal="center" vertical="center" wrapText="1" shrinkToFit="1"/>
      <protection locked="0"/>
    </xf>
    <xf numFmtId="49" fontId="13" fillId="0" borderId="58"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56" xfId="0" applyNumberFormat="1" applyFont="1" applyFill="1" applyBorder="1" applyAlignment="1" applyProtection="1">
      <alignment horizontal="center" vertical="center" shrinkToFit="1"/>
      <protection locked="0"/>
    </xf>
    <xf numFmtId="49" fontId="13" fillId="0" borderId="72"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73" xfId="0" applyNumberFormat="1" applyFont="1" applyFill="1" applyBorder="1" applyAlignment="1" applyProtection="1">
      <alignment horizontal="center" vertical="center" shrinkToFit="1"/>
      <protection locked="0"/>
    </xf>
    <xf numFmtId="49" fontId="13" fillId="0" borderId="74"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49" fontId="13" fillId="0" borderId="75" xfId="0" applyNumberFormat="1" applyFont="1" applyFill="1" applyBorder="1" applyAlignment="1" applyProtection="1">
      <alignment horizontal="center" vertical="center" shrinkToFit="1"/>
      <protection locked="0"/>
    </xf>
    <xf numFmtId="49" fontId="13" fillId="0" borderId="83" xfId="0" applyNumberFormat="1" applyFont="1" applyFill="1" applyBorder="1" applyAlignment="1" applyProtection="1">
      <alignment vertical="center" shrinkToFit="1"/>
      <protection locked="0"/>
    </xf>
    <xf numFmtId="49" fontId="13" fillId="0" borderId="84" xfId="0" applyNumberFormat="1" applyFont="1" applyFill="1" applyBorder="1" applyAlignment="1" applyProtection="1">
      <alignment vertical="center" shrinkToFit="1"/>
      <protection locked="0"/>
    </xf>
    <xf numFmtId="49" fontId="13" fillId="0" borderId="106" xfId="0" applyNumberFormat="1" applyFont="1" applyFill="1" applyBorder="1" applyAlignment="1" applyProtection="1">
      <alignment vertical="center" shrinkToFit="1"/>
      <protection locked="0"/>
    </xf>
    <xf numFmtId="0" fontId="64" fillId="0" borderId="93" xfId="0" applyNumberFormat="1" applyFont="1" applyFill="1" applyBorder="1" applyAlignment="1" applyProtection="1">
      <alignment horizontal="center" vertical="center"/>
      <protection locked="0"/>
    </xf>
    <xf numFmtId="0" fontId="64" fillId="0" borderId="43" xfId="0" applyNumberFormat="1" applyFont="1" applyFill="1" applyBorder="1" applyAlignment="1" applyProtection="1">
      <alignment horizontal="center" vertical="center"/>
      <protection locked="0"/>
    </xf>
    <xf numFmtId="0" fontId="64" fillId="0" borderId="107"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shrinkToFit="1"/>
      <protection locked="0"/>
    </xf>
    <xf numFmtId="181" fontId="6" fillId="0" borderId="2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xf>
    <xf numFmtId="49" fontId="13" fillId="0" borderId="166" xfId="0" applyNumberFormat="1" applyFont="1" applyFill="1" applyBorder="1" applyAlignment="1" applyProtection="1">
      <alignment horizontal="center" vertical="center"/>
      <protection locked="0"/>
    </xf>
    <xf numFmtId="49" fontId="13" fillId="0" borderId="40" xfId="0" applyNumberFormat="1" applyFont="1" applyFill="1" applyBorder="1" applyAlignment="1" applyProtection="1">
      <alignment horizontal="center" vertical="center"/>
      <protection locked="0"/>
    </xf>
    <xf numFmtId="49" fontId="13" fillId="0" borderId="167" xfId="0" applyNumberFormat="1" applyFont="1" applyFill="1" applyBorder="1" applyAlignment="1" applyProtection="1">
      <alignment horizontal="center" vertical="center"/>
      <protection locked="0"/>
    </xf>
    <xf numFmtId="49" fontId="13" fillId="0" borderId="110" xfId="0" applyNumberFormat="1" applyFont="1" applyFill="1" applyBorder="1" applyAlignment="1" applyProtection="1">
      <alignment vertical="center" shrinkToFit="1"/>
      <protection locked="0"/>
    </xf>
    <xf numFmtId="49" fontId="13" fillId="0" borderId="78" xfId="0" applyNumberFormat="1" applyFont="1" applyFill="1" applyBorder="1" applyAlignment="1" applyProtection="1">
      <alignment vertical="center" shrinkToFit="1"/>
      <protection locked="0"/>
    </xf>
    <xf numFmtId="49" fontId="13" fillId="0" borderId="118" xfId="0" applyNumberFormat="1" applyFont="1" applyFill="1" applyBorder="1" applyAlignment="1" applyProtection="1">
      <alignment vertical="center" shrinkToFit="1"/>
      <protection locked="0"/>
    </xf>
    <xf numFmtId="0" fontId="64" fillId="0" borderId="166" xfId="0" applyNumberFormat="1" applyFont="1" applyFill="1" applyBorder="1" applyAlignment="1" applyProtection="1">
      <alignment horizontal="center" vertical="center"/>
      <protection locked="0"/>
    </xf>
    <xf numFmtId="0" fontId="64" fillId="0" borderId="40" xfId="0" applyNumberFormat="1" applyFont="1" applyFill="1" applyBorder="1" applyAlignment="1" applyProtection="1">
      <alignment horizontal="center" vertical="center"/>
      <protection locked="0"/>
    </xf>
    <xf numFmtId="0" fontId="64" fillId="0" borderId="167"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73" xfId="0" applyFont="1" applyBorder="1" applyAlignment="1" applyProtection="1">
      <alignment horizontal="center" vertical="center" shrinkToFit="1"/>
    </xf>
    <xf numFmtId="49" fontId="14" fillId="0" borderId="18"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49" fontId="14" fillId="0" borderId="109" xfId="0" applyNumberFormat="1" applyFont="1" applyFill="1" applyBorder="1" applyAlignment="1" applyProtection="1">
      <alignment horizontal="center" vertical="center" wrapText="1"/>
    </xf>
    <xf numFmtId="49" fontId="14" fillId="0" borderId="41"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49" fontId="14" fillId="0" borderId="45" xfId="0" applyNumberFormat="1" applyFont="1" applyFill="1" applyBorder="1" applyAlignment="1" applyProtection="1">
      <alignment horizontal="center" vertical="center" wrapText="1"/>
    </xf>
    <xf numFmtId="0" fontId="64" fillId="0" borderId="113" xfId="0" applyFont="1" applyBorder="1" applyAlignment="1" applyProtection="1">
      <alignment horizontal="center" vertical="center"/>
      <protection locked="0"/>
    </xf>
    <xf numFmtId="0" fontId="64" fillId="0" borderId="114" xfId="0" applyFont="1" applyBorder="1" applyAlignment="1" applyProtection="1">
      <alignment horizontal="center" vertical="center"/>
      <protection locked="0"/>
    </xf>
    <xf numFmtId="0" fontId="13" fillId="0" borderId="114" xfId="0" applyFont="1" applyBorder="1" applyAlignment="1" applyProtection="1">
      <alignment horizontal="center" vertical="center" shrinkToFit="1"/>
    </xf>
    <xf numFmtId="0" fontId="64" fillId="0" borderId="114"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xf>
    <xf numFmtId="49" fontId="13" fillId="0" borderId="100" xfId="0" applyNumberFormat="1" applyFont="1" applyFill="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xf>
    <xf numFmtId="49" fontId="64" fillId="0" borderId="48" xfId="0" applyNumberFormat="1" applyFont="1" applyFill="1" applyBorder="1" applyAlignment="1" applyProtection="1">
      <alignment vertical="center" shrinkToFit="1"/>
      <protection locked="0"/>
    </xf>
    <xf numFmtId="49" fontId="64" fillId="0" borderId="40" xfId="0" applyNumberFormat="1" applyFont="1" applyFill="1" applyBorder="1" applyAlignment="1" applyProtection="1">
      <alignment vertical="center" shrinkToFit="1"/>
      <protection locked="0"/>
    </xf>
    <xf numFmtId="49" fontId="64" fillId="0" borderId="108" xfId="0" applyNumberFormat="1" applyFont="1" applyFill="1" applyBorder="1" applyAlignment="1" applyProtection="1">
      <alignment vertical="center" shrinkToFit="1"/>
      <protection locked="0"/>
    </xf>
    <xf numFmtId="49" fontId="13" fillId="0" borderId="111" xfId="0" applyNumberFormat="1" applyFont="1" applyFill="1" applyBorder="1" applyAlignment="1" applyProtection="1">
      <alignment horizontal="center" vertical="center"/>
      <protection locked="0"/>
    </xf>
    <xf numFmtId="49" fontId="64" fillId="0" borderId="76" xfId="0" applyNumberFormat="1" applyFont="1" applyFill="1" applyBorder="1" applyAlignment="1" applyProtection="1">
      <alignment vertical="top" shrinkToFit="1"/>
      <protection locked="0"/>
    </xf>
    <xf numFmtId="49" fontId="64" fillId="0" borderId="16" xfId="0" applyNumberFormat="1" applyFont="1" applyFill="1" applyBorder="1" applyAlignment="1" applyProtection="1">
      <alignment vertical="top" shrinkToFit="1"/>
      <protection locked="0"/>
    </xf>
    <xf numFmtId="49" fontId="64" fillId="0" borderId="77" xfId="0" applyNumberFormat="1" applyFont="1" applyFill="1" applyBorder="1" applyAlignment="1" applyProtection="1">
      <alignment vertical="top" shrinkToFit="1"/>
      <protection locked="0"/>
    </xf>
    <xf numFmtId="0" fontId="13" fillId="0" borderId="11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xf>
    <xf numFmtId="49" fontId="64" fillId="0" borderId="72" xfId="0" applyNumberFormat="1" applyFont="1" applyFill="1" applyBorder="1" applyAlignment="1" applyProtection="1">
      <alignment vertical="center" shrinkToFit="1"/>
      <protection locked="0"/>
    </xf>
    <xf numFmtId="49" fontId="64" fillId="0" borderId="0" xfId="0" applyNumberFormat="1" applyFont="1" applyFill="1" applyBorder="1" applyAlignment="1" applyProtection="1">
      <alignment vertical="center" shrinkToFit="1"/>
      <protection locked="0"/>
    </xf>
    <xf numFmtId="49" fontId="64" fillId="0" borderId="80" xfId="0" applyNumberFormat="1" applyFont="1" applyFill="1" applyBorder="1" applyAlignment="1" applyProtection="1">
      <alignment vertical="center" shrinkToFit="1"/>
      <protection locked="0"/>
    </xf>
    <xf numFmtId="0" fontId="6" fillId="0" borderId="100"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57" fillId="0" borderId="86"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10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0" xfId="0" applyFont="1" applyFill="1" applyBorder="1" applyAlignment="1">
      <alignment horizontal="center" vertical="center"/>
    </xf>
    <xf numFmtId="0" fontId="57" fillId="0" borderId="111"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108" xfId="0" applyFont="1" applyFill="1" applyBorder="1" applyAlignment="1">
      <alignment horizontal="center" vertical="center"/>
    </xf>
    <xf numFmtId="0" fontId="0" fillId="0" borderId="16" xfId="0" applyFill="1" applyBorder="1" applyAlignment="1">
      <alignment horizontal="center" vertical="center"/>
    </xf>
    <xf numFmtId="0" fontId="0" fillId="0" borderId="40" xfId="0" applyFill="1" applyBorder="1" applyAlignment="1">
      <alignment horizontal="center" vertical="center"/>
    </xf>
    <xf numFmtId="0" fontId="0" fillId="0" borderId="86" xfId="0" applyFill="1" applyBorder="1" applyAlignment="1">
      <alignment horizontal="center" vertical="center"/>
    </xf>
    <xf numFmtId="0" fontId="0" fillId="0" borderId="77" xfId="0" applyFill="1" applyBorder="1" applyAlignment="1">
      <alignment horizontal="center" vertical="center"/>
    </xf>
    <xf numFmtId="0" fontId="0" fillId="0" borderId="111" xfId="0" applyFill="1" applyBorder="1" applyAlignment="1">
      <alignment horizontal="center" vertical="center"/>
    </xf>
    <xf numFmtId="0" fontId="0" fillId="0" borderId="108" xfId="0" applyFill="1" applyBorder="1" applyAlignment="1">
      <alignment horizontal="center" vertic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0" fontId="0" fillId="0" borderId="168" xfId="0" applyFill="1" applyBorder="1" applyAlignment="1">
      <alignment horizontal="center" vertical="center"/>
    </xf>
    <xf numFmtId="0" fontId="0" fillId="0" borderId="169" xfId="0" applyFill="1" applyBorder="1" applyAlignment="1">
      <alignment horizontal="center" vertical="center"/>
    </xf>
    <xf numFmtId="0" fontId="0" fillId="0" borderId="170" xfId="0"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0" fillId="0" borderId="140" xfId="0" applyFill="1" applyBorder="1" applyAlignment="1">
      <alignment horizontal="center" vertical="center"/>
    </xf>
    <xf numFmtId="0" fontId="57" fillId="0" borderId="43" xfId="0" applyFont="1" applyFill="1" applyBorder="1" applyAlignment="1">
      <alignment horizontal="center" vertical="center"/>
    </xf>
    <xf numFmtId="0" fontId="0" fillId="0" borderId="126" xfId="0" applyFill="1" applyBorder="1" applyAlignment="1">
      <alignment horizontal="center" vertical="center"/>
    </xf>
    <xf numFmtId="0" fontId="57" fillId="0" borderId="126" xfId="0" applyFont="1" applyFill="1" applyBorder="1" applyAlignment="1">
      <alignment horizontal="center" vertical="center"/>
    </xf>
    <xf numFmtId="0" fontId="0" fillId="0" borderId="172" xfId="0" applyFill="1" applyBorder="1" applyAlignment="1">
      <alignment horizontal="center" vertical="center"/>
    </xf>
    <xf numFmtId="0" fontId="57" fillId="0" borderId="171" xfId="0" applyFont="1" applyFill="1" applyBorder="1" applyAlignment="1">
      <alignment horizontal="center" vertical="center"/>
    </xf>
    <xf numFmtId="0" fontId="57" fillId="0" borderId="75" xfId="0" applyFont="1" applyFill="1" applyBorder="1" applyAlignment="1">
      <alignment horizontal="center" vertical="center"/>
    </xf>
    <xf numFmtId="0" fontId="0" fillId="0" borderId="20" xfId="0" applyFill="1" applyBorder="1" applyAlignment="1">
      <alignment horizontal="center" vertical="center"/>
    </xf>
    <xf numFmtId="0" fontId="0" fillId="0" borderId="131" xfId="0" applyFill="1" applyBorder="1" applyAlignment="1">
      <alignment horizontal="center" vertical="center"/>
    </xf>
    <xf numFmtId="0" fontId="30" fillId="0" borderId="64" xfId="0" applyFont="1" applyFill="1" applyBorder="1" applyAlignment="1">
      <alignment horizontal="center" vertical="center"/>
    </xf>
    <xf numFmtId="0" fontId="0" fillId="0" borderId="69" xfId="0" applyFill="1" applyBorder="1" applyAlignment="1">
      <alignment horizontal="center" vertical="center"/>
    </xf>
    <xf numFmtId="0" fontId="0" fillId="0" borderId="173" xfId="0" applyFill="1" applyBorder="1" applyAlignment="1">
      <alignment horizontal="center" vertical="center"/>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127" xfId="0" applyFill="1" applyBorder="1" applyAlignment="1">
      <alignment horizontal="center" vertical="center"/>
    </xf>
    <xf numFmtId="0" fontId="30" fillId="4" borderId="128" xfId="0" applyFont="1" applyFill="1" applyBorder="1" applyAlignment="1">
      <alignment horizontal="center" vertical="center"/>
    </xf>
    <xf numFmtId="0" fontId="30" fillId="4" borderId="64" xfId="0" applyFont="1" applyFill="1" applyBorder="1" applyAlignment="1">
      <alignment horizontal="center" vertical="center"/>
    </xf>
    <xf numFmtId="0" fontId="57" fillId="4" borderId="128" xfId="0" applyFont="1" applyFill="1" applyBorder="1" applyAlignment="1">
      <alignment horizontal="center" vertical="center"/>
    </xf>
    <xf numFmtId="0" fontId="57" fillId="4" borderId="64" xfId="0" applyFont="1" applyFill="1" applyBorder="1" applyAlignment="1">
      <alignment horizontal="center" vertical="center"/>
    </xf>
    <xf numFmtId="0" fontId="57" fillId="4" borderId="21" xfId="0" applyFont="1" applyFill="1" applyBorder="1" applyAlignment="1">
      <alignment horizontal="center" vertical="center"/>
    </xf>
    <xf numFmtId="0" fontId="0" fillId="4" borderId="61" xfId="0" applyFill="1" applyBorder="1" applyAlignment="1">
      <alignment horizontal="center" vertical="center"/>
    </xf>
    <xf numFmtId="0" fontId="0" fillId="4" borderId="21" xfId="0" applyFill="1" applyBorder="1" applyAlignment="1">
      <alignment horizontal="center" vertical="center"/>
    </xf>
    <xf numFmtId="0" fontId="57" fillId="4" borderId="61" xfId="0" applyFont="1" applyFill="1" applyBorder="1" applyAlignment="1">
      <alignment horizontal="center" vertical="center"/>
    </xf>
    <xf numFmtId="0" fontId="0" fillId="4" borderId="127" xfId="0" applyFill="1" applyBorder="1" applyAlignment="1">
      <alignment horizontal="center" vertical="center"/>
    </xf>
    <xf numFmtId="0" fontId="57" fillId="0" borderId="20" xfId="0" applyFont="1" applyFill="1" applyBorder="1" applyAlignment="1">
      <alignment horizontal="center" vertical="center"/>
    </xf>
    <xf numFmtId="0" fontId="57" fillId="0" borderId="64" xfId="0" applyFont="1" applyFill="1" applyBorder="1" applyAlignment="1">
      <alignment horizontal="center" vertical="center"/>
    </xf>
    <xf numFmtId="0" fontId="57" fillId="0" borderId="21" xfId="0" applyFont="1" applyFill="1" applyBorder="1" applyAlignment="1">
      <alignment horizontal="center" vertical="center"/>
    </xf>
    <xf numFmtId="0" fontId="0" fillId="4" borderId="64" xfId="0" applyFill="1" applyBorder="1" applyAlignment="1">
      <alignment horizontal="center" vertical="center"/>
    </xf>
    <xf numFmtId="0" fontId="0" fillId="0" borderId="59" xfId="0" applyFill="1" applyBorder="1" applyAlignment="1">
      <alignment horizontal="center" vertical="center"/>
    </xf>
    <xf numFmtId="0" fontId="57" fillId="0" borderId="41" xfId="0" applyFont="1" applyFill="1" applyBorder="1" applyAlignment="1">
      <alignment horizontal="center" vertical="center"/>
    </xf>
    <xf numFmtId="0" fontId="30" fillId="0" borderId="136" xfId="0" applyFont="1" applyFill="1" applyBorder="1" applyAlignment="1">
      <alignment horizontal="center" vertical="center"/>
    </xf>
    <xf numFmtId="0" fontId="57" fillId="0" borderId="109" xfId="0" applyFont="1" applyFill="1" applyBorder="1" applyAlignment="1">
      <alignment horizontal="center" vertical="center"/>
    </xf>
    <xf numFmtId="0" fontId="0" fillId="0" borderId="132" xfId="0" applyFill="1" applyBorder="1" applyAlignment="1">
      <alignment horizontal="center" vertical="center"/>
    </xf>
    <xf numFmtId="0" fontId="57" fillId="0" borderId="73" xfId="0" applyFont="1" applyFill="1" applyBorder="1" applyAlignment="1">
      <alignment horizontal="center" vertical="center"/>
    </xf>
    <xf numFmtId="0" fontId="30" fillId="0" borderId="0" xfId="0" applyFont="1" applyBorder="1" applyAlignment="1" applyProtection="1">
      <alignment horizontal="center" vertical="center"/>
    </xf>
    <xf numFmtId="0" fontId="30" fillId="0" borderId="105" xfId="0" applyFont="1" applyBorder="1" applyAlignment="1" applyProtection="1">
      <alignment horizontal="center" vertical="center"/>
    </xf>
    <xf numFmtId="49" fontId="30" fillId="0" borderId="105" xfId="0" applyNumberFormat="1" applyFont="1" applyBorder="1" applyAlignment="1" applyProtection="1">
      <alignment horizontal="left" vertical="center" shrinkToFit="1"/>
    </xf>
    <xf numFmtId="0" fontId="30" fillId="0" borderId="178" xfId="0" applyFont="1" applyBorder="1" applyAlignment="1" applyProtection="1">
      <alignment horizontal="left" vertical="center" shrinkToFit="1"/>
    </xf>
    <xf numFmtId="0" fontId="30" fillId="0" borderId="179" xfId="0" applyFont="1" applyBorder="1" applyAlignment="1" applyProtection="1">
      <alignment horizontal="left" vertical="center" shrinkToFit="1"/>
    </xf>
    <xf numFmtId="0" fontId="30" fillId="0" borderId="180" xfId="0" applyFont="1" applyBorder="1" applyAlignment="1" applyProtection="1">
      <alignment horizontal="left" vertical="center" shrinkToFit="1"/>
    </xf>
    <xf numFmtId="0" fontId="24" fillId="0" borderId="58" xfId="0" applyFont="1" applyBorder="1" applyAlignment="1" applyProtection="1">
      <alignment horizontal="center" vertical="top"/>
      <protection locked="0"/>
    </xf>
    <xf numFmtId="0" fontId="24" fillId="0" borderId="19" xfId="0" applyFont="1" applyBorder="1" applyAlignment="1" applyProtection="1">
      <alignment horizontal="center" vertical="top"/>
      <protection locked="0"/>
    </xf>
    <xf numFmtId="0" fontId="24" fillId="0" borderId="56" xfId="0" applyFont="1" applyBorder="1" applyAlignment="1" applyProtection="1">
      <alignment horizontal="center" vertical="top"/>
      <protection locked="0"/>
    </xf>
    <xf numFmtId="0" fontId="24" fillId="0" borderId="72" xfId="0" applyFont="1" applyBorder="1" applyAlignment="1" applyProtection="1">
      <alignment horizontal="center" vertical="top"/>
      <protection locked="0"/>
    </xf>
    <xf numFmtId="0" fontId="24" fillId="0" borderId="0" xfId="0" applyFont="1" applyBorder="1" applyAlignment="1" applyProtection="1">
      <alignment horizontal="center" vertical="top"/>
      <protection locked="0"/>
    </xf>
    <xf numFmtId="0" fontId="24" fillId="0" borderId="73" xfId="0" applyFont="1" applyBorder="1" applyAlignment="1" applyProtection="1">
      <alignment horizontal="center" vertical="top"/>
      <protection locked="0"/>
    </xf>
    <xf numFmtId="0" fontId="24" fillId="0" borderId="74" xfId="0" applyFont="1" applyBorder="1" applyAlignment="1" applyProtection="1">
      <alignment horizontal="center" vertical="top"/>
      <protection locked="0"/>
    </xf>
    <xf numFmtId="0" fontId="24" fillId="0" borderId="43" xfId="0" applyFont="1" applyBorder="1" applyAlignment="1" applyProtection="1">
      <alignment horizontal="center" vertical="top"/>
      <protection locked="0"/>
    </xf>
    <xf numFmtId="0" fontId="24" fillId="0" borderId="75" xfId="0" applyFont="1" applyBorder="1" applyAlignment="1" applyProtection="1">
      <alignment horizontal="center" vertical="top"/>
      <protection locked="0"/>
    </xf>
    <xf numFmtId="0" fontId="0" fillId="0" borderId="17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3" xfId="0" applyNumberFormat="1" applyFont="1" applyFill="1" applyBorder="1" applyAlignment="1" applyProtection="1">
      <alignment horizontal="center" vertical="center"/>
    </xf>
    <xf numFmtId="0" fontId="30" fillId="0" borderId="0" xfId="0" applyFont="1" applyBorder="1" applyAlignment="1" applyProtection="1">
      <alignment horizontal="left" vertical="center"/>
    </xf>
    <xf numFmtId="0" fontId="30" fillId="0" borderId="19" xfId="0" applyFont="1" applyBorder="1" applyAlignment="1" applyProtection="1">
      <alignment horizontal="left" vertical="center"/>
    </xf>
    <xf numFmtId="0" fontId="30" fillId="0" borderId="56" xfId="0" applyFont="1" applyBorder="1" applyAlignment="1" applyProtection="1">
      <alignment horizontal="left" vertical="center"/>
    </xf>
    <xf numFmtId="0" fontId="30" fillId="0" borderId="176" xfId="0" applyFont="1" applyBorder="1" applyAlignment="1" applyProtection="1">
      <alignment horizontal="left" vertical="center" shrinkToFit="1"/>
    </xf>
    <xf numFmtId="0" fontId="30" fillId="0" borderId="177" xfId="0" applyFont="1" applyBorder="1" applyAlignment="1" applyProtection="1">
      <alignment horizontal="left" vertical="center" shrinkToFit="1"/>
    </xf>
    <xf numFmtId="0" fontId="57" fillId="0" borderId="19" xfId="0" applyFont="1" applyFill="1" applyBorder="1" applyAlignment="1">
      <alignment horizontal="center" vertical="center"/>
    </xf>
    <xf numFmtId="0" fontId="57" fillId="0" borderId="56" xfId="0" applyFont="1" applyFill="1" applyBorder="1" applyAlignment="1">
      <alignment horizontal="center" vertical="center"/>
    </xf>
    <xf numFmtId="0" fontId="57" fillId="0" borderId="59" xfId="0" applyFont="1" applyFill="1" applyBorder="1" applyAlignment="1">
      <alignment horizontal="center" vertical="center"/>
    </xf>
    <xf numFmtId="0" fontId="0" fillId="0" borderId="141" xfId="0" applyFill="1" applyBorder="1" applyAlignment="1">
      <alignment horizontal="center" vertical="center"/>
    </xf>
    <xf numFmtId="0" fontId="0" fillId="0" borderId="174" xfId="0" applyFill="1" applyBorder="1" applyAlignment="1">
      <alignment horizontal="center" vertical="center"/>
    </xf>
    <xf numFmtId="0" fontId="0" fillId="0" borderId="58" xfId="0" applyFill="1" applyBorder="1" applyAlignment="1">
      <alignment horizontal="center" vertical="center"/>
    </xf>
    <xf numFmtId="0" fontId="16" fillId="0" borderId="56"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protection locked="0"/>
    </xf>
    <xf numFmtId="0" fontId="27" fillId="0" borderId="0" xfId="3" applyFont="1" applyBorder="1" applyAlignment="1">
      <alignment horizontal="left" vertical="center"/>
    </xf>
    <xf numFmtId="0" fontId="14" fillId="0" borderId="64" xfId="3" applyFont="1" applyBorder="1" applyAlignment="1">
      <alignment horizontal="left" vertical="center" wrapText="1"/>
    </xf>
    <xf numFmtId="0" fontId="14" fillId="0" borderId="21" xfId="3" applyFont="1" applyBorder="1" applyAlignment="1">
      <alignment horizontal="left" vertical="center" wrapText="1"/>
    </xf>
    <xf numFmtId="0" fontId="10" fillId="3" borderId="184" xfId="3" applyFont="1" applyFill="1" applyBorder="1" applyAlignment="1">
      <alignment horizontal="center" vertical="center" wrapText="1"/>
    </xf>
    <xf numFmtId="0" fontId="10" fillId="3" borderId="182" xfId="3" applyFont="1" applyFill="1" applyBorder="1" applyAlignment="1">
      <alignment horizontal="center" vertical="center" wrapText="1"/>
    </xf>
    <xf numFmtId="0" fontId="14" fillId="3" borderId="182" xfId="3" applyFont="1" applyFill="1" applyBorder="1" applyAlignment="1">
      <alignment horizontal="center" vertical="center" wrapText="1" shrinkToFit="1"/>
    </xf>
    <xf numFmtId="0" fontId="14" fillId="3" borderId="181" xfId="3" applyFont="1" applyFill="1" applyBorder="1" applyAlignment="1">
      <alignment horizontal="center" vertical="center" wrapText="1" shrinkToFit="1"/>
    </xf>
    <xf numFmtId="0" fontId="61" fillId="0" borderId="20" xfId="3" applyFont="1" applyBorder="1" applyAlignment="1">
      <alignment horizontal="left" vertical="top" wrapText="1"/>
    </xf>
    <xf numFmtId="0" fontId="29" fillId="0" borderId="5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3" xfId="0" applyFont="1" applyFill="1" applyBorder="1" applyAlignment="1">
      <alignment horizontal="center" vertical="center" wrapText="1"/>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7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7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9" fillId="0" borderId="158" xfId="0" applyFont="1" applyFill="1" applyBorder="1" applyAlignment="1">
      <alignment horizontal="left" vertical="top"/>
    </xf>
    <xf numFmtId="0" fontId="19" fillId="0" borderId="123" xfId="0" applyFont="1" applyFill="1" applyBorder="1" applyAlignment="1">
      <alignment horizontal="left" vertical="top"/>
    </xf>
    <xf numFmtId="0" fontId="19" fillId="0" borderId="124" xfId="0" applyFont="1" applyFill="1" applyBorder="1" applyAlignment="1">
      <alignment horizontal="left" vertical="top"/>
    </xf>
    <xf numFmtId="0" fontId="19" fillId="0" borderId="100" xfId="0" applyFont="1" applyFill="1" applyBorder="1" applyAlignment="1">
      <alignment horizontal="left" vertical="top"/>
    </xf>
    <xf numFmtId="0" fontId="19" fillId="0" borderId="0" xfId="0" applyFont="1" applyFill="1" applyBorder="1" applyAlignment="1">
      <alignment horizontal="left" vertical="top"/>
    </xf>
    <xf numFmtId="0" fontId="19" fillId="0" borderId="105" xfId="0" applyFont="1" applyFill="1" applyBorder="1" applyAlignment="1">
      <alignment horizontal="left" vertical="top"/>
    </xf>
    <xf numFmtId="0" fontId="19" fillId="0" borderId="159" xfId="0" applyFont="1" applyFill="1" applyBorder="1" applyAlignment="1">
      <alignment horizontal="left" vertical="top"/>
    </xf>
    <xf numFmtId="0" fontId="19" fillId="0" borderId="160" xfId="0" applyFont="1" applyFill="1" applyBorder="1" applyAlignment="1">
      <alignment horizontal="left" vertical="top"/>
    </xf>
    <xf numFmtId="0" fontId="19" fillId="0" borderId="161" xfId="0" applyFont="1" applyFill="1" applyBorder="1" applyAlignment="1">
      <alignment horizontal="left" vertical="top"/>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29" fillId="0" borderId="74"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14" fillId="0" borderId="58"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72"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73" xfId="0" applyFont="1" applyFill="1" applyBorder="1" applyAlignment="1" applyProtection="1">
      <alignment horizontal="left" vertical="center"/>
      <protection locked="0"/>
    </xf>
    <xf numFmtId="0" fontId="14" fillId="0" borderId="74" xfId="0" applyFont="1" applyFill="1" applyBorder="1" applyAlignment="1" applyProtection="1">
      <alignment horizontal="left" vertical="center"/>
      <protection locked="0"/>
    </xf>
    <xf numFmtId="0" fontId="14" fillId="0" borderId="43" xfId="0" applyFont="1" applyFill="1" applyBorder="1" applyAlignment="1" applyProtection="1">
      <alignment horizontal="left" vertical="center"/>
      <protection locked="0"/>
    </xf>
    <xf numFmtId="0" fontId="14" fillId="0" borderId="75" xfId="0" applyFont="1" applyFill="1" applyBorder="1" applyAlignment="1" applyProtection="1">
      <alignment horizontal="left" vertical="center"/>
      <protection locked="0"/>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72"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3"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29" fillId="0" borderId="5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74" xfId="0" applyFont="1" applyFill="1" applyBorder="1" applyAlignment="1" applyProtection="1">
      <alignment horizontal="center" vertical="center" wrapText="1"/>
    </xf>
    <xf numFmtId="0" fontId="29" fillId="0" borderId="43" xfId="0" applyFont="1" applyFill="1" applyBorder="1" applyAlignment="1" applyProtection="1">
      <alignment horizontal="center" vertical="center" wrapText="1"/>
    </xf>
    <xf numFmtId="0" fontId="29" fillId="0" borderId="75"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xf>
    <xf numFmtId="180" fontId="14" fillId="0" borderId="25" xfId="0" applyNumberFormat="1" applyFont="1" applyFill="1" applyBorder="1" applyAlignment="1" applyProtection="1">
      <alignment horizontal="center" vertical="center"/>
      <protection locked="0"/>
    </xf>
    <xf numFmtId="180" fontId="14" fillId="0" borderId="23" xfId="0" applyNumberFormat="1" applyFont="1" applyFill="1" applyBorder="1" applyAlignment="1" applyProtection="1">
      <alignment horizontal="center" vertical="center"/>
      <protection locked="0"/>
    </xf>
    <xf numFmtId="180" fontId="14" fillId="0" borderId="22"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0" fontId="26" fillId="0" borderId="0" xfId="0" applyFont="1" applyFill="1" applyAlignment="1">
      <alignment horizontal="center" vertical="top" wrapText="1"/>
    </xf>
    <xf numFmtId="0" fontId="14" fillId="0" borderId="43" xfId="0" applyFont="1" applyFill="1" applyBorder="1" applyAlignment="1" applyProtection="1">
      <alignment horizontal="center" vertical="center" shrinkToFit="1"/>
      <protection locked="0"/>
    </xf>
    <xf numFmtId="180" fontId="14" fillId="0" borderId="20" xfId="0" applyNumberFormat="1" applyFont="1" applyFill="1" applyBorder="1" applyAlignment="1" applyProtection="1">
      <alignment horizontal="center" vertical="center"/>
    </xf>
    <xf numFmtId="180" fontId="14" fillId="0" borderId="24" xfId="0" applyNumberFormat="1" applyFont="1" applyFill="1" applyBorder="1" applyAlignment="1" applyProtection="1">
      <alignment horizontal="center" vertical="center"/>
      <protection locked="0"/>
    </xf>
    <xf numFmtId="180" fontId="14" fillId="0" borderId="59" xfId="0" applyNumberFormat="1" applyFont="1" applyFill="1" applyBorder="1" applyAlignment="1" applyProtection="1">
      <alignment horizontal="center" vertical="center"/>
    </xf>
    <xf numFmtId="0" fontId="8" fillId="0" borderId="0" xfId="0" applyFont="1" applyAlignment="1">
      <alignment horizontal="center" vertical="center"/>
    </xf>
    <xf numFmtId="0" fontId="11" fillId="0" borderId="20" xfId="0" applyFont="1" applyBorder="1" applyAlignment="1">
      <alignment horizontal="center" vertical="center" wrapText="1"/>
    </xf>
    <xf numFmtId="0" fontId="11" fillId="0" borderId="59" xfId="0" applyFont="1" applyBorder="1" applyAlignment="1" applyProtection="1">
      <alignment horizontal="center" vertical="center"/>
      <protection locked="0"/>
    </xf>
    <xf numFmtId="0" fontId="10" fillId="0" borderId="43" xfId="0" applyFont="1" applyBorder="1" applyAlignment="1">
      <alignment horizontal="center" vertical="center"/>
    </xf>
    <xf numFmtId="0" fontId="11" fillId="0" borderId="4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20" xfId="0" applyFont="1" applyBorder="1" applyAlignment="1">
      <alignment horizontal="center" vertical="center" shrinkToFit="1"/>
    </xf>
    <xf numFmtId="180" fontId="6" fillId="0" borderId="20" xfId="0" applyNumberFormat="1" applyFont="1" applyBorder="1" applyAlignment="1" applyProtection="1">
      <alignment horizontal="center" vertical="center"/>
      <protection locked="0"/>
    </xf>
    <xf numFmtId="182" fontId="6" fillId="0" borderId="20" xfId="0" applyNumberFormat="1" applyFont="1" applyBorder="1" applyAlignment="1" applyProtection="1">
      <alignment horizontal="center" vertical="center"/>
      <protection locked="0"/>
    </xf>
    <xf numFmtId="182" fontId="6" fillId="0" borderId="131" xfId="0" applyNumberFormat="1" applyFont="1" applyBorder="1" applyAlignment="1" applyProtection="1">
      <alignment horizontal="center" vertical="center"/>
      <protection locked="0"/>
    </xf>
    <xf numFmtId="0" fontId="6" fillId="0" borderId="86" xfId="0" applyFont="1" applyBorder="1" applyAlignment="1">
      <alignment horizontal="center" vertical="center"/>
    </xf>
    <xf numFmtId="0" fontId="6" fillId="0" borderId="16" xfId="0" applyFont="1" applyBorder="1" applyAlignment="1">
      <alignment horizontal="center" vertical="center"/>
    </xf>
    <xf numFmtId="0" fontId="6" fillId="0" borderId="7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locked="0"/>
    </xf>
    <xf numFmtId="181" fontId="6" fillId="0" borderId="128" xfId="0" applyNumberFormat="1" applyFont="1" applyBorder="1" applyAlignment="1" applyProtection="1">
      <alignment horizontal="center" vertical="center"/>
      <protection locked="0"/>
    </xf>
    <xf numFmtId="181" fontId="6" fillId="0" borderId="64" xfId="0" applyNumberFormat="1" applyFont="1" applyBorder="1" applyAlignment="1" applyProtection="1">
      <alignment horizontal="center" vertical="center"/>
      <protection locked="0"/>
    </xf>
    <xf numFmtId="181" fontId="6" fillId="0" borderId="81" xfId="0" applyNumberFormat="1" applyFont="1" applyBorder="1" applyAlignment="1" applyProtection="1">
      <alignment horizontal="center" vertical="center"/>
      <protection locked="0"/>
    </xf>
    <xf numFmtId="181" fontId="6" fillId="0" borderId="19" xfId="0" applyNumberFormat="1" applyFont="1" applyBorder="1" applyAlignment="1" applyProtection="1">
      <alignment horizontal="center" vertical="center"/>
      <protection locked="0"/>
    </xf>
    <xf numFmtId="181" fontId="6" fillId="0" borderId="82" xfId="0" applyNumberFormat="1" applyFont="1" applyBorder="1" applyAlignment="1" applyProtection="1">
      <alignment horizontal="center" vertical="center"/>
      <protection locked="0"/>
    </xf>
    <xf numFmtId="181" fontId="6" fillId="0" borderId="43" xfId="0" applyNumberFormat="1" applyFont="1" applyBorder="1" applyAlignment="1" applyProtection="1">
      <alignment horizontal="center" vertical="center"/>
      <protection locked="0"/>
    </xf>
    <xf numFmtId="181" fontId="6" fillId="0" borderId="129" xfId="0" applyNumberFormat="1" applyFont="1" applyBorder="1" applyAlignment="1">
      <alignment horizontal="center" vertical="center"/>
    </xf>
    <xf numFmtId="181" fontId="6" fillId="0" borderId="130" xfId="0" applyNumberFormat="1" applyFont="1" applyBorder="1" applyAlignment="1">
      <alignment horizontal="center" vertical="center"/>
    </xf>
    <xf numFmtId="180" fontId="6" fillId="0" borderId="133" xfId="0" applyNumberFormat="1" applyFont="1" applyBorder="1" applyAlignment="1">
      <alignment horizontal="center" vertical="center"/>
    </xf>
    <xf numFmtId="182" fontId="6" fillId="0" borderId="133" xfId="0" applyNumberFormat="1" applyFont="1" applyBorder="1" applyAlignment="1">
      <alignment horizontal="center" vertical="center"/>
    </xf>
    <xf numFmtId="182" fontId="6" fillId="0" borderId="134" xfId="0" applyNumberFormat="1" applyFont="1" applyBorder="1" applyAlignment="1">
      <alignment horizontal="center" vertical="center"/>
    </xf>
    <xf numFmtId="0" fontId="6" fillId="0" borderId="61" xfId="0" applyFont="1" applyBorder="1" applyAlignment="1">
      <alignment horizontal="center" vertical="center"/>
    </xf>
    <xf numFmtId="0" fontId="6" fillId="0" borderId="127" xfId="0" applyFont="1" applyBorder="1" applyAlignment="1">
      <alignment horizontal="center" vertical="center"/>
    </xf>
    <xf numFmtId="180" fontId="6" fillId="0" borderId="59" xfId="0" applyNumberFormat="1" applyFont="1" applyBorder="1" applyAlignment="1" applyProtection="1">
      <alignment horizontal="center" vertical="center"/>
      <protection locked="0"/>
    </xf>
    <xf numFmtId="182" fontId="6" fillId="0" borderId="59" xfId="0" applyNumberFormat="1" applyFont="1" applyBorder="1" applyAlignment="1" applyProtection="1">
      <alignment horizontal="center" vertical="center"/>
      <protection locked="0"/>
    </xf>
    <xf numFmtId="182" fontId="6" fillId="0" borderId="132" xfId="0" applyNumberFormat="1" applyFont="1" applyBorder="1" applyAlignment="1" applyProtection="1">
      <alignment horizontal="center" vertical="center"/>
      <protection locked="0"/>
    </xf>
    <xf numFmtId="0" fontId="6" fillId="0" borderId="131" xfId="0" applyFont="1" applyBorder="1" applyAlignment="1">
      <alignment horizontal="center" vertical="center"/>
    </xf>
    <xf numFmtId="0" fontId="24" fillId="0" borderId="0" xfId="0" applyFont="1" applyAlignment="1" applyProtection="1">
      <alignment horizontal="center" vertical="center"/>
    </xf>
    <xf numFmtId="38" fontId="24" fillId="0" borderId="138" xfId="6" applyFont="1" applyFill="1" applyBorder="1" applyAlignment="1" applyProtection="1">
      <alignment horizontal="center" vertical="center"/>
      <protection locked="0"/>
    </xf>
    <xf numFmtId="38" fontId="24" fillId="0" borderId="140" xfId="6" applyFont="1" applyFill="1" applyBorder="1" applyAlignment="1" applyProtection="1">
      <alignment horizontal="center" vertical="center"/>
      <protection locked="0"/>
    </xf>
    <xf numFmtId="0" fontId="24" fillId="0" borderId="61" xfId="0" applyFont="1" applyBorder="1" applyAlignment="1" applyProtection="1">
      <alignment horizontal="center" vertical="center"/>
    </xf>
    <xf numFmtId="0" fontId="24" fillId="0" borderId="64" xfId="0" applyFont="1" applyBorder="1" applyAlignment="1" applyProtection="1">
      <alignment horizontal="center" vertical="center"/>
    </xf>
    <xf numFmtId="0" fontId="24" fillId="0" borderId="21" xfId="0" applyFont="1" applyBorder="1" applyAlignment="1" applyProtection="1">
      <alignment horizontal="center" vertical="center"/>
    </xf>
    <xf numFmtId="38" fontId="24" fillId="0" borderId="58" xfId="6" applyFont="1" applyBorder="1" applyAlignment="1" applyProtection="1">
      <alignment horizontal="center" vertical="center" shrinkToFit="1"/>
    </xf>
    <xf numFmtId="38" fontId="24" fillId="0" borderId="19" xfId="6" applyFont="1" applyBorder="1" applyAlignment="1" applyProtection="1">
      <alignment horizontal="center" vertical="center" shrinkToFit="1"/>
    </xf>
    <xf numFmtId="38" fontId="24" fillId="0" borderId="56" xfId="6" applyFont="1" applyBorder="1" applyAlignment="1" applyProtection="1">
      <alignment horizontal="center" vertical="center" shrinkToFit="1"/>
    </xf>
    <xf numFmtId="0" fontId="24" fillId="0" borderId="61"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0" xfId="0" applyFont="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protection locked="0"/>
    </xf>
    <xf numFmtId="38" fontId="24" fillId="0" borderId="20" xfId="6" applyFont="1" applyFill="1" applyBorder="1" applyAlignment="1" applyProtection="1">
      <alignment horizontal="left" vertical="center" shrinkToFit="1"/>
    </xf>
    <xf numFmtId="38" fontId="24" fillId="0" borderId="20" xfId="6" applyFont="1" applyBorder="1" applyAlignment="1" applyProtection="1">
      <alignment horizontal="center" vertical="center" shrinkToFit="1"/>
    </xf>
    <xf numFmtId="0" fontId="24" fillId="0" borderId="126" xfId="0" applyFont="1" applyFill="1" applyBorder="1" applyAlignment="1" applyProtection="1">
      <alignment horizontal="center" vertical="center"/>
      <protection locked="0"/>
    </xf>
    <xf numFmtId="38" fontId="24" fillId="0" borderId="126" xfId="6" applyFont="1" applyFill="1" applyBorder="1" applyAlignment="1" applyProtection="1">
      <alignment horizontal="left" vertical="center" shrinkToFit="1"/>
    </xf>
    <xf numFmtId="0" fontId="24" fillId="0" borderId="6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38" fontId="23" fillId="0" borderId="43" xfId="0" applyNumberFormat="1" applyFont="1" applyBorder="1" applyAlignment="1" applyProtection="1">
      <alignment horizontal="center" vertical="center"/>
    </xf>
    <xf numFmtId="0" fontId="23" fillId="0" borderId="43" xfId="0" applyFont="1" applyBorder="1" applyAlignment="1" applyProtection="1">
      <alignment horizontal="center" vertical="center"/>
    </xf>
    <xf numFmtId="0" fontId="24" fillId="0" borderId="61" xfId="0" applyFont="1" applyFill="1" applyBorder="1" applyAlignment="1" applyProtection="1">
      <alignment horizontal="center" vertical="center" wrapText="1"/>
    </xf>
    <xf numFmtId="0" fontId="24" fillId="0" borderId="64"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61"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38" fontId="24" fillId="0" borderId="61" xfId="6" applyFont="1" applyFill="1" applyBorder="1" applyAlignment="1" applyProtection="1">
      <alignment horizontal="left" vertical="center" shrinkToFit="1"/>
    </xf>
    <xf numFmtId="38" fontId="24" fillId="0" borderId="64" xfId="6" applyFont="1" applyFill="1" applyBorder="1" applyAlignment="1" applyProtection="1">
      <alignment horizontal="left" vertical="center" shrinkToFit="1"/>
    </xf>
    <xf numFmtId="38" fontId="24" fillId="0" borderId="21" xfId="6" applyFont="1" applyFill="1" applyBorder="1" applyAlignment="1" applyProtection="1">
      <alignment horizontal="left" vertical="center" shrinkToFit="1"/>
    </xf>
    <xf numFmtId="38" fontId="24" fillId="0" borderId="20" xfId="6" applyFont="1" applyBorder="1" applyAlignment="1" applyProtection="1">
      <alignment horizontal="center" vertical="center"/>
    </xf>
    <xf numFmtId="0" fontId="24" fillId="0" borderId="19" xfId="0" applyFont="1" applyFill="1" applyBorder="1" applyAlignment="1" applyProtection="1">
      <alignment horizontal="center" vertical="center"/>
    </xf>
    <xf numFmtId="189" fontId="24" fillId="0" borderId="43" xfId="6" applyNumberFormat="1" applyFont="1" applyFill="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0" borderId="74" xfId="0" applyFont="1" applyBorder="1" applyAlignment="1" applyProtection="1">
      <alignment horizontal="center" vertical="center"/>
      <protection locked="0"/>
    </xf>
    <xf numFmtId="0" fontId="24" fillId="0" borderId="75" xfId="0" applyFont="1" applyBorder="1" applyAlignment="1" applyProtection="1">
      <alignment horizontal="center" vertical="center"/>
      <protection locked="0"/>
    </xf>
    <xf numFmtId="38" fontId="24" fillId="0" borderId="58" xfId="6" applyNumberFormat="1" applyFont="1" applyBorder="1" applyAlignment="1" applyProtection="1">
      <alignment horizontal="center" vertical="center"/>
    </xf>
    <xf numFmtId="38" fontId="24" fillId="0" borderId="19" xfId="6" applyNumberFormat="1" applyFont="1" applyBorder="1" applyAlignment="1" applyProtection="1">
      <alignment horizontal="center" vertical="center"/>
    </xf>
    <xf numFmtId="38" fontId="24" fillId="0" borderId="56" xfId="6" applyNumberFormat="1" applyFont="1" applyBorder="1" applyAlignment="1" applyProtection="1">
      <alignment horizontal="center" vertical="center"/>
    </xf>
    <xf numFmtId="38" fontId="24" fillId="0" borderId="74" xfId="6" applyNumberFormat="1" applyFont="1" applyBorder="1" applyAlignment="1" applyProtection="1">
      <alignment horizontal="center" vertical="center"/>
    </xf>
    <xf numFmtId="38" fontId="24" fillId="0" borderId="43" xfId="6" applyNumberFormat="1" applyFont="1" applyBorder="1" applyAlignment="1" applyProtection="1">
      <alignment horizontal="center" vertical="center"/>
    </xf>
    <xf numFmtId="38" fontId="24" fillId="0" borderId="75" xfId="6" applyNumberFormat="1"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61" xfId="0" applyFont="1" applyBorder="1" applyAlignment="1" applyProtection="1">
      <alignment horizontal="center" vertical="center" wrapText="1"/>
    </xf>
    <xf numFmtId="0" fontId="24" fillId="0" borderId="64"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183" fontId="24" fillId="0" borderId="61" xfId="6" applyNumberFormat="1" applyFont="1" applyBorder="1" applyAlignment="1" applyProtection="1">
      <alignment vertical="center" wrapText="1"/>
      <protection locked="0"/>
    </xf>
    <xf numFmtId="183" fontId="24" fillId="0" borderId="64" xfId="6" applyNumberFormat="1" applyFont="1" applyBorder="1" applyAlignment="1" applyProtection="1">
      <alignment vertical="center" wrapText="1"/>
      <protection locked="0"/>
    </xf>
    <xf numFmtId="183" fontId="24" fillId="0" borderId="61" xfId="6" applyNumberFormat="1" applyFont="1" applyBorder="1" applyAlignment="1" applyProtection="1">
      <alignment horizontal="center" vertical="center" wrapText="1"/>
    </xf>
    <xf numFmtId="183" fontId="24" fillId="0" borderId="25" xfId="6" applyNumberFormat="1" applyFont="1" applyBorder="1" applyAlignment="1" applyProtection="1">
      <alignment horizontal="center" vertical="center" wrapText="1"/>
    </xf>
    <xf numFmtId="183" fontId="24" fillId="0" borderId="64" xfId="6" applyNumberFormat="1" applyFont="1" applyBorder="1" applyAlignment="1" applyProtection="1">
      <alignment horizontal="left" vertical="center" wrapText="1"/>
      <protection locked="0"/>
    </xf>
    <xf numFmtId="183" fontId="24" fillId="0" borderId="21" xfId="6" applyNumberFormat="1" applyFont="1" applyBorder="1" applyAlignment="1" applyProtection="1">
      <alignment horizontal="left" vertical="center" wrapText="1"/>
      <protection locked="0"/>
    </xf>
    <xf numFmtId="0" fontId="24" fillId="0" borderId="61" xfId="0" applyFont="1" applyBorder="1" applyAlignment="1" applyProtection="1">
      <alignment horizontal="left" vertical="center" shrinkToFit="1"/>
      <protection locked="0"/>
    </xf>
    <xf numFmtId="0" fontId="24" fillId="0" borderId="64" xfId="0" applyFont="1" applyBorder="1" applyAlignment="1" applyProtection="1">
      <alignment horizontal="left" vertical="center" shrinkToFit="1"/>
      <protection locked="0"/>
    </xf>
    <xf numFmtId="0" fontId="24" fillId="0" borderId="21" xfId="0" applyFont="1" applyBorder="1" applyAlignment="1" applyProtection="1">
      <alignment horizontal="left" vertical="center" shrinkToFit="1"/>
      <protection locked="0"/>
    </xf>
    <xf numFmtId="0" fontId="24" fillId="0" borderId="5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56" xfId="0" applyFont="1" applyBorder="1" applyAlignment="1" applyProtection="1">
      <alignment horizontal="center" vertical="center" wrapText="1"/>
    </xf>
    <xf numFmtId="0" fontId="24" fillId="0" borderId="74"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75" xfId="0" applyFont="1" applyBorder="1" applyAlignment="1" applyProtection="1">
      <alignment horizontal="center" vertical="center" wrapText="1"/>
    </xf>
    <xf numFmtId="183" fontId="24" fillId="0" borderId="58" xfId="6" applyNumberFormat="1" applyFont="1" applyBorder="1" applyAlignment="1" applyProtection="1">
      <alignment vertical="center" wrapText="1"/>
      <protection locked="0"/>
    </xf>
    <xf numFmtId="183" fontId="24" fillId="0" borderId="19" xfId="6" applyNumberFormat="1" applyFont="1" applyBorder="1" applyAlignment="1" applyProtection="1">
      <alignment vertical="center" wrapText="1"/>
      <protection locked="0"/>
    </xf>
    <xf numFmtId="183" fontId="24" fillId="0" borderId="74" xfId="6" applyNumberFormat="1" applyFont="1" applyBorder="1" applyAlignment="1" applyProtection="1">
      <alignment vertical="center" wrapText="1"/>
      <protection locked="0"/>
    </xf>
    <xf numFmtId="183" fontId="24" fillId="0" borderId="43" xfId="6" applyNumberFormat="1" applyFont="1" applyBorder="1" applyAlignment="1" applyProtection="1">
      <alignment vertical="center" wrapText="1"/>
      <protection locked="0"/>
    </xf>
    <xf numFmtId="183" fontId="24" fillId="0" borderId="58" xfId="6" applyNumberFormat="1" applyFont="1" applyBorder="1" applyAlignment="1" applyProtection="1">
      <alignment horizontal="center" vertical="center" wrapText="1"/>
    </xf>
    <xf numFmtId="183" fontId="24" fillId="0" borderId="19" xfId="6" applyNumberFormat="1" applyFont="1" applyBorder="1" applyAlignment="1" applyProtection="1">
      <alignment horizontal="center" vertical="center" wrapText="1"/>
    </xf>
    <xf numFmtId="38" fontId="24" fillId="0" borderId="97" xfId="6" applyFont="1" applyBorder="1" applyAlignment="1" applyProtection="1">
      <alignment horizontal="center" vertical="center" shrinkToFit="1"/>
    </xf>
    <xf numFmtId="183" fontId="24" fillId="0" borderId="56" xfId="6" applyNumberFormat="1" applyFont="1" applyBorder="1" applyAlignment="1" applyProtection="1">
      <alignment horizontal="center" vertical="center" wrapText="1"/>
    </xf>
    <xf numFmtId="0" fontId="24" fillId="0" borderId="120" xfId="0" applyFont="1" applyBorder="1" applyAlignment="1" applyProtection="1">
      <alignment horizontal="left" vertical="center" shrinkToFit="1"/>
      <protection locked="0"/>
    </xf>
    <xf numFmtId="0" fontId="24" fillId="0" borderId="121"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183" fontId="24" fillId="0" borderId="122" xfId="6" applyNumberFormat="1" applyFont="1" applyBorder="1" applyAlignment="1" applyProtection="1">
      <alignment horizontal="center" vertical="center" wrapText="1"/>
    </xf>
    <xf numFmtId="183" fontId="24" fillId="0" borderId="119" xfId="6" applyNumberFormat="1" applyFont="1" applyBorder="1" applyAlignment="1" applyProtection="1">
      <alignment horizontal="center" vertical="center" wrapText="1"/>
    </xf>
    <xf numFmtId="183" fontId="24" fillId="0" borderId="31" xfId="6" applyNumberFormat="1" applyFont="1" applyBorder="1" applyAlignment="1" applyProtection="1">
      <alignment horizontal="left" vertical="center" wrapText="1"/>
    </xf>
    <xf numFmtId="183" fontId="24" fillId="0" borderId="119" xfId="6" applyNumberFormat="1" applyFont="1" applyBorder="1" applyAlignment="1" applyProtection="1">
      <alignment horizontal="left" vertical="center" wrapText="1"/>
    </xf>
    <xf numFmtId="0" fontId="24" fillId="0" borderId="122" xfId="0" applyFont="1" applyBorder="1" applyAlignment="1" applyProtection="1">
      <alignment horizontal="left" vertical="center" shrinkToFit="1"/>
      <protection locked="0"/>
    </xf>
    <xf numFmtId="0" fontId="24" fillId="0" borderId="119"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120" xfId="0" quotePrefix="1" applyFont="1" applyBorder="1" applyAlignment="1" applyProtection="1">
      <alignment horizontal="left" vertical="center" shrinkToFit="1"/>
    </xf>
    <xf numFmtId="0" fontId="24" fillId="0" borderId="121" xfId="0" applyFont="1" applyBorder="1" applyAlignment="1" applyProtection="1">
      <alignment horizontal="left" vertical="center" shrinkToFit="1"/>
    </xf>
    <xf numFmtId="0" fontId="24" fillId="0" borderId="33" xfId="0" applyFont="1" applyBorder="1" applyAlignment="1" applyProtection="1">
      <alignment horizontal="left" vertical="center" shrinkToFit="1"/>
    </xf>
    <xf numFmtId="183" fontId="24" fillId="0" borderId="32" xfId="6" applyNumberFormat="1" applyFont="1" applyBorder="1" applyAlignment="1" applyProtection="1">
      <alignment horizontal="center" vertical="center" wrapText="1"/>
    </xf>
    <xf numFmtId="183" fontId="24" fillId="0" borderId="26" xfId="6" applyNumberFormat="1" applyFont="1" applyBorder="1" applyAlignment="1" applyProtection="1">
      <alignment horizontal="center" vertical="center" wrapText="1"/>
    </xf>
    <xf numFmtId="0" fontId="24" fillId="0" borderId="122" xfId="0" quotePrefix="1" applyFont="1" applyBorder="1" applyAlignment="1" applyProtection="1">
      <alignment horizontal="left" vertical="center" shrinkToFit="1"/>
      <protection locked="0"/>
    </xf>
    <xf numFmtId="183" fontId="24" fillId="0" borderId="38" xfId="6" applyNumberFormat="1" applyFont="1" applyBorder="1" applyAlignment="1" applyProtection="1">
      <alignment horizontal="left" vertical="center" wrapText="1"/>
    </xf>
    <xf numFmtId="183" fontId="24" fillId="0" borderId="121" xfId="6" applyNumberFormat="1" applyFont="1" applyBorder="1" applyAlignment="1" applyProtection="1">
      <alignment horizontal="left" vertical="center" wrapText="1"/>
    </xf>
    <xf numFmtId="183" fontId="24" fillId="0" borderId="61" xfId="6" applyNumberFormat="1" applyFont="1" applyBorder="1" applyAlignment="1" applyProtection="1">
      <alignment vertical="center" wrapText="1"/>
    </xf>
    <xf numFmtId="183" fontId="24" fillId="0" borderId="64" xfId="6" applyNumberFormat="1" applyFont="1" applyBorder="1" applyAlignment="1" applyProtection="1">
      <alignment vertical="center" wrapText="1"/>
    </xf>
    <xf numFmtId="183" fontId="24" fillId="0" borderId="120" xfId="6" applyNumberFormat="1" applyFont="1" applyBorder="1" applyAlignment="1" applyProtection="1">
      <alignment horizontal="center" vertical="center" wrapText="1"/>
    </xf>
    <xf numFmtId="183" fontId="24" fillId="0" borderId="39" xfId="6" applyNumberFormat="1" applyFont="1" applyBorder="1" applyAlignment="1" applyProtection="1">
      <alignment horizontal="center" vertical="center" wrapText="1"/>
    </xf>
    <xf numFmtId="183" fontId="24" fillId="0" borderId="121" xfId="6" applyNumberFormat="1" applyFont="1" applyBorder="1" applyAlignment="1" applyProtection="1">
      <alignment horizontal="center" vertical="center" wrapText="1"/>
    </xf>
    <xf numFmtId="183" fontId="24" fillId="0" borderId="33" xfId="6" applyNumberFormat="1" applyFont="1" applyBorder="1" applyAlignment="1" applyProtection="1">
      <alignment horizontal="center" vertical="center" wrapText="1"/>
    </xf>
    <xf numFmtId="38" fontId="24" fillId="0" borderId="58" xfId="6" applyFont="1" applyFill="1" applyBorder="1" applyAlignment="1" applyProtection="1">
      <alignment horizontal="center" vertical="center" shrinkToFit="1"/>
    </xf>
    <xf numFmtId="38" fontId="24" fillId="0" borderId="19" xfId="6" applyFont="1" applyFill="1" applyBorder="1" applyAlignment="1" applyProtection="1">
      <alignment horizontal="center" vertical="center" shrinkToFit="1"/>
    </xf>
    <xf numFmtId="38" fontId="24" fillId="0" borderId="56" xfId="6" applyFont="1" applyFill="1" applyBorder="1" applyAlignment="1" applyProtection="1">
      <alignment horizontal="center" vertical="center" shrinkToFit="1"/>
    </xf>
    <xf numFmtId="0" fontId="24" fillId="0" borderId="59" xfId="0" applyFont="1" applyFill="1" applyBorder="1" applyAlignment="1" applyProtection="1">
      <alignment horizontal="center" vertical="center"/>
    </xf>
    <xf numFmtId="183" fontId="24" fillId="0" borderId="61" xfId="6" applyNumberFormat="1" applyFont="1" applyFill="1" applyBorder="1" applyAlignment="1" applyProtection="1">
      <alignment horizontal="center" vertical="center"/>
      <protection locked="0"/>
    </xf>
    <xf numFmtId="183" fontId="24" fillId="0" borderId="64" xfId="6" applyNumberFormat="1" applyFont="1" applyFill="1" applyBorder="1" applyAlignment="1" applyProtection="1">
      <alignment horizontal="center" vertical="center"/>
      <protection locked="0"/>
    </xf>
    <xf numFmtId="0" fontId="24" fillId="0" borderId="64" xfId="0" applyNumberFormat="1" applyFont="1" applyFill="1" applyBorder="1" applyAlignment="1" applyProtection="1">
      <alignment horizontal="center" vertical="center"/>
    </xf>
    <xf numFmtId="38" fontId="23" fillId="0" borderId="61" xfId="6" applyFont="1" applyFill="1" applyBorder="1" applyAlignment="1" applyProtection="1">
      <alignment horizontal="center" vertical="center"/>
    </xf>
    <xf numFmtId="38" fontId="23" fillId="0" borderId="64" xfId="6" applyFont="1" applyFill="1" applyBorder="1" applyAlignment="1" applyProtection="1">
      <alignment horizontal="center" vertical="center"/>
    </xf>
    <xf numFmtId="38" fontId="23" fillId="0" borderId="21" xfId="6" applyFont="1" applyFill="1" applyBorder="1" applyAlignment="1" applyProtection="1">
      <alignment horizontal="center" vertical="center"/>
    </xf>
    <xf numFmtId="183" fontId="24" fillId="4" borderId="74" xfId="6" applyNumberFormat="1" applyFont="1" applyFill="1" applyBorder="1" applyAlignment="1" applyProtection="1">
      <alignment horizontal="center" vertical="center" wrapText="1"/>
    </xf>
    <xf numFmtId="183" fontId="24" fillId="4" borderId="43" xfId="6" applyNumberFormat="1" applyFont="1" applyFill="1" applyBorder="1" applyAlignment="1" applyProtection="1">
      <alignment horizontal="center" vertical="center" wrapText="1"/>
    </xf>
    <xf numFmtId="183" fontId="24" fillId="4" borderId="93" xfId="6" applyNumberFormat="1" applyFont="1" applyFill="1" applyBorder="1" applyAlignment="1" applyProtection="1">
      <alignment horizontal="center" vertical="center"/>
    </xf>
    <xf numFmtId="183" fontId="24" fillId="4" borderId="43" xfId="6" applyNumberFormat="1" applyFont="1" applyFill="1" applyBorder="1" applyAlignment="1" applyProtection="1">
      <alignment horizontal="center" vertical="center"/>
    </xf>
    <xf numFmtId="183" fontId="24" fillId="4" borderId="75" xfId="6" applyNumberFormat="1" applyFont="1" applyFill="1" applyBorder="1" applyAlignment="1" applyProtection="1">
      <alignment horizontal="center" vertical="center"/>
    </xf>
    <xf numFmtId="0" fontId="24" fillId="4" borderId="74" xfId="0" applyFont="1" applyFill="1" applyBorder="1" applyAlignment="1" applyProtection="1">
      <alignment horizontal="left" vertical="center" shrinkToFit="1"/>
    </xf>
    <xf numFmtId="0" fontId="24" fillId="4" borderId="43" xfId="0" applyFont="1" applyFill="1" applyBorder="1" applyAlignment="1" applyProtection="1">
      <alignment horizontal="left" vertical="center" shrinkToFit="1"/>
    </xf>
    <xf numFmtId="0" fontId="24" fillId="4" borderId="75" xfId="0" applyFont="1" applyFill="1" applyBorder="1" applyAlignment="1" applyProtection="1">
      <alignment horizontal="left" vertical="center" shrinkToFit="1"/>
    </xf>
    <xf numFmtId="183" fontId="24" fillId="4" borderId="0" xfId="6" applyNumberFormat="1" applyFont="1" applyFill="1" applyBorder="1" applyAlignment="1" applyProtection="1">
      <alignment horizontal="center" vertical="center"/>
    </xf>
    <xf numFmtId="183" fontId="23" fillId="0" borderId="43" xfId="6" applyNumberFormat="1" applyFont="1" applyBorder="1" applyAlignment="1" applyProtection="1">
      <alignment horizontal="center" vertical="center"/>
    </xf>
    <xf numFmtId="38" fontId="23" fillId="0" borderId="0" xfId="6" applyFont="1" applyFill="1" applyBorder="1" applyAlignment="1" applyProtection="1">
      <alignment horizontal="center" vertical="center"/>
    </xf>
    <xf numFmtId="183" fontId="24" fillId="0" borderId="157" xfId="0" applyNumberFormat="1" applyFont="1" applyFill="1" applyBorder="1" applyAlignment="1" applyProtection="1">
      <alignment horizontal="center" vertical="center"/>
    </xf>
    <xf numFmtId="183" fontId="24" fillId="0" borderId="0" xfId="0" applyNumberFormat="1" applyFont="1" applyFill="1" applyBorder="1" applyAlignment="1" applyProtection="1">
      <alignment horizontal="center" vertical="center" wrapText="1"/>
    </xf>
    <xf numFmtId="183" fontId="24" fillId="0" borderId="43" xfId="6" applyNumberFormat="1" applyFont="1" applyBorder="1" applyAlignment="1" applyProtection="1">
      <alignment horizontal="center" vertical="center"/>
    </xf>
    <xf numFmtId="0" fontId="10" fillId="0" borderId="20" xfId="0" applyFont="1" applyBorder="1" applyAlignment="1">
      <alignment horizontal="left" vertical="center" wrapText="1"/>
    </xf>
    <xf numFmtId="0" fontId="10" fillId="0" borderId="61" xfId="0" applyFont="1" applyBorder="1" applyAlignment="1">
      <alignment horizontal="left" vertical="center" wrapText="1"/>
    </xf>
    <xf numFmtId="0" fontId="10" fillId="0" borderId="59" xfId="0" applyFont="1" applyBorder="1" applyAlignment="1">
      <alignment horizontal="left" vertical="center" wrapText="1"/>
    </xf>
    <xf numFmtId="0" fontId="10" fillId="0" borderId="59" xfId="0" applyFont="1" applyBorder="1" applyAlignment="1">
      <alignment horizontal="left" vertical="center"/>
    </xf>
    <xf numFmtId="0" fontId="10" fillId="0" borderId="58" xfId="0" applyFont="1" applyBorder="1" applyAlignment="1">
      <alignment horizontal="left" vertical="center"/>
    </xf>
    <xf numFmtId="0" fontId="10" fillId="0" borderId="20" xfId="0" applyFont="1" applyBorder="1" applyAlignment="1">
      <alignment horizontal="left" vertical="center"/>
    </xf>
    <xf numFmtId="0" fontId="10" fillId="0" borderId="61" xfId="0" applyFont="1" applyBorder="1" applyAlignment="1">
      <alignment horizontal="left" vertical="center"/>
    </xf>
    <xf numFmtId="183" fontId="15" fillId="0" borderId="20" xfId="0" applyNumberFormat="1" applyFont="1" applyFill="1" applyBorder="1" applyAlignment="1" applyProtection="1">
      <alignment horizontal="center" vertical="center"/>
      <protection locked="0"/>
    </xf>
    <xf numFmtId="183" fontId="15" fillId="0" borderId="5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0" fillId="0" borderId="135" xfId="0" applyNumberFormat="1" applyFont="1" applyBorder="1" applyAlignment="1">
      <alignment horizontal="center" vertical="center"/>
    </xf>
    <xf numFmtId="0" fontId="10" fillId="0" borderId="135" xfId="0" applyFont="1" applyBorder="1" applyAlignment="1">
      <alignment horizontal="right" vertical="center"/>
    </xf>
    <xf numFmtId="0" fontId="10" fillId="0" borderId="4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43" xfId="0" applyFont="1" applyBorder="1" applyAlignment="1" applyProtection="1">
      <alignment horizontal="left" vertical="center" shrinkToFit="1"/>
    </xf>
    <xf numFmtId="0" fontId="10" fillId="0" borderId="64" xfId="0" applyFont="1" applyBorder="1" applyAlignment="1" applyProtection="1">
      <alignment horizontal="left" vertical="center" shrinkToFit="1"/>
    </xf>
    <xf numFmtId="0" fontId="0" fillId="0" borderId="0" xfId="0" applyAlignment="1" applyProtection="1">
      <alignment horizontal="center" vertical="center"/>
    </xf>
    <xf numFmtId="0" fontId="34" fillId="0" borderId="58"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34" fillId="0" borderId="74"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4" fillId="0" borderId="75" xfId="0" applyFont="1" applyBorder="1" applyAlignment="1" applyProtection="1">
      <alignment horizontal="center" vertical="center" shrinkToFit="1"/>
      <protection locked="0"/>
    </xf>
    <xf numFmtId="0" fontId="0" fillId="0" borderId="59" xfId="0" applyBorder="1" applyAlignment="1">
      <alignment horizontal="center" vertical="center"/>
    </xf>
    <xf numFmtId="0" fontId="0" fillId="0" borderId="126" xfId="0" applyBorder="1" applyAlignment="1">
      <alignment horizontal="center" vertical="center"/>
    </xf>
    <xf numFmtId="0" fontId="34" fillId="0" borderId="5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3" xfId="0" applyFont="1" applyBorder="1" applyAlignment="1">
      <alignment horizontal="center" vertical="center"/>
    </xf>
    <xf numFmtId="0" fontId="0" fillId="0" borderId="19" xfId="0" applyBorder="1" applyAlignment="1">
      <alignment horizontal="center" vertical="center"/>
    </xf>
    <xf numFmtId="183" fontId="34" fillId="0" borderId="19" xfId="6" applyNumberFormat="1" applyFont="1" applyBorder="1" applyAlignment="1" applyProtection="1">
      <alignment horizontal="center" vertical="center" shrinkToFit="1"/>
      <protection locked="0"/>
    </xf>
    <xf numFmtId="183" fontId="34" fillId="0" borderId="56" xfId="6" applyNumberFormat="1" applyFont="1" applyBorder="1" applyAlignment="1" applyProtection="1">
      <alignment horizontal="center" vertical="center" shrinkToFit="1"/>
      <protection locked="0"/>
    </xf>
    <xf numFmtId="183" fontId="34" fillId="0" borderId="43" xfId="6" applyNumberFormat="1" applyFont="1" applyBorder="1" applyAlignment="1" applyProtection="1">
      <alignment horizontal="center" vertical="center" shrinkToFit="1"/>
      <protection locked="0"/>
    </xf>
    <xf numFmtId="183" fontId="34" fillId="0" borderId="75" xfId="6" applyNumberFormat="1" applyFont="1" applyBorder="1" applyAlignment="1" applyProtection="1">
      <alignment horizontal="center" vertical="center" shrinkToFit="1"/>
      <protection locked="0"/>
    </xf>
    <xf numFmtId="0" fontId="0" fillId="0" borderId="43" xfId="0" applyBorder="1" applyAlignment="1">
      <alignment horizontal="center" vertical="center"/>
    </xf>
    <xf numFmtId="0" fontId="0" fillId="0" borderId="137" xfId="0" applyBorder="1" applyAlignment="1">
      <alignment horizontal="right" vertical="center"/>
    </xf>
    <xf numFmtId="0" fontId="0" fillId="0" borderId="11" xfId="0" applyBorder="1" applyAlignment="1">
      <alignment horizontal="right" vertical="center"/>
    </xf>
    <xf numFmtId="0" fontId="0" fillId="0" borderId="74" xfId="0" applyBorder="1" applyAlignment="1">
      <alignment horizontal="right" vertical="center"/>
    </xf>
    <xf numFmtId="0" fontId="0" fillId="0" borderId="43" xfId="0" applyBorder="1" applyAlignment="1">
      <alignment horizontal="right" vertical="center"/>
    </xf>
    <xf numFmtId="183" fontId="0" fillId="0" borderId="137" xfId="6" applyNumberFormat="1" applyFont="1" applyBorder="1" applyAlignment="1">
      <alignment horizontal="center" vertical="center" shrinkToFit="1"/>
    </xf>
    <xf numFmtId="183" fontId="0" fillId="0" borderId="11" xfId="6" applyNumberFormat="1" applyFont="1" applyBorder="1" applyAlignment="1">
      <alignment horizontal="center" vertical="center" shrinkToFit="1"/>
    </xf>
    <xf numFmtId="183" fontId="0" fillId="0" borderId="10" xfId="6" applyNumberFormat="1" applyFont="1" applyBorder="1" applyAlignment="1">
      <alignment horizontal="center" vertical="center" shrinkToFit="1"/>
    </xf>
    <xf numFmtId="183" fontId="0" fillId="0" borderId="74" xfId="6" applyNumberFormat="1" applyFont="1" applyBorder="1" applyAlignment="1">
      <alignment horizontal="center" vertical="center" shrinkToFit="1"/>
    </xf>
    <xf numFmtId="183" fontId="0" fillId="0" borderId="43" xfId="6" applyNumberFormat="1" applyFont="1" applyBorder="1" applyAlignment="1">
      <alignment horizontal="center" vertical="center" shrinkToFit="1"/>
    </xf>
    <xf numFmtId="183" fontId="0" fillId="0" borderId="75" xfId="6" applyNumberFormat="1" applyFont="1" applyBorder="1" applyAlignment="1">
      <alignment horizontal="center" vertical="center" shrinkToFit="1"/>
    </xf>
    <xf numFmtId="0" fontId="0" fillId="0" borderId="0" xfId="0" applyAlignment="1">
      <alignment horizontal="center" vertical="center"/>
    </xf>
    <xf numFmtId="0" fontId="34" fillId="0" borderId="72"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4" fillId="0" borderId="73" xfId="0" applyFont="1" applyBorder="1" applyAlignment="1" applyProtection="1">
      <alignment horizontal="center" vertical="center" shrinkToFit="1"/>
      <protection locked="0"/>
    </xf>
    <xf numFmtId="183" fontId="34" fillId="0" borderId="0" xfId="6" applyNumberFormat="1" applyFont="1" applyBorder="1" applyAlignment="1" applyProtection="1">
      <alignment horizontal="center" vertical="center" shrinkToFit="1"/>
      <protection locked="0"/>
    </xf>
    <xf numFmtId="183" fontId="34" fillId="0" borderId="73"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3" fillId="0" borderId="72" xfId="0" applyFont="1" applyBorder="1" applyAlignment="1">
      <alignment horizontal="center" vertical="center"/>
    </xf>
    <xf numFmtId="0" fontId="13" fillId="0" borderId="0" xfId="0" applyFont="1" applyBorder="1" applyAlignment="1">
      <alignment horizontal="center" vertical="center"/>
    </xf>
    <xf numFmtId="0" fontId="10" fillId="0" borderId="43" xfId="0" applyFont="1" applyBorder="1" applyAlignment="1" applyProtection="1">
      <alignment horizontal="left" vertical="center" shrinkToFit="1"/>
      <protection locked="0"/>
    </xf>
    <xf numFmtId="0" fontId="10" fillId="0" borderId="64"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0" fillId="0" borderId="19"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4" fillId="2" borderId="61" xfId="4" applyFont="1" applyFill="1" applyBorder="1" applyAlignment="1">
      <alignment horizontal="center" vertical="center"/>
    </xf>
    <xf numFmtId="0" fontId="4" fillId="2" borderId="21" xfId="4" applyFont="1" applyFill="1" applyBorder="1" applyAlignment="1">
      <alignment horizontal="center" vertical="center"/>
    </xf>
    <xf numFmtId="0" fontId="4" fillId="2" borderId="64" xfId="4" applyFont="1" applyFill="1" applyBorder="1" applyAlignment="1">
      <alignment horizontal="center" vertical="center"/>
    </xf>
    <xf numFmtId="0" fontId="31" fillId="0" borderId="0" xfId="4" applyFont="1" applyAlignment="1">
      <alignment horizontal="left"/>
    </xf>
    <xf numFmtId="0" fontId="4" fillId="2" borderId="70" xfId="4" applyFont="1" applyFill="1" applyBorder="1" applyAlignment="1">
      <alignment horizontal="center" vertical="center"/>
    </xf>
    <xf numFmtId="0" fontId="1" fillId="0" borderId="0" xfId="4" applyFont="1" applyAlignment="1">
      <alignment shrinkToFi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65" xfId="4" applyFont="1" applyFill="1" applyBorder="1" applyAlignment="1">
      <alignment horizontal="center" vertical="center" wrapText="1"/>
    </xf>
    <xf numFmtId="0" fontId="4" fillId="2" borderId="63" xfId="4" applyFont="1" applyFill="1" applyBorder="1" applyAlignment="1">
      <alignment horizontal="center" vertical="center"/>
    </xf>
    <xf numFmtId="0" fontId="4" fillId="2" borderId="62"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wrapText="1"/>
    </xf>
    <xf numFmtId="0" fontId="4" fillId="2" borderId="57" xfId="4" applyFont="1" applyFill="1" applyBorder="1" applyAlignment="1">
      <alignment horizontal="center" vertical="center"/>
    </xf>
    <xf numFmtId="0" fontId="10" fillId="0" borderId="149"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48" xfId="0" applyFont="1" applyFill="1" applyBorder="1" applyAlignment="1" applyProtection="1">
      <alignment vertical="center"/>
    </xf>
    <xf numFmtId="0" fontId="10" fillId="0" borderId="97"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46" xfId="0" applyFont="1" applyFill="1" applyBorder="1" applyAlignment="1" applyProtection="1">
      <alignment vertical="center" wrapText="1"/>
    </xf>
    <xf numFmtId="0" fontId="6" fillId="0" borderId="43" xfId="0" applyFont="1" applyFill="1" applyBorder="1" applyAlignment="1" applyProtection="1">
      <alignment horizontal="center" vertical="center"/>
    </xf>
    <xf numFmtId="0" fontId="6" fillId="0" borderId="151" xfId="0"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7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0" fillId="0" borderId="145" xfId="0" applyFont="1" applyFill="1" applyBorder="1" applyAlignment="1" applyProtection="1">
      <alignment horizontal="center" vertical="center"/>
    </xf>
    <xf numFmtId="0" fontId="6" fillId="0" borderId="144" xfId="0" applyFont="1" applyFill="1" applyBorder="1" applyAlignment="1" applyProtection="1">
      <alignment horizontal="center" vertical="center"/>
    </xf>
    <xf numFmtId="0" fontId="6" fillId="0" borderId="143" xfId="0" applyFont="1" applyFill="1" applyBorder="1" applyAlignment="1" applyProtection="1">
      <alignment horizontal="center" vertical="center"/>
    </xf>
    <xf numFmtId="0" fontId="29" fillId="0" borderId="2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shrinkToFit="1"/>
    </xf>
    <xf numFmtId="183" fontId="10" fillId="0" borderId="61" xfId="0" applyNumberFormat="1" applyFont="1" applyFill="1" applyBorder="1" applyAlignment="1" applyProtection="1">
      <alignment horizontal="center" vertical="center"/>
    </xf>
    <xf numFmtId="183" fontId="10" fillId="0" borderId="64" xfId="0" applyNumberFormat="1" applyFont="1" applyFill="1" applyBorder="1" applyAlignment="1" applyProtection="1">
      <alignment horizontal="center" vertical="center"/>
    </xf>
    <xf numFmtId="183" fontId="10" fillId="0" borderId="21" xfId="0" applyNumberFormat="1" applyFont="1" applyFill="1" applyBorder="1" applyAlignment="1" applyProtection="1">
      <alignment horizontal="center" vertical="center"/>
    </xf>
    <xf numFmtId="183" fontId="29" fillId="0" borderId="141" xfId="6" applyNumberFormat="1" applyFont="1" applyFill="1" applyBorder="1" applyAlignment="1" applyProtection="1">
      <alignment horizontal="center" vertical="center" wrapText="1"/>
    </xf>
    <xf numFmtId="183" fontId="29" fillId="0" borderId="136" xfId="6" applyNumberFormat="1" applyFont="1" applyFill="1" applyBorder="1" applyAlignment="1" applyProtection="1">
      <alignment horizontal="center" vertical="center" wrapText="1"/>
    </xf>
    <xf numFmtId="183" fontId="29" fillId="0" borderId="142" xfId="6" applyNumberFormat="1" applyFont="1" applyFill="1" applyBorder="1" applyAlignment="1" applyProtection="1">
      <alignment horizontal="center" vertical="center" wrapText="1"/>
    </xf>
    <xf numFmtId="0" fontId="14" fillId="0" borderId="150" xfId="0" applyFont="1" applyFill="1" applyBorder="1" applyAlignment="1" applyProtection="1">
      <alignment horizontal="center" vertical="center"/>
      <protection locked="0"/>
    </xf>
    <xf numFmtId="0" fontId="0" fillId="0" borderId="64" xfId="0" applyBorder="1" applyProtection="1">
      <alignment vertical="center"/>
      <protection locked="0"/>
    </xf>
    <xf numFmtId="0" fontId="0" fillId="0" borderId="148" xfId="0" applyBorder="1" applyProtection="1">
      <alignment vertical="center"/>
      <protection locked="0"/>
    </xf>
    <xf numFmtId="0" fontId="9" fillId="0" borderId="147" xfId="0" applyFont="1" applyFill="1" applyBorder="1" applyAlignment="1" applyProtection="1">
      <alignment horizontal="center" vertical="center"/>
      <protection locked="0"/>
    </xf>
    <xf numFmtId="0" fontId="9" fillId="0" borderId="152"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xf>
    <xf numFmtId="0" fontId="10" fillId="0" borderId="97"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146" xfId="0" applyFont="1" applyFill="1" applyBorder="1" applyAlignment="1" applyProtection="1">
      <alignment vertical="center"/>
    </xf>
    <xf numFmtId="49" fontId="10" fillId="0" borderId="126" xfId="0" applyNumberFormat="1" applyFont="1" applyFill="1" applyBorder="1" applyAlignment="1" applyProtection="1">
      <alignment horizontal="center" vertical="center"/>
    </xf>
    <xf numFmtId="180" fontId="14" fillId="0" borderId="126" xfId="0" applyNumberFormat="1" applyFont="1" applyFill="1" applyBorder="1" applyAlignment="1" applyProtection="1">
      <alignment horizontal="center" vertical="center" wrapText="1"/>
    </xf>
    <xf numFmtId="180" fontId="14" fillId="0" borderId="126"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14" fillId="0" borderId="58"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74" xfId="0" applyFont="1" applyFill="1" applyBorder="1" applyAlignment="1" applyProtection="1">
      <alignment horizontal="center" vertical="center"/>
      <protection locked="0"/>
    </xf>
    <xf numFmtId="0" fontId="14" fillId="0" borderId="75" xfId="0" applyFont="1" applyFill="1" applyBorder="1" applyAlignment="1" applyProtection="1">
      <alignment horizontal="center" vertical="center"/>
      <protection locked="0"/>
    </xf>
    <xf numFmtId="180" fontId="29" fillId="0" borderId="24" xfId="0" applyNumberFormat="1" applyFont="1" applyFill="1" applyBorder="1" applyAlignment="1" applyProtection="1">
      <alignment horizontal="center" vertical="center"/>
      <protection locked="0"/>
    </xf>
    <xf numFmtId="180" fontId="29" fillId="0" borderId="23" xfId="0" applyNumberFormat="1" applyFont="1" applyFill="1" applyBorder="1" applyAlignment="1" applyProtection="1">
      <alignment horizontal="center" vertical="center"/>
      <protection locked="0"/>
    </xf>
    <xf numFmtId="180" fontId="29" fillId="0" borderId="22" xfId="0" applyNumberFormat="1" applyFont="1" applyFill="1" applyBorder="1" applyAlignment="1" applyProtection="1">
      <alignment horizontal="center" vertical="center"/>
      <protection locked="0"/>
    </xf>
    <xf numFmtId="180" fontId="29" fillId="0" borderId="25" xfId="0" applyNumberFormat="1" applyFont="1" applyFill="1" applyBorder="1" applyAlignment="1" applyProtection="1">
      <alignment horizontal="center" vertical="center"/>
      <protection locked="0"/>
    </xf>
    <xf numFmtId="0" fontId="14" fillId="0" borderId="20" xfId="0" applyNumberFormat="1" applyFont="1" applyFill="1" applyBorder="1" applyAlignment="1" applyProtection="1">
      <alignment horizontal="center" vertical="center"/>
    </xf>
    <xf numFmtId="0" fontId="10" fillId="0" borderId="74" xfId="0" applyFont="1" applyFill="1" applyBorder="1" applyAlignment="1" applyProtection="1">
      <alignment horizontal="left" vertical="top" wrapText="1"/>
    </xf>
    <xf numFmtId="0" fontId="10" fillId="0" borderId="43"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73" xfId="0" applyFont="1" applyFill="1" applyBorder="1" applyAlignment="1" applyProtection="1">
      <alignment horizontal="left" vertical="top" wrapText="1"/>
    </xf>
    <xf numFmtId="180" fontId="14" fillId="0" borderId="72"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right" vertical="center"/>
    </xf>
    <xf numFmtId="0" fontId="10" fillId="0" borderId="72"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183" fontId="14" fillId="0" borderId="43" xfId="0" applyNumberFormat="1" applyFont="1" applyFill="1" applyBorder="1" applyAlignment="1" applyProtection="1">
      <alignment horizontal="center" vertical="center"/>
    </xf>
    <xf numFmtId="183" fontId="14" fillId="0" borderId="75" xfId="0" applyNumberFormat="1" applyFont="1" applyFill="1" applyBorder="1" applyAlignment="1" applyProtection="1">
      <alignment horizontal="center" vertical="center"/>
    </xf>
    <xf numFmtId="38" fontId="29" fillId="0" borderId="61" xfId="6" applyFont="1" applyFill="1" applyBorder="1" applyAlignment="1" applyProtection="1">
      <alignment horizontal="center" vertical="center" wrapText="1"/>
      <protection locked="0"/>
    </xf>
    <xf numFmtId="38" fontId="29" fillId="0" borderId="64" xfId="6" applyFont="1" applyFill="1" applyBorder="1" applyAlignment="1" applyProtection="1">
      <alignment horizontal="center" vertical="center" wrapText="1"/>
      <protection locked="0"/>
    </xf>
    <xf numFmtId="183" fontId="29" fillId="0" borderId="138" xfId="0" applyNumberFormat="1" applyFont="1" applyFill="1" applyBorder="1" applyAlignment="1" applyProtection="1">
      <alignment horizontal="center" vertical="center"/>
    </xf>
    <xf numFmtId="183" fontId="29" fillId="0" borderId="139" xfId="0" applyNumberFormat="1" applyFont="1" applyFill="1" applyBorder="1" applyAlignment="1" applyProtection="1">
      <alignment horizontal="center" vertical="center"/>
    </xf>
    <xf numFmtId="183" fontId="29" fillId="0" borderId="140" xfId="0" applyNumberFormat="1"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4" fillId="0" borderId="58" xfId="0" applyNumberFormat="1" applyFont="1" applyFill="1" applyBorder="1" applyAlignment="1" applyProtection="1">
      <alignment horizontal="center" vertical="center" shrinkToFit="1"/>
    </xf>
    <xf numFmtId="0" fontId="14" fillId="0" borderId="19" xfId="0" applyNumberFormat="1" applyFont="1" applyFill="1" applyBorder="1" applyAlignment="1" applyProtection="1">
      <alignment horizontal="center" vertical="center" shrinkToFit="1"/>
    </xf>
    <xf numFmtId="0" fontId="14" fillId="0" borderId="99" xfId="0" applyNumberFormat="1" applyFont="1" applyFill="1" applyBorder="1" applyAlignment="1" applyProtection="1">
      <alignment horizontal="center" vertical="center" shrinkToFit="1"/>
    </xf>
    <xf numFmtId="0" fontId="14" fillId="0" borderId="74" xfId="0" applyNumberFormat="1"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0" fontId="14" fillId="0" borderId="85" xfId="0" applyNumberFormat="1" applyFont="1" applyFill="1" applyBorder="1" applyAlignment="1" applyProtection="1">
      <alignment horizontal="center" vertical="center"/>
    </xf>
    <xf numFmtId="186" fontId="14" fillId="0" borderId="74" xfId="0" applyNumberFormat="1" applyFont="1" applyFill="1" applyBorder="1" applyAlignment="1" applyProtection="1">
      <alignment horizontal="center" vertical="center"/>
    </xf>
    <xf numFmtId="186" fontId="14" fillId="0" borderId="43" xfId="0" applyNumberFormat="1" applyFont="1" applyFill="1" applyBorder="1" applyAlignment="1" applyProtection="1">
      <alignment horizontal="center" vertical="center"/>
    </xf>
    <xf numFmtId="2" fontId="29" fillId="0" borderId="61" xfId="0" applyNumberFormat="1" applyFont="1" applyFill="1" applyBorder="1" applyAlignment="1" applyProtection="1">
      <alignment horizontal="center" vertical="center" wrapText="1"/>
      <protection locked="0"/>
    </xf>
    <xf numFmtId="2" fontId="29" fillId="0" borderId="64" xfId="0" applyNumberFormat="1" applyFont="1" applyFill="1" applyBorder="1" applyAlignment="1" applyProtection="1">
      <alignment horizontal="center" vertical="center" wrapText="1"/>
      <protection locked="0"/>
    </xf>
    <xf numFmtId="40" fontId="29" fillId="0" borderId="61" xfId="6" applyNumberFormat="1" applyFont="1" applyFill="1" applyBorder="1" applyAlignment="1" applyProtection="1">
      <alignment horizontal="center" vertical="center" wrapText="1"/>
      <protection locked="0"/>
    </xf>
    <xf numFmtId="40" fontId="29" fillId="0" borderId="64" xfId="6" applyNumberFormat="1" applyFont="1" applyFill="1" applyBorder="1" applyAlignment="1" applyProtection="1">
      <alignment horizontal="center" vertical="center" wrapText="1"/>
      <protection locked="0"/>
    </xf>
    <xf numFmtId="0" fontId="29" fillId="0" borderId="61"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186" fontId="29" fillId="0" borderId="138" xfId="0" applyNumberFormat="1" applyFont="1" applyFill="1" applyBorder="1" applyAlignment="1" applyProtection="1">
      <alignment horizontal="center" vertical="center"/>
    </xf>
    <xf numFmtId="186" fontId="29" fillId="0" borderId="139" xfId="0" applyNumberFormat="1" applyFont="1" applyFill="1" applyBorder="1" applyAlignment="1" applyProtection="1">
      <alignment horizontal="center" vertical="center"/>
    </xf>
    <xf numFmtId="186" fontId="29" fillId="0" borderId="140" xfId="0" applyNumberFormat="1" applyFont="1" applyFill="1" applyBorder="1" applyAlignment="1" applyProtection="1">
      <alignment horizontal="center" vertical="center"/>
    </xf>
    <xf numFmtId="186" fontId="14" fillId="0" borderId="0" xfId="0" applyNumberFormat="1" applyFont="1" applyFill="1" applyBorder="1" applyAlignment="1" applyProtection="1">
      <alignment horizontal="center" vertical="center"/>
    </xf>
    <xf numFmtId="0" fontId="10" fillId="0" borderId="72" xfId="0" applyFont="1" applyFill="1" applyBorder="1" applyAlignment="1" applyProtection="1">
      <alignment horizontal="left" vertical="top" wrapText="1"/>
    </xf>
    <xf numFmtId="0" fontId="10" fillId="0" borderId="61" xfId="0" applyFont="1" applyFill="1" applyBorder="1" applyAlignment="1" applyProtection="1">
      <alignment horizontal="center" vertical="center"/>
    </xf>
    <xf numFmtId="12" fontId="10" fillId="0" borderId="61" xfId="0" applyNumberFormat="1" applyFont="1" applyFill="1" applyBorder="1" applyAlignment="1" applyProtection="1">
      <alignment horizontal="center" vertical="center" shrinkToFit="1"/>
      <protection locked="0"/>
    </xf>
    <xf numFmtId="12" fontId="10" fillId="0" borderId="64" xfId="0" applyNumberFormat="1" applyFont="1" applyFill="1" applyBorder="1" applyAlignment="1" applyProtection="1">
      <alignment horizontal="center" vertical="center" shrinkToFit="1"/>
      <protection locked="0"/>
    </xf>
    <xf numFmtId="12" fontId="10" fillId="0" borderId="21" xfId="0" applyNumberFormat="1" applyFont="1" applyFill="1" applyBorder="1" applyAlignment="1" applyProtection="1">
      <alignment horizontal="center" vertical="center" shrinkToFit="1"/>
      <protection locked="0"/>
    </xf>
    <xf numFmtId="186" fontId="14" fillId="0" borderId="61" xfId="0" applyNumberFormat="1" applyFont="1" applyFill="1" applyBorder="1" applyAlignment="1" applyProtection="1">
      <alignment horizontal="center" vertical="center"/>
    </xf>
    <xf numFmtId="186" fontId="14" fillId="0" borderId="64" xfId="0" applyNumberFormat="1" applyFont="1" applyFill="1" applyBorder="1" applyAlignment="1" applyProtection="1">
      <alignment horizontal="center" vertical="center"/>
    </xf>
    <xf numFmtId="183" fontId="14" fillId="0" borderId="64" xfId="0" applyNumberFormat="1" applyFont="1" applyFill="1" applyBorder="1" applyAlignment="1" applyProtection="1">
      <alignment horizontal="center" vertical="center"/>
    </xf>
    <xf numFmtId="183" fontId="14" fillId="0" borderId="21" xfId="0" applyNumberFormat="1" applyFont="1" applyFill="1" applyBorder="1" applyAlignment="1" applyProtection="1">
      <alignment horizontal="center" vertical="center"/>
    </xf>
    <xf numFmtId="0" fontId="14" fillId="0" borderId="155" xfId="0" applyFont="1" applyFill="1" applyBorder="1" applyAlignment="1" applyProtection="1">
      <alignment horizontal="center" vertical="center"/>
      <protection locked="0"/>
    </xf>
    <xf numFmtId="0" fontId="0" fillId="0" borderId="154" xfId="0" applyBorder="1" applyProtection="1">
      <alignment vertical="center"/>
      <protection locked="0"/>
    </xf>
    <xf numFmtId="0" fontId="0" fillId="0" borderId="153" xfId="0" applyBorder="1" applyProtection="1">
      <alignment vertical="center"/>
      <protection locked="0"/>
    </xf>
    <xf numFmtId="0" fontId="39" fillId="0" borderId="0" xfId="0" applyFont="1" applyAlignment="1">
      <alignment vertical="center"/>
    </xf>
    <xf numFmtId="183" fontId="29" fillId="5" borderId="138" xfId="6" applyNumberFormat="1" applyFont="1" applyFill="1" applyBorder="1" applyAlignment="1" applyProtection="1">
      <alignment horizontal="center" vertical="center" wrapText="1"/>
    </xf>
    <xf numFmtId="183" fontId="29" fillId="5" borderId="139" xfId="6" applyNumberFormat="1" applyFont="1" applyFill="1" applyBorder="1" applyAlignment="1" applyProtection="1">
      <alignment horizontal="center" vertical="center" wrapText="1"/>
    </xf>
    <xf numFmtId="183" fontId="29" fillId="5" borderId="140" xfId="6" applyNumberFormat="1" applyFont="1" applyFill="1" applyBorder="1" applyAlignment="1" applyProtection="1">
      <alignment horizontal="center" vertical="center" wrapText="1"/>
    </xf>
    <xf numFmtId="0" fontId="37" fillId="0" borderId="0" xfId="0" applyFont="1" applyFill="1" applyBorder="1" applyAlignment="1" applyProtection="1">
      <alignment horizontal="right" vertical="center" shrinkToFit="1"/>
    </xf>
    <xf numFmtId="0" fontId="29" fillId="0" borderId="61" xfId="0" applyFont="1" applyFill="1" applyBorder="1" applyAlignment="1" applyProtection="1">
      <alignment horizontal="center" vertical="center" shrinkToFit="1"/>
    </xf>
    <xf numFmtId="0" fontId="29" fillId="0" borderId="64" xfId="0" applyFont="1" applyFill="1" applyBorder="1" applyAlignment="1" applyProtection="1">
      <alignment horizontal="center" vertical="center" shrinkToFit="1"/>
    </xf>
    <xf numFmtId="183" fontId="11" fillId="0" borderId="61" xfId="0" applyNumberFormat="1" applyFont="1" applyBorder="1" applyAlignment="1">
      <alignment horizontal="center" vertical="center"/>
    </xf>
    <xf numFmtId="183" fontId="11" fillId="0" borderId="64" xfId="0" applyNumberFormat="1" applyFont="1" applyBorder="1" applyAlignment="1">
      <alignment horizontal="center" vertical="center"/>
    </xf>
    <xf numFmtId="183" fontId="11" fillId="0" borderId="21" xfId="0" applyNumberFormat="1" applyFont="1" applyBorder="1" applyAlignment="1">
      <alignment horizontal="center" vertical="center"/>
    </xf>
    <xf numFmtId="0" fontId="14" fillId="0" borderId="61" xfId="0" applyNumberFormat="1" applyFont="1" applyFill="1" applyBorder="1" applyAlignment="1" applyProtection="1">
      <alignment horizontal="center" vertical="center"/>
    </xf>
    <xf numFmtId="0" fontId="14" fillId="0" borderId="64" xfId="0" applyNumberFormat="1" applyFont="1" applyFill="1" applyBorder="1" applyAlignment="1" applyProtection="1">
      <alignment horizontal="center" vertical="center"/>
    </xf>
    <xf numFmtId="0" fontId="14" fillId="0" borderId="12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horizontal="center" vertical="center" shrinkToFit="1"/>
    </xf>
    <xf numFmtId="0" fontId="14" fillId="0" borderId="64" xfId="0" applyNumberFormat="1" applyFont="1" applyFill="1" applyBorder="1" applyAlignment="1" applyProtection="1">
      <alignment horizontal="center" vertical="center" shrinkToFit="1"/>
    </xf>
    <xf numFmtId="0" fontId="14" fillId="0" borderId="127" xfId="0" applyNumberFormat="1" applyFont="1" applyFill="1" applyBorder="1" applyAlignment="1" applyProtection="1">
      <alignment horizontal="center" vertical="center" shrinkToFit="1"/>
    </xf>
    <xf numFmtId="0" fontId="10" fillId="0" borderId="58" xfId="0" applyFont="1" applyFill="1" applyBorder="1" applyAlignment="1" applyProtection="1">
      <alignment horizontal="left" vertical="top" wrapText="1"/>
    </xf>
    <xf numFmtId="0" fontId="10" fillId="0" borderId="19" xfId="0" applyFont="1" applyFill="1" applyBorder="1" applyAlignment="1" applyProtection="1">
      <alignment horizontal="left" vertical="top"/>
    </xf>
    <xf numFmtId="0" fontId="10" fillId="0" borderId="56" xfId="0" applyFont="1" applyFill="1" applyBorder="1" applyAlignment="1" applyProtection="1">
      <alignment horizontal="left" vertical="top"/>
    </xf>
    <xf numFmtId="0" fontId="10" fillId="0" borderId="72"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73" xfId="0" applyFont="1" applyFill="1" applyBorder="1" applyAlignment="1" applyProtection="1">
      <alignment horizontal="left" vertical="top"/>
    </xf>
    <xf numFmtId="180" fontId="14" fillId="0" borderId="61" xfId="0" applyNumberFormat="1" applyFont="1" applyFill="1" applyBorder="1" applyAlignment="1" applyProtection="1">
      <alignment horizontal="right" vertical="center"/>
    </xf>
    <xf numFmtId="0" fontId="14" fillId="0" borderId="64" xfId="0" applyNumberFormat="1" applyFont="1" applyFill="1" applyBorder="1" applyAlignment="1" applyProtection="1">
      <alignment horizontal="right" vertical="center"/>
    </xf>
    <xf numFmtId="185" fontId="14" fillId="0" borderId="64" xfId="0" applyNumberFormat="1" applyFont="1" applyFill="1" applyBorder="1" applyAlignment="1" applyProtection="1">
      <alignment horizontal="center" vertical="center"/>
    </xf>
    <xf numFmtId="0" fontId="6" fillId="0" borderId="31" xfId="0" applyFont="1" applyBorder="1" applyAlignment="1" applyProtection="1">
      <alignment horizontal="left" vertical="center" shrinkToFit="1"/>
      <protection locked="0"/>
    </xf>
    <xf numFmtId="0" fontId="6" fillId="0" borderId="119" xfId="0" applyFont="1" applyBorder="1" applyAlignment="1" applyProtection="1">
      <alignment horizontal="left" vertical="center" shrinkToFit="1"/>
      <protection locked="0"/>
    </xf>
    <xf numFmtId="0" fontId="6" fillId="0" borderId="26" xfId="0" applyFont="1" applyBorder="1" applyAlignment="1" applyProtection="1">
      <alignment horizontal="left" vertical="center" shrinkToFit="1"/>
      <protection locked="0"/>
    </xf>
    <xf numFmtId="0" fontId="6" fillId="0" borderId="38" xfId="0" applyFont="1" applyBorder="1" applyAlignment="1" applyProtection="1">
      <alignment horizontal="left" vertical="center"/>
    </xf>
    <xf numFmtId="0" fontId="6" fillId="0" borderId="121" xfId="0" applyFont="1" applyBorder="1" applyAlignment="1" applyProtection="1">
      <alignment horizontal="left" vertical="center"/>
    </xf>
    <xf numFmtId="0" fontId="6" fillId="0" borderId="33" xfId="0" applyFont="1" applyBorder="1" applyAlignment="1" applyProtection="1">
      <alignment horizontal="left"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134470</xdr:colOff>
      <xdr:row>0</xdr:row>
      <xdr:rowOff>30353</xdr:rowOff>
    </xdr:from>
    <xdr:to>
      <xdr:col>26</xdr:col>
      <xdr:colOff>283585</xdr:colOff>
      <xdr:row>32</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795" y="30353"/>
          <a:ext cx="6321315" cy="7380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110193</xdr:colOff>
      <xdr:row>38</xdr:row>
      <xdr:rowOff>13016</xdr:rowOff>
    </xdr:from>
    <xdr:to>
      <xdr:col>30</xdr:col>
      <xdr:colOff>375325</xdr:colOff>
      <xdr:row>48</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34</xdr:col>
      <xdr:colOff>133145</xdr:colOff>
      <xdr:row>0</xdr:row>
      <xdr:rowOff>184010</xdr:rowOff>
    </xdr:from>
    <xdr:to>
      <xdr:col>50</xdr:col>
      <xdr:colOff>217044</xdr:colOff>
      <xdr:row>8</xdr:row>
      <xdr:rowOff>53908</xdr:rowOff>
    </xdr:to>
    <xdr:grpSp>
      <xdr:nvGrpSpPr>
        <xdr:cNvPr id="3" name="グループ化 2"/>
        <xdr:cNvGrpSpPr/>
      </xdr:nvGrpSpPr>
      <xdr:grpSpPr>
        <a:xfrm>
          <a:off x="13772945" y="184010"/>
          <a:ext cx="4693999" cy="1470098"/>
          <a:chOff x="11450735" y="447303"/>
          <a:chExt cx="2980766" cy="1075725"/>
        </a:xfrm>
      </xdr:grpSpPr>
      <xdr:sp macro="" textlink="">
        <xdr:nvSpPr>
          <xdr:cNvPr id="4" name="テキスト ボックス 3"/>
          <xdr:cNvSpPr txBox="1"/>
        </xdr:nvSpPr>
        <xdr:spPr>
          <a:xfrm>
            <a:off x="11450735"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11536565" y="494240"/>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11525414"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11912188" y="51041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11918630"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view="pageBreakPreview" zoomScale="85" zoomScaleNormal="100" zoomScaleSheetLayoutView="85" workbookViewId="0">
      <selection activeCell="B5" sqref="B5"/>
    </sheetView>
  </sheetViews>
  <sheetFormatPr defaultRowHeight="13.5"/>
  <cols>
    <col min="1" max="1" width="3.75" style="419" customWidth="1"/>
    <col min="2" max="3" width="21.875" style="419" customWidth="1"/>
    <col min="4" max="7" width="3.625" style="420" customWidth="1"/>
    <col min="8" max="8" width="3.625" style="420" hidden="1" customWidth="1"/>
    <col min="9" max="9" width="34.875" style="419" customWidth="1"/>
    <col min="10" max="10" width="36.25" style="419" customWidth="1"/>
    <col min="11" max="16384" width="9" style="419"/>
  </cols>
  <sheetData>
    <row r="1" spans="1:10">
      <c r="A1" s="419" t="s">
        <v>28</v>
      </c>
    </row>
    <row r="2" spans="1:10" ht="17.25" customHeight="1"/>
    <row r="3" spans="1:10" s="421" customFormat="1" ht="15" customHeight="1">
      <c r="A3" s="478" t="s">
        <v>27</v>
      </c>
      <c r="B3" s="480" t="s">
        <v>26</v>
      </c>
      <c r="C3" s="481"/>
      <c r="D3" s="482" t="s">
        <v>9</v>
      </c>
      <c r="E3" s="483"/>
      <c r="F3" s="483"/>
      <c r="G3" s="484"/>
      <c r="H3" s="478" t="s">
        <v>8</v>
      </c>
      <c r="I3" s="485" t="s">
        <v>25</v>
      </c>
      <c r="J3" s="477" t="s">
        <v>24</v>
      </c>
    </row>
    <row r="4" spans="1:10" s="421" customFormat="1" ht="15" customHeight="1">
      <c r="A4" s="479"/>
      <c r="B4" s="422" t="s">
        <v>23</v>
      </c>
      <c r="C4" s="423" t="s">
        <v>22</v>
      </c>
      <c r="D4" s="424" t="s">
        <v>21</v>
      </c>
      <c r="E4" s="425" t="s">
        <v>20</v>
      </c>
      <c r="F4" s="425" t="s">
        <v>19</v>
      </c>
      <c r="G4" s="426" t="s">
        <v>18</v>
      </c>
      <c r="H4" s="479"/>
      <c r="I4" s="486"/>
      <c r="J4" s="477"/>
    </row>
    <row r="5" spans="1:10">
      <c r="A5" s="427">
        <v>1</v>
      </c>
      <c r="B5" s="428"/>
      <c r="C5" s="429" t="str">
        <f>IF(資料1!C31="","",資料1!C31)</f>
        <v/>
      </c>
      <c r="D5" s="430"/>
      <c r="E5" s="431"/>
      <c r="F5" s="431"/>
      <c r="G5" s="432"/>
      <c r="H5" s="427"/>
      <c r="I5" s="433"/>
      <c r="J5" s="434"/>
    </row>
    <row r="6" spans="1:10">
      <c r="A6" s="427">
        <v>2</v>
      </c>
      <c r="B6" s="429" t="str">
        <f>IF(資料1!C7="","",資料1!C7)</f>
        <v/>
      </c>
      <c r="C6" s="435" t="str">
        <f>IF(資料1!B7="","",資料1!B7)</f>
        <v/>
      </c>
      <c r="D6" s="429" t="str">
        <f>IF(資料1!D7="","",資料1!D7)</f>
        <v/>
      </c>
      <c r="E6" s="429" t="str">
        <f>IF(資料1!E7="","",資料1!E7)</f>
        <v/>
      </c>
      <c r="F6" s="429" t="str">
        <f>IF(資料1!F7="","",資料1!F7)</f>
        <v/>
      </c>
      <c r="G6" s="435" t="str">
        <f>IF(資料1!G7="","",資料1!G7)</f>
        <v/>
      </c>
      <c r="H6" s="427"/>
      <c r="I6" s="433" t="str">
        <f>IF(資料1!H7="","",資料1!H7)</f>
        <v/>
      </c>
      <c r="J6" s="434"/>
    </row>
    <row r="7" spans="1:10">
      <c r="A7" s="427">
        <v>3</v>
      </c>
      <c r="B7" s="429" t="str">
        <f>IF(資料1!C8="","",資料1!C8)</f>
        <v/>
      </c>
      <c r="C7" s="435" t="str">
        <f>IF(資料1!B8="","",資料1!B8)</f>
        <v/>
      </c>
      <c r="D7" s="429" t="str">
        <f>IF(資料1!D8="","",資料1!D8)</f>
        <v/>
      </c>
      <c r="E7" s="429" t="str">
        <f>IF(資料1!E8="","",資料1!E8)</f>
        <v/>
      </c>
      <c r="F7" s="429" t="str">
        <f>IF(資料1!F8="","",資料1!F8)</f>
        <v/>
      </c>
      <c r="G7" s="435" t="str">
        <f>IF(資料1!G8="","",資料1!G8)</f>
        <v/>
      </c>
      <c r="H7" s="427"/>
      <c r="I7" s="433" t="str">
        <f>IF(資料1!H8="","",資料1!H8)</f>
        <v/>
      </c>
      <c r="J7" s="434"/>
    </row>
    <row r="8" spans="1:10">
      <c r="A8" s="427">
        <v>4</v>
      </c>
      <c r="B8" s="429" t="str">
        <f>IF(資料1!C9="","",資料1!C9)</f>
        <v/>
      </c>
      <c r="C8" s="435" t="str">
        <f>IF(資料1!B9="","",資料1!B9)</f>
        <v/>
      </c>
      <c r="D8" s="429" t="str">
        <f>IF(資料1!D9="","",資料1!D9)</f>
        <v/>
      </c>
      <c r="E8" s="429" t="str">
        <f>IF(資料1!E9="","",資料1!E9)</f>
        <v/>
      </c>
      <c r="F8" s="429" t="str">
        <f>IF(資料1!F9="","",資料1!F9)</f>
        <v/>
      </c>
      <c r="G8" s="435" t="str">
        <f>IF(資料1!G9="","",資料1!G9)</f>
        <v/>
      </c>
      <c r="H8" s="427"/>
      <c r="I8" s="433" t="str">
        <f>IF(資料1!H9="","",資料1!H9)</f>
        <v/>
      </c>
      <c r="J8" s="434"/>
    </row>
    <row r="9" spans="1:10">
      <c r="A9" s="427">
        <v>5</v>
      </c>
      <c r="B9" s="429" t="str">
        <f>IF(資料1!C10="","",資料1!C10)</f>
        <v/>
      </c>
      <c r="C9" s="435" t="str">
        <f>IF(資料1!B10="","",資料1!B10)</f>
        <v/>
      </c>
      <c r="D9" s="429" t="str">
        <f>IF(資料1!D10="","",資料1!D10)</f>
        <v/>
      </c>
      <c r="E9" s="429" t="str">
        <f>IF(資料1!E10="","",資料1!E10)</f>
        <v/>
      </c>
      <c r="F9" s="429" t="str">
        <f>IF(資料1!F10="","",資料1!F10)</f>
        <v/>
      </c>
      <c r="G9" s="435" t="str">
        <f>IF(資料1!G10="","",資料1!G10)</f>
        <v/>
      </c>
      <c r="H9" s="427"/>
      <c r="I9" s="433" t="str">
        <f>IF(資料1!H10="","",資料1!H10)</f>
        <v/>
      </c>
      <c r="J9" s="434"/>
    </row>
    <row r="10" spans="1:10">
      <c r="A10" s="427">
        <v>6</v>
      </c>
      <c r="B10" s="429" t="str">
        <f>IF(資料1!C11="","",資料1!C11)</f>
        <v/>
      </c>
      <c r="C10" s="435" t="str">
        <f>IF(資料1!B11="","",資料1!B11)</f>
        <v/>
      </c>
      <c r="D10" s="429" t="str">
        <f>IF(資料1!D11="","",資料1!D11)</f>
        <v/>
      </c>
      <c r="E10" s="429" t="str">
        <f>IF(資料1!E11="","",資料1!E11)</f>
        <v/>
      </c>
      <c r="F10" s="429" t="str">
        <f>IF(資料1!F11="","",資料1!F11)</f>
        <v/>
      </c>
      <c r="G10" s="435" t="str">
        <f>IF(資料1!G11="","",資料1!G11)</f>
        <v/>
      </c>
      <c r="H10" s="427"/>
      <c r="I10" s="433" t="str">
        <f>IF(資料1!H11="","",資料1!H11)</f>
        <v/>
      </c>
      <c r="J10" s="434"/>
    </row>
    <row r="11" spans="1:10">
      <c r="A11" s="427">
        <v>7</v>
      </c>
      <c r="B11" s="429" t="str">
        <f>IF(資料1!C12="","",資料1!C12)</f>
        <v/>
      </c>
      <c r="C11" s="435" t="str">
        <f>IF(資料1!B12="","",資料1!B12)</f>
        <v/>
      </c>
      <c r="D11" s="429" t="str">
        <f>IF(資料1!D12="","",資料1!D12)</f>
        <v/>
      </c>
      <c r="E11" s="429" t="str">
        <f>IF(資料1!E12="","",資料1!E12)</f>
        <v/>
      </c>
      <c r="F11" s="429" t="str">
        <f>IF(資料1!F12="","",資料1!F12)</f>
        <v/>
      </c>
      <c r="G11" s="435" t="str">
        <f>IF(資料1!G12="","",資料1!G12)</f>
        <v/>
      </c>
      <c r="H11" s="427"/>
      <c r="I11" s="433" t="str">
        <f>IF(資料1!H12="","",資料1!H12)</f>
        <v/>
      </c>
      <c r="J11" s="434"/>
    </row>
    <row r="12" spans="1:10">
      <c r="A12" s="427">
        <v>8</v>
      </c>
      <c r="B12" s="429" t="str">
        <f>IF(資料1!C13="","",資料1!C13)</f>
        <v/>
      </c>
      <c r="C12" s="435" t="str">
        <f>IF(資料1!B13="","",資料1!B13)</f>
        <v/>
      </c>
      <c r="D12" s="429" t="str">
        <f>IF(資料1!D13="","",資料1!D13)</f>
        <v/>
      </c>
      <c r="E12" s="429" t="str">
        <f>IF(資料1!E13="","",資料1!E13)</f>
        <v/>
      </c>
      <c r="F12" s="429" t="str">
        <f>IF(資料1!F13="","",資料1!F13)</f>
        <v/>
      </c>
      <c r="G12" s="435" t="str">
        <f>IF(資料1!G13="","",資料1!G13)</f>
        <v/>
      </c>
      <c r="H12" s="427"/>
      <c r="I12" s="433" t="str">
        <f>IF(資料1!H13="","",資料1!H13)</f>
        <v/>
      </c>
      <c r="J12" s="434"/>
    </row>
    <row r="13" spans="1:10">
      <c r="A13" s="427">
        <v>9</v>
      </c>
      <c r="B13" s="429" t="str">
        <f>IF(資料1!C14="","",資料1!C14)</f>
        <v/>
      </c>
      <c r="C13" s="435" t="str">
        <f>IF(資料1!B14="","",資料1!B14)</f>
        <v/>
      </c>
      <c r="D13" s="429" t="str">
        <f>IF(資料1!D14="","",資料1!D14)</f>
        <v/>
      </c>
      <c r="E13" s="429" t="str">
        <f>IF(資料1!E14="","",資料1!E14)</f>
        <v/>
      </c>
      <c r="F13" s="429" t="str">
        <f>IF(資料1!F14="","",資料1!F14)</f>
        <v/>
      </c>
      <c r="G13" s="435" t="str">
        <f>IF(資料1!G14="","",資料1!G14)</f>
        <v/>
      </c>
      <c r="H13" s="427"/>
      <c r="I13" s="433" t="str">
        <f>IF(資料1!H14="","",資料1!H14)</f>
        <v/>
      </c>
      <c r="J13" s="434"/>
    </row>
    <row r="14" spans="1:10">
      <c r="A14" s="427">
        <v>10</v>
      </c>
      <c r="B14" s="429" t="str">
        <f>IF(資料1!C15="","",資料1!C15)</f>
        <v/>
      </c>
      <c r="C14" s="435" t="str">
        <f>IF(資料1!B15="","",資料1!B15)</f>
        <v/>
      </c>
      <c r="D14" s="429" t="str">
        <f>IF(資料1!D15="","",資料1!D15)</f>
        <v/>
      </c>
      <c r="E14" s="429" t="str">
        <f>IF(資料1!E15="","",資料1!E15)</f>
        <v/>
      </c>
      <c r="F14" s="429" t="str">
        <f>IF(資料1!F15="","",資料1!F15)</f>
        <v/>
      </c>
      <c r="G14" s="435" t="str">
        <f>IF(資料1!G15="","",資料1!G15)</f>
        <v/>
      </c>
      <c r="H14" s="427"/>
      <c r="I14" s="433" t="str">
        <f>IF(資料1!H15="","",資料1!H15)</f>
        <v/>
      </c>
      <c r="J14" s="434"/>
    </row>
    <row r="15" spans="1:10">
      <c r="A15" s="427">
        <v>11</v>
      </c>
      <c r="B15" s="429" t="str">
        <f>IF(資料1!C16="","",資料1!C16)</f>
        <v/>
      </c>
      <c r="C15" s="435" t="str">
        <f>IF(資料1!B16="","",資料1!B16)</f>
        <v/>
      </c>
      <c r="D15" s="429" t="str">
        <f>IF(資料1!D16="","",資料1!D16)</f>
        <v/>
      </c>
      <c r="E15" s="429" t="str">
        <f>IF(資料1!E16="","",資料1!E16)</f>
        <v/>
      </c>
      <c r="F15" s="429" t="str">
        <f>IF(資料1!F16="","",資料1!F16)</f>
        <v/>
      </c>
      <c r="G15" s="435" t="str">
        <f>IF(資料1!G16="","",資料1!G16)</f>
        <v/>
      </c>
      <c r="H15" s="427"/>
      <c r="I15" s="433" t="str">
        <f>IF(資料1!H16="","",資料1!H16)</f>
        <v/>
      </c>
      <c r="J15" s="434"/>
    </row>
    <row r="16" spans="1:10">
      <c r="A16" s="427">
        <v>12</v>
      </c>
      <c r="B16" s="429" t="str">
        <f>IF(資料1!C17="","",資料1!C17)</f>
        <v/>
      </c>
      <c r="C16" s="435" t="str">
        <f>IF(資料1!B17="","",資料1!B17)</f>
        <v/>
      </c>
      <c r="D16" s="429" t="str">
        <f>IF(資料1!D17="","",資料1!D17)</f>
        <v/>
      </c>
      <c r="E16" s="429" t="str">
        <f>IF(資料1!E17="","",資料1!E17)</f>
        <v/>
      </c>
      <c r="F16" s="429" t="str">
        <f>IF(資料1!F17="","",資料1!F17)</f>
        <v/>
      </c>
      <c r="G16" s="435" t="str">
        <f>IF(資料1!G17="","",資料1!G17)</f>
        <v/>
      </c>
      <c r="H16" s="427"/>
      <c r="I16" s="433" t="str">
        <f>IF(資料1!H17="","",資料1!H17)</f>
        <v/>
      </c>
      <c r="J16" s="434"/>
    </row>
    <row r="17" spans="1:10">
      <c r="A17" s="427">
        <v>13</v>
      </c>
      <c r="B17" s="429" t="str">
        <f>IF(資料1!C18="","",資料1!C18)</f>
        <v/>
      </c>
      <c r="C17" s="435" t="str">
        <f>IF(資料1!B18="","",資料1!B18)</f>
        <v/>
      </c>
      <c r="D17" s="429" t="str">
        <f>IF(資料1!D18="","",資料1!D18)</f>
        <v/>
      </c>
      <c r="E17" s="429" t="str">
        <f>IF(資料1!E18="","",資料1!E18)</f>
        <v/>
      </c>
      <c r="F17" s="429" t="str">
        <f>IF(資料1!F18="","",資料1!F18)</f>
        <v/>
      </c>
      <c r="G17" s="435" t="str">
        <f>IF(資料1!G18="","",資料1!G18)</f>
        <v/>
      </c>
      <c r="H17" s="427"/>
      <c r="I17" s="433" t="str">
        <f>IF(資料1!H18="","",資料1!H18)</f>
        <v/>
      </c>
      <c r="J17" s="434"/>
    </row>
    <row r="18" spans="1:10">
      <c r="A18" s="427">
        <v>14</v>
      </c>
      <c r="B18" s="429" t="str">
        <f>IF(資料1!C19="","",資料1!C19)</f>
        <v/>
      </c>
      <c r="C18" s="435" t="str">
        <f>IF(資料1!B19="","",資料1!B19)</f>
        <v/>
      </c>
      <c r="D18" s="429" t="str">
        <f>IF(資料1!D19="","",資料1!D19)</f>
        <v/>
      </c>
      <c r="E18" s="429" t="str">
        <f>IF(資料1!E19="","",資料1!E19)</f>
        <v/>
      </c>
      <c r="F18" s="429" t="str">
        <f>IF(資料1!F19="","",資料1!F19)</f>
        <v/>
      </c>
      <c r="G18" s="435" t="str">
        <f>IF(資料1!G19="","",資料1!G19)</f>
        <v/>
      </c>
      <c r="H18" s="427"/>
      <c r="I18" s="433" t="str">
        <f>IF(資料1!H19="","",資料1!H19)</f>
        <v/>
      </c>
      <c r="J18" s="434"/>
    </row>
    <row r="19" spans="1:10">
      <c r="A19" s="427">
        <v>15</v>
      </c>
      <c r="B19" s="429" t="str">
        <f>IF(資料1!C20="","",資料1!C20)</f>
        <v/>
      </c>
      <c r="C19" s="435" t="str">
        <f>IF(資料1!B20="","",資料1!B20)</f>
        <v/>
      </c>
      <c r="D19" s="429" t="str">
        <f>IF(資料1!D20="","",資料1!D20)</f>
        <v/>
      </c>
      <c r="E19" s="429" t="str">
        <f>IF(資料1!E20="","",資料1!E20)</f>
        <v/>
      </c>
      <c r="F19" s="429" t="str">
        <f>IF(資料1!F20="","",資料1!F20)</f>
        <v/>
      </c>
      <c r="G19" s="435" t="str">
        <f>IF(資料1!G20="","",資料1!G20)</f>
        <v/>
      </c>
      <c r="H19" s="427"/>
      <c r="I19" s="433" t="str">
        <f>IF(資料1!H20="","",資料1!H20)</f>
        <v/>
      </c>
      <c r="J19" s="434"/>
    </row>
    <row r="20" spans="1:10">
      <c r="A20" s="427">
        <v>16</v>
      </c>
      <c r="B20" s="429" t="str">
        <f>IF(資料1!C21="","",資料1!C21)</f>
        <v/>
      </c>
      <c r="C20" s="435" t="str">
        <f>IF(資料1!B21="","",資料1!B21)</f>
        <v/>
      </c>
      <c r="D20" s="429" t="str">
        <f>IF(資料1!D21="","",資料1!D21)</f>
        <v/>
      </c>
      <c r="E20" s="429" t="str">
        <f>IF(資料1!E21="","",資料1!E21)</f>
        <v/>
      </c>
      <c r="F20" s="429" t="str">
        <f>IF(資料1!F21="","",資料1!F21)</f>
        <v/>
      </c>
      <c r="G20" s="435" t="str">
        <f>IF(資料1!G21="","",資料1!G21)</f>
        <v/>
      </c>
      <c r="H20" s="427"/>
      <c r="I20" s="433" t="str">
        <f>IF(資料1!H21="","",資料1!H21)</f>
        <v/>
      </c>
      <c r="J20" s="434"/>
    </row>
    <row r="21" spans="1:10">
      <c r="A21" s="427">
        <v>17</v>
      </c>
      <c r="B21" s="429" t="str">
        <f>IF(資料1!C22="","",資料1!C22)</f>
        <v/>
      </c>
      <c r="C21" s="435" t="str">
        <f>IF(資料1!B22="","",資料1!B22)</f>
        <v/>
      </c>
      <c r="D21" s="429" t="str">
        <f>IF(資料1!D22="","",資料1!D22)</f>
        <v/>
      </c>
      <c r="E21" s="429" t="str">
        <f>IF(資料1!E22="","",資料1!E22)</f>
        <v/>
      </c>
      <c r="F21" s="429" t="str">
        <f>IF(資料1!F22="","",資料1!F22)</f>
        <v/>
      </c>
      <c r="G21" s="435" t="str">
        <f>IF(資料1!G22="","",資料1!G22)</f>
        <v/>
      </c>
      <c r="H21" s="427"/>
      <c r="I21" s="433" t="str">
        <f>IF(資料1!H22="","",資料1!H22)</f>
        <v/>
      </c>
      <c r="J21" s="434"/>
    </row>
    <row r="22" spans="1:10">
      <c r="A22" s="436"/>
      <c r="B22" s="437"/>
      <c r="C22" s="437"/>
      <c r="D22" s="436"/>
      <c r="E22" s="436"/>
      <c r="F22" s="436"/>
      <c r="G22" s="436"/>
      <c r="H22" s="436"/>
      <c r="I22" s="437"/>
      <c r="J22" s="438"/>
    </row>
    <row r="23" spans="1:10">
      <c r="A23" s="476" t="s">
        <v>17</v>
      </c>
      <c r="B23" s="476"/>
      <c r="C23" s="476"/>
      <c r="D23" s="476"/>
      <c r="E23" s="476"/>
      <c r="F23" s="476"/>
      <c r="G23" s="476"/>
      <c r="H23" s="476"/>
      <c r="I23" s="476"/>
      <c r="J23" s="476"/>
    </row>
    <row r="24" spans="1:10">
      <c r="A24" s="476" t="s">
        <v>16</v>
      </c>
      <c r="B24" s="476"/>
      <c r="C24" s="476"/>
      <c r="D24" s="476"/>
      <c r="E24" s="476"/>
      <c r="F24" s="476"/>
      <c r="G24" s="476"/>
      <c r="H24" s="476"/>
      <c r="I24" s="476"/>
      <c r="J24" s="476"/>
    </row>
    <row r="25" spans="1:10">
      <c r="A25" s="476" t="s">
        <v>15</v>
      </c>
      <c r="B25" s="476"/>
      <c r="C25" s="476"/>
      <c r="D25" s="476"/>
      <c r="E25" s="476"/>
      <c r="F25" s="476"/>
      <c r="G25" s="476"/>
      <c r="H25" s="476"/>
      <c r="I25" s="476"/>
      <c r="J25" s="476"/>
    </row>
    <row r="26" spans="1:10">
      <c r="A26" s="476" t="s">
        <v>14</v>
      </c>
      <c r="B26" s="476"/>
      <c r="C26" s="476"/>
      <c r="D26" s="476"/>
      <c r="E26" s="476"/>
      <c r="F26" s="476"/>
      <c r="G26" s="476"/>
      <c r="H26" s="476"/>
      <c r="I26" s="476"/>
      <c r="J26" s="476"/>
    </row>
    <row r="27" spans="1:10">
      <c r="A27" s="439" t="s">
        <v>478</v>
      </c>
      <c r="B27" s="439"/>
      <c r="C27" s="439"/>
      <c r="D27" s="439"/>
      <c r="E27" s="439"/>
      <c r="F27" s="439"/>
      <c r="G27" s="439"/>
      <c r="H27" s="439"/>
      <c r="I27" s="439"/>
      <c r="J27" s="439"/>
    </row>
    <row r="28" spans="1:10">
      <c r="A28" s="476" t="s">
        <v>479</v>
      </c>
      <c r="B28" s="476"/>
      <c r="C28" s="476"/>
      <c r="D28" s="476"/>
      <c r="E28" s="476"/>
      <c r="F28" s="476"/>
      <c r="G28" s="476"/>
      <c r="H28" s="476"/>
      <c r="I28" s="476"/>
      <c r="J28" s="476"/>
    </row>
    <row r="29" spans="1:10">
      <c r="A29" s="420"/>
    </row>
    <row r="30" spans="1:10">
      <c r="A30" s="420"/>
    </row>
    <row r="31" spans="1:10">
      <c r="A31" s="420"/>
    </row>
    <row r="32" spans="1:10">
      <c r="A32" s="420"/>
    </row>
    <row r="33" spans="1:1">
      <c r="A33" s="420"/>
    </row>
    <row r="34" spans="1:1">
      <c r="A34" s="420"/>
    </row>
    <row r="35" spans="1:1">
      <c r="A35" s="420"/>
    </row>
    <row r="36" spans="1:1">
      <c r="A36" s="420"/>
    </row>
    <row r="37" spans="1:1">
      <c r="A37" s="420"/>
    </row>
    <row r="38" spans="1:1">
      <c r="A38" s="420"/>
    </row>
    <row r="39" spans="1:1">
      <c r="A39" s="420"/>
    </row>
    <row r="40" spans="1:1">
      <c r="A40" s="420"/>
    </row>
    <row r="41" spans="1:1">
      <c r="A41" s="420"/>
    </row>
    <row r="42" spans="1:1">
      <c r="A42" s="420"/>
    </row>
    <row r="43" spans="1:1">
      <c r="A43" s="420"/>
    </row>
    <row r="44" spans="1:1">
      <c r="A44" s="420"/>
    </row>
    <row r="45" spans="1:1">
      <c r="A45" s="420"/>
    </row>
    <row r="46" spans="1:1">
      <c r="A46" s="420"/>
    </row>
    <row r="47" spans="1:1">
      <c r="A47" s="420"/>
    </row>
    <row r="48" spans="1:1">
      <c r="A48" s="420"/>
    </row>
    <row r="49" spans="1:1">
      <c r="A49" s="420"/>
    </row>
    <row r="50" spans="1:1">
      <c r="A50" s="420"/>
    </row>
    <row r="51" spans="1:1">
      <c r="A51" s="420"/>
    </row>
  </sheetData>
  <sheetProtection sheet="1" selectLockedCells="1"/>
  <mergeCells count="11">
    <mergeCell ref="J3:J4"/>
    <mergeCell ref="A3:A4"/>
    <mergeCell ref="B3:C3"/>
    <mergeCell ref="D3:G3"/>
    <mergeCell ref="H3:H4"/>
    <mergeCell ref="I3:I4"/>
    <mergeCell ref="A23:J23"/>
    <mergeCell ref="A24:J24"/>
    <mergeCell ref="A25:J25"/>
    <mergeCell ref="A26:J26"/>
    <mergeCell ref="A28:J28"/>
  </mergeCells>
  <phoneticPr fontId="2"/>
  <pageMargins left="0.59055118110236227" right="0.59055118110236227" top="0.98425196850393704" bottom="0.39370078740157483" header="0.31496062992125984" footer="0.31496062992125984"/>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11"/>
  <sheetViews>
    <sheetView tabSelected="1" view="pageBreakPreview" zoomScale="85" zoomScaleNormal="100" zoomScaleSheetLayoutView="85" workbookViewId="0">
      <selection activeCell="C31" sqref="C31:G31"/>
    </sheetView>
  </sheetViews>
  <sheetFormatPr defaultRowHeight="13.5"/>
  <cols>
    <col min="1" max="1" width="9" customWidth="1"/>
    <col min="2" max="2" width="13.375" customWidth="1"/>
    <col min="3" max="3" width="11.75" customWidth="1"/>
    <col min="4" max="7" width="3.75" customWidth="1"/>
    <col min="8" max="8" width="4.125" customWidth="1"/>
    <col min="9" max="17" width="2.875" customWidth="1"/>
  </cols>
  <sheetData>
    <row r="1" spans="1:17" ht="19.5" customHeight="1">
      <c r="A1" s="440"/>
      <c r="B1" s="441"/>
      <c r="C1" s="441"/>
      <c r="D1" s="441"/>
      <c r="E1" s="441"/>
      <c r="F1" s="441"/>
      <c r="G1" s="441"/>
      <c r="H1" s="442"/>
      <c r="I1" s="442"/>
      <c r="J1" s="443"/>
      <c r="K1" s="443"/>
      <c r="L1" s="443"/>
      <c r="M1" s="443"/>
      <c r="N1" s="443"/>
      <c r="O1" s="443"/>
      <c r="P1" s="443"/>
      <c r="Q1" s="443"/>
    </row>
    <row r="2" spans="1:17" ht="13.5" customHeight="1">
      <c r="A2" s="497" t="s">
        <v>13</v>
      </c>
      <c r="B2" s="497"/>
      <c r="C2" s="497"/>
      <c r="D2" s="497"/>
      <c r="E2" s="497"/>
      <c r="F2" s="497"/>
      <c r="G2" s="497"/>
      <c r="H2" s="497"/>
      <c r="I2" s="497"/>
      <c r="J2" s="497"/>
      <c r="K2" s="497"/>
      <c r="L2" s="497"/>
      <c r="M2" s="497"/>
      <c r="N2" s="497"/>
      <c r="O2" s="497"/>
      <c r="P2" s="497"/>
      <c r="Q2" s="497"/>
    </row>
    <row r="3" spans="1:17" ht="17.25" customHeight="1">
      <c r="A3" s="497"/>
      <c r="B3" s="497"/>
      <c r="C3" s="497"/>
      <c r="D3" s="497"/>
      <c r="E3" s="497"/>
      <c r="F3" s="497"/>
      <c r="G3" s="497"/>
      <c r="H3" s="497"/>
      <c r="I3" s="497"/>
      <c r="J3" s="497"/>
      <c r="K3" s="497"/>
      <c r="L3" s="497"/>
      <c r="M3" s="497"/>
      <c r="N3" s="497"/>
      <c r="O3" s="497"/>
      <c r="P3" s="497"/>
      <c r="Q3" s="497"/>
    </row>
    <row r="4" spans="1:17" ht="18" customHeight="1" thickBot="1">
      <c r="A4" s="441"/>
      <c r="B4" s="441"/>
      <c r="C4" s="441"/>
      <c r="D4" s="441"/>
      <c r="E4" s="441"/>
      <c r="F4" s="441"/>
      <c r="G4" s="441"/>
      <c r="H4" s="444" t="s">
        <v>44</v>
      </c>
      <c r="I4" s="444"/>
      <c r="J4" s="445" t="s">
        <v>46</v>
      </c>
      <c r="K4" s="446"/>
      <c r="L4" s="445" t="s">
        <v>45</v>
      </c>
      <c r="M4" s="446"/>
      <c r="N4" s="446" t="s">
        <v>55</v>
      </c>
      <c r="O4" s="498" t="s">
        <v>485</v>
      </c>
      <c r="P4" s="498"/>
      <c r="Q4" s="498"/>
    </row>
    <row r="5" spans="1:17" s="450" customFormat="1" ht="18" customHeight="1" thickBot="1">
      <c r="A5" s="447" t="s">
        <v>12</v>
      </c>
      <c r="B5" s="448" t="s">
        <v>11</v>
      </c>
      <c r="C5" s="449" t="s">
        <v>10</v>
      </c>
      <c r="D5" s="499" t="s">
        <v>9</v>
      </c>
      <c r="E5" s="499"/>
      <c r="F5" s="499"/>
      <c r="G5" s="500"/>
      <c r="H5" s="501" t="s">
        <v>7</v>
      </c>
      <c r="I5" s="502"/>
      <c r="J5" s="502"/>
      <c r="K5" s="502"/>
      <c r="L5" s="502"/>
      <c r="M5" s="502"/>
      <c r="N5" s="502"/>
      <c r="O5" s="502"/>
      <c r="P5" s="502"/>
      <c r="Q5" s="503"/>
    </row>
    <row r="6" spans="1:17" ht="18" customHeight="1" thickTop="1">
      <c r="A6" s="451"/>
      <c r="B6" s="452"/>
      <c r="C6" s="453"/>
      <c r="D6" s="454"/>
      <c r="E6" s="455"/>
      <c r="F6" s="455"/>
      <c r="G6" s="456"/>
      <c r="H6" s="504"/>
      <c r="I6" s="505"/>
      <c r="J6" s="505"/>
      <c r="K6" s="505"/>
      <c r="L6" s="505"/>
      <c r="M6" s="505"/>
      <c r="N6" s="505"/>
      <c r="O6" s="505"/>
      <c r="P6" s="505"/>
      <c r="Q6" s="506"/>
    </row>
    <row r="7" spans="1:17" ht="18" customHeight="1">
      <c r="A7" s="457"/>
      <c r="B7" s="458"/>
      <c r="C7" s="459"/>
      <c r="D7" s="460"/>
      <c r="E7" s="461"/>
      <c r="F7" s="461"/>
      <c r="G7" s="462"/>
      <c r="H7" s="489"/>
      <c r="I7" s="490"/>
      <c r="J7" s="490"/>
      <c r="K7" s="490"/>
      <c r="L7" s="490"/>
      <c r="M7" s="490"/>
      <c r="N7" s="490"/>
      <c r="O7" s="490"/>
      <c r="P7" s="490"/>
      <c r="Q7" s="491"/>
    </row>
    <row r="8" spans="1:17" ht="18" customHeight="1">
      <c r="A8" s="457"/>
      <c r="B8" s="458"/>
      <c r="C8" s="459"/>
      <c r="D8" s="460"/>
      <c r="E8" s="461"/>
      <c r="F8" s="461"/>
      <c r="G8" s="462"/>
      <c r="H8" s="489"/>
      <c r="I8" s="490"/>
      <c r="J8" s="490"/>
      <c r="K8" s="490"/>
      <c r="L8" s="490"/>
      <c r="M8" s="490"/>
      <c r="N8" s="490"/>
      <c r="O8" s="490"/>
      <c r="P8" s="490"/>
      <c r="Q8" s="491"/>
    </row>
    <row r="9" spans="1:17" ht="18" customHeight="1">
      <c r="A9" s="457"/>
      <c r="B9" s="458"/>
      <c r="C9" s="459"/>
      <c r="D9" s="460"/>
      <c r="E9" s="461"/>
      <c r="F9" s="461"/>
      <c r="G9" s="462"/>
      <c r="H9" s="489"/>
      <c r="I9" s="490"/>
      <c r="J9" s="490"/>
      <c r="K9" s="490"/>
      <c r="L9" s="490"/>
      <c r="M9" s="490"/>
      <c r="N9" s="490"/>
      <c r="O9" s="490"/>
      <c r="P9" s="490"/>
      <c r="Q9" s="491"/>
    </row>
    <row r="10" spans="1:17" ht="18" customHeight="1">
      <c r="A10" s="457"/>
      <c r="B10" s="458"/>
      <c r="C10" s="459"/>
      <c r="D10" s="460"/>
      <c r="E10" s="461"/>
      <c r="F10" s="461"/>
      <c r="G10" s="462"/>
      <c r="H10" s="489"/>
      <c r="I10" s="490"/>
      <c r="J10" s="490"/>
      <c r="K10" s="490"/>
      <c r="L10" s="490"/>
      <c r="M10" s="490"/>
      <c r="N10" s="490"/>
      <c r="O10" s="490"/>
      <c r="P10" s="490"/>
      <c r="Q10" s="491"/>
    </row>
    <row r="11" spans="1:17" ht="18" customHeight="1">
      <c r="A11" s="457"/>
      <c r="B11" s="458"/>
      <c r="C11" s="459"/>
      <c r="D11" s="460"/>
      <c r="E11" s="461"/>
      <c r="F11" s="461"/>
      <c r="G11" s="462"/>
      <c r="H11" s="489"/>
      <c r="I11" s="490"/>
      <c r="J11" s="490"/>
      <c r="K11" s="490"/>
      <c r="L11" s="490"/>
      <c r="M11" s="490"/>
      <c r="N11" s="490"/>
      <c r="O11" s="490"/>
      <c r="P11" s="490"/>
      <c r="Q11" s="491"/>
    </row>
    <row r="12" spans="1:17" ht="18" customHeight="1">
      <c r="A12" s="457"/>
      <c r="B12" s="458"/>
      <c r="C12" s="459"/>
      <c r="D12" s="460" t="s">
        <v>6</v>
      </c>
      <c r="E12" s="461"/>
      <c r="F12" s="461" t="s">
        <v>6</v>
      </c>
      <c r="G12" s="462"/>
      <c r="H12" s="489"/>
      <c r="I12" s="490"/>
      <c r="J12" s="490"/>
      <c r="K12" s="490"/>
      <c r="L12" s="490"/>
      <c r="M12" s="490"/>
      <c r="N12" s="490"/>
      <c r="O12" s="490"/>
      <c r="P12" s="490"/>
      <c r="Q12" s="491"/>
    </row>
    <row r="13" spans="1:17" ht="18" customHeight="1">
      <c r="A13" s="457"/>
      <c r="B13" s="458"/>
      <c r="C13" s="459"/>
      <c r="D13" s="460" t="s">
        <v>6</v>
      </c>
      <c r="E13" s="461"/>
      <c r="F13" s="461" t="s">
        <v>6</v>
      </c>
      <c r="G13" s="462" t="s">
        <v>6</v>
      </c>
      <c r="H13" s="489"/>
      <c r="I13" s="490"/>
      <c r="J13" s="490"/>
      <c r="K13" s="490"/>
      <c r="L13" s="490"/>
      <c r="M13" s="490"/>
      <c r="N13" s="490"/>
      <c r="O13" s="490"/>
      <c r="P13" s="490"/>
      <c r="Q13" s="491"/>
    </row>
    <row r="14" spans="1:17" ht="18" customHeight="1">
      <c r="A14" s="457"/>
      <c r="B14" s="458"/>
      <c r="C14" s="459"/>
      <c r="D14" s="460" t="s">
        <v>6</v>
      </c>
      <c r="E14" s="461"/>
      <c r="F14" s="461" t="s">
        <v>6</v>
      </c>
      <c r="G14" s="462" t="s">
        <v>6</v>
      </c>
      <c r="H14" s="489"/>
      <c r="I14" s="490"/>
      <c r="J14" s="490"/>
      <c r="K14" s="490"/>
      <c r="L14" s="490"/>
      <c r="M14" s="490"/>
      <c r="N14" s="490"/>
      <c r="O14" s="490"/>
      <c r="P14" s="490"/>
      <c r="Q14" s="491"/>
    </row>
    <row r="15" spans="1:17" ht="18" customHeight="1">
      <c r="A15" s="457"/>
      <c r="B15" s="458"/>
      <c r="C15" s="459"/>
      <c r="D15" s="460" t="s">
        <v>6</v>
      </c>
      <c r="E15" s="461"/>
      <c r="F15" s="461" t="s">
        <v>6</v>
      </c>
      <c r="G15" s="462" t="s">
        <v>6</v>
      </c>
      <c r="H15" s="489"/>
      <c r="I15" s="490"/>
      <c r="J15" s="490"/>
      <c r="K15" s="490"/>
      <c r="L15" s="490"/>
      <c r="M15" s="490"/>
      <c r="N15" s="490"/>
      <c r="O15" s="490"/>
      <c r="P15" s="490"/>
      <c r="Q15" s="491"/>
    </row>
    <row r="16" spans="1:17" ht="18" customHeight="1">
      <c r="A16" s="457"/>
      <c r="B16" s="458"/>
      <c r="C16" s="459"/>
      <c r="D16" s="460" t="s">
        <v>6</v>
      </c>
      <c r="E16" s="461"/>
      <c r="F16" s="461" t="s">
        <v>6</v>
      </c>
      <c r="G16" s="462" t="s">
        <v>6</v>
      </c>
      <c r="H16" s="489"/>
      <c r="I16" s="490"/>
      <c r="J16" s="490"/>
      <c r="K16" s="490"/>
      <c r="L16" s="490"/>
      <c r="M16" s="490"/>
      <c r="N16" s="490"/>
      <c r="O16" s="490"/>
      <c r="P16" s="490"/>
      <c r="Q16" s="491"/>
    </row>
    <row r="17" spans="1:17" ht="18" customHeight="1">
      <c r="A17" s="457"/>
      <c r="B17" s="458"/>
      <c r="C17" s="459"/>
      <c r="D17" s="460" t="s">
        <v>6</v>
      </c>
      <c r="E17" s="461"/>
      <c r="F17" s="461" t="s">
        <v>6</v>
      </c>
      <c r="G17" s="462" t="s">
        <v>6</v>
      </c>
      <c r="H17" s="489"/>
      <c r="I17" s="490"/>
      <c r="J17" s="490"/>
      <c r="K17" s="490"/>
      <c r="L17" s="490"/>
      <c r="M17" s="490"/>
      <c r="N17" s="490"/>
      <c r="O17" s="490"/>
      <c r="P17" s="490"/>
      <c r="Q17" s="491"/>
    </row>
    <row r="18" spans="1:17" ht="18" customHeight="1">
      <c r="A18" s="457"/>
      <c r="B18" s="458"/>
      <c r="C18" s="459"/>
      <c r="D18" s="460" t="s">
        <v>6</v>
      </c>
      <c r="E18" s="461"/>
      <c r="F18" s="461" t="s">
        <v>6</v>
      </c>
      <c r="G18" s="462" t="s">
        <v>6</v>
      </c>
      <c r="H18" s="489"/>
      <c r="I18" s="490"/>
      <c r="J18" s="490"/>
      <c r="K18" s="490"/>
      <c r="L18" s="490"/>
      <c r="M18" s="490"/>
      <c r="N18" s="490"/>
      <c r="O18" s="490"/>
      <c r="P18" s="490"/>
      <c r="Q18" s="491"/>
    </row>
    <row r="19" spans="1:17" ht="18" customHeight="1">
      <c r="A19" s="457"/>
      <c r="B19" s="458"/>
      <c r="C19" s="459"/>
      <c r="D19" s="460" t="s">
        <v>6</v>
      </c>
      <c r="E19" s="461"/>
      <c r="F19" s="461" t="s">
        <v>6</v>
      </c>
      <c r="G19" s="462" t="s">
        <v>6</v>
      </c>
      <c r="H19" s="489"/>
      <c r="I19" s="490"/>
      <c r="J19" s="490"/>
      <c r="K19" s="490"/>
      <c r="L19" s="490"/>
      <c r="M19" s="490"/>
      <c r="N19" s="490"/>
      <c r="O19" s="490"/>
      <c r="P19" s="490"/>
      <c r="Q19" s="491"/>
    </row>
    <row r="20" spans="1:17" ht="18" customHeight="1">
      <c r="A20" s="457"/>
      <c r="B20" s="458"/>
      <c r="C20" s="459"/>
      <c r="D20" s="460" t="s">
        <v>6</v>
      </c>
      <c r="E20" s="461"/>
      <c r="F20" s="461" t="s">
        <v>6</v>
      </c>
      <c r="G20" s="462" t="s">
        <v>6</v>
      </c>
      <c r="H20" s="489"/>
      <c r="I20" s="490"/>
      <c r="J20" s="490"/>
      <c r="K20" s="490"/>
      <c r="L20" s="490"/>
      <c r="M20" s="490"/>
      <c r="N20" s="490"/>
      <c r="O20" s="490"/>
      <c r="P20" s="490"/>
      <c r="Q20" s="491"/>
    </row>
    <row r="21" spans="1:17" ht="18" customHeight="1">
      <c r="A21" s="457"/>
      <c r="B21" s="458"/>
      <c r="C21" s="459"/>
      <c r="D21" s="460" t="s">
        <v>6</v>
      </c>
      <c r="E21" s="461"/>
      <c r="F21" s="461" t="s">
        <v>6</v>
      </c>
      <c r="G21" s="462" t="s">
        <v>6</v>
      </c>
      <c r="H21" s="489"/>
      <c r="I21" s="490"/>
      <c r="J21" s="490"/>
      <c r="K21" s="490"/>
      <c r="L21" s="490"/>
      <c r="M21" s="490"/>
      <c r="N21" s="490"/>
      <c r="O21" s="490"/>
      <c r="P21" s="490"/>
      <c r="Q21" s="491"/>
    </row>
    <row r="22" spans="1:17" ht="18" customHeight="1" thickBot="1">
      <c r="A22" s="463"/>
      <c r="B22" s="464"/>
      <c r="C22" s="465"/>
      <c r="D22" s="466"/>
      <c r="E22" s="467"/>
      <c r="F22" s="467"/>
      <c r="G22" s="468"/>
      <c r="H22" s="492"/>
      <c r="I22" s="493"/>
      <c r="J22" s="493"/>
      <c r="K22" s="493"/>
      <c r="L22" s="493"/>
      <c r="M22" s="493"/>
      <c r="N22" s="493"/>
      <c r="O22" s="493"/>
      <c r="P22" s="493"/>
      <c r="Q22" s="494"/>
    </row>
    <row r="23" spans="1:17" ht="18" customHeight="1">
      <c r="A23" s="469"/>
      <c r="B23" s="469"/>
      <c r="C23" s="469"/>
      <c r="D23" s="470"/>
      <c r="E23" s="471"/>
      <c r="F23" s="471"/>
      <c r="G23" s="471"/>
      <c r="H23" s="469"/>
      <c r="I23" s="469"/>
      <c r="J23" s="443"/>
      <c r="K23" s="443"/>
      <c r="L23" s="443"/>
      <c r="M23" s="443"/>
      <c r="N23" s="443"/>
      <c r="O23" s="443"/>
      <c r="P23" s="443"/>
      <c r="Q23" s="443"/>
    </row>
    <row r="24" spans="1:17" ht="18" customHeight="1">
      <c r="A24" s="495" t="s">
        <v>486</v>
      </c>
      <c r="B24" s="495"/>
      <c r="C24" s="495"/>
      <c r="D24" s="495"/>
      <c r="E24" s="495"/>
      <c r="F24" s="495"/>
      <c r="G24" s="495"/>
      <c r="H24" s="495"/>
      <c r="I24" s="495"/>
      <c r="J24" s="495"/>
      <c r="K24" s="495"/>
      <c r="L24" s="495"/>
      <c r="M24" s="495"/>
      <c r="N24" s="495"/>
      <c r="O24" s="495"/>
      <c r="P24" s="495"/>
      <c r="Q24" s="495"/>
    </row>
    <row r="25" spans="1:17" ht="18" customHeight="1">
      <c r="A25" s="495"/>
      <c r="B25" s="495"/>
      <c r="C25" s="495"/>
      <c r="D25" s="495"/>
      <c r="E25" s="495"/>
      <c r="F25" s="495"/>
      <c r="G25" s="495"/>
      <c r="H25" s="495"/>
      <c r="I25" s="495"/>
      <c r="J25" s="495"/>
      <c r="K25" s="495"/>
      <c r="L25" s="495"/>
      <c r="M25" s="495"/>
      <c r="N25" s="495"/>
      <c r="O25" s="495"/>
      <c r="P25" s="495"/>
      <c r="Q25" s="495"/>
    </row>
    <row r="26" spans="1:17" ht="18" customHeight="1">
      <c r="A26" s="495"/>
      <c r="B26" s="495"/>
      <c r="C26" s="495"/>
      <c r="D26" s="495"/>
      <c r="E26" s="495"/>
      <c r="F26" s="495"/>
      <c r="G26" s="495"/>
      <c r="H26" s="495"/>
      <c r="I26" s="495"/>
      <c r="J26" s="495"/>
      <c r="K26" s="495"/>
      <c r="L26" s="495"/>
      <c r="M26" s="495"/>
      <c r="N26" s="495"/>
      <c r="O26" s="495"/>
      <c r="P26" s="495"/>
      <c r="Q26" s="495"/>
    </row>
    <row r="27" spans="1:17" ht="18" customHeight="1">
      <c r="A27" s="495"/>
      <c r="B27" s="495"/>
      <c r="C27" s="495"/>
      <c r="D27" s="495"/>
      <c r="E27" s="495"/>
      <c r="F27" s="495"/>
      <c r="G27" s="495"/>
      <c r="H27" s="495"/>
      <c r="I27" s="495"/>
      <c r="J27" s="495"/>
      <c r="K27" s="495"/>
      <c r="L27" s="495"/>
      <c r="M27" s="495"/>
      <c r="N27" s="495"/>
      <c r="O27" s="495"/>
      <c r="P27" s="495"/>
      <c r="Q27" s="495"/>
    </row>
    <row r="28" spans="1:17" ht="18" customHeight="1">
      <c r="A28" s="441"/>
      <c r="B28" s="441"/>
      <c r="C28" s="441"/>
      <c r="D28" s="442"/>
      <c r="E28" s="472"/>
      <c r="F28" s="472"/>
      <c r="G28" s="472"/>
      <c r="H28" s="441"/>
      <c r="I28" s="441"/>
      <c r="J28" s="443"/>
      <c r="K28" s="443"/>
      <c r="L28" s="443"/>
      <c r="M28" s="443"/>
      <c r="N28" s="443"/>
      <c r="O28" s="443"/>
      <c r="P28" s="443"/>
      <c r="Q28" s="443"/>
    </row>
    <row r="29" spans="1:17" ht="18" customHeight="1">
      <c r="A29" s="496"/>
      <c r="B29" s="496"/>
      <c r="C29" s="496"/>
      <c r="D29" s="496"/>
      <c r="E29" s="496"/>
      <c r="F29" s="496"/>
      <c r="G29" s="496"/>
      <c r="H29" s="496"/>
      <c r="I29" s="442"/>
      <c r="J29" s="443"/>
      <c r="K29" s="443"/>
      <c r="L29" s="443"/>
      <c r="M29" s="443"/>
      <c r="N29" s="443"/>
      <c r="O29" s="443"/>
      <c r="P29" s="443"/>
      <c r="Q29" s="443"/>
    </row>
    <row r="30" spans="1:17" ht="21.75" customHeight="1">
      <c r="A30" s="441"/>
      <c r="B30" s="473" t="s">
        <v>5</v>
      </c>
      <c r="C30" s="487"/>
      <c r="D30" s="487"/>
      <c r="E30" s="487"/>
      <c r="F30" s="487"/>
      <c r="G30" s="487"/>
      <c r="H30" s="474"/>
      <c r="I30" s="474"/>
      <c r="J30" s="443"/>
      <c r="K30" s="443"/>
      <c r="L30" s="443"/>
      <c r="M30" s="443"/>
      <c r="N30" s="443"/>
      <c r="O30" s="443"/>
      <c r="P30" s="443"/>
      <c r="Q30" s="443"/>
    </row>
    <row r="31" spans="1:17" ht="21.75" customHeight="1">
      <c r="A31" s="441"/>
      <c r="B31" s="473" t="s">
        <v>4</v>
      </c>
      <c r="C31" s="487"/>
      <c r="D31" s="487"/>
      <c r="E31" s="487"/>
      <c r="F31" s="487"/>
      <c r="G31" s="487"/>
      <c r="H31" s="474"/>
      <c r="I31" s="474"/>
      <c r="J31" s="443"/>
      <c r="K31" s="443"/>
      <c r="L31" s="443"/>
      <c r="M31" s="443"/>
      <c r="N31" s="443"/>
      <c r="O31" s="443"/>
      <c r="P31" s="443"/>
      <c r="Q31" s="443"/>
    </row>
    <row r="32" spans="1:17" ht="21.75" customHeight="1">
      <c r="A32" s="441"/>
      <c r="B32" s="473" t="s">
        <v>73</v>
      </c>
      <c r="C32" s="488"/>
      <c r="D32" s="488"/>
      <c r="E32" s="488"/>
      <c r="F32" s="488"/>
      <c r="G32" s="488"/>
      <c r="H32" s="475"/>
      <c r="I32" s="474"/>
      <c r="J32" s="443"/>
      <c r="K32" s="443"/>
      <c r="L32" s="443"/>
      <c r="M32" s="443"/>
      <c r="N32" s="443"/>
      <c r="O32" s="443"/>
      <c r="P32" s="443"/>
      <c r="Q32" s="443"/>
    </row>
    <row r="41" spans="4:7" ht="13.5" hidden="1" customHeight="1">
      <c r="D41" s="441"/>
      <c r="E41" s="441"/>
      <c r="F41" s="441"/>
      <c r="G41" s="441"/>
    </row>
    <row r="42" spans="4:7" ht="13.5" hidden="1" customHeight="1">
      <c r="D42" s="443"/>
      <c r="E42" s="441"/>
      <c r="F42" s="441"/>
      <c r="G42" s="441"/>
    </row>
    <row r="43" spans="4:7" ht="13.5" hidden="1" customHeight="1">
      <c r="D43" s="441"/>
      <c r="E43" s="441"/>
      <c r="F43" s="441"/>
      <c r="G43" s="441"/>
    </row>
    <row r="44" spans="4:7" ht="13.5" hidden="1" customHeight="1">
      <c r="D44" s="441"/>
      <c r="E44" s="441"/>
      <c r="F44" s="441"/>
      <c r="G44" s="441"/>
    </row>
    <row r="45" spans="4:7" ht="13.5" hidden="1" customHeight="1">
      <c r="D45" s="441" t="s">
        <v>3</v>
      </c>
      <c r="E45" s="441">
        <v>1</v>
      </c>
      <c r="F45" s="441">
        <v>1</v>
      </c>
      <c r="G45" s="441">
        <v>1</v>
      </c>
    </row>
    <row r="46" spans="4:7" ht="13.5" hidden="1" customHeight="1">
      <c r="D46" s="441" t="s">
        <v>2</v>
      </c>
      <c r="E46" s="441">
        <v>2</v>
      </c>
      <c r="F46" s="441">
        <v>2</v>
      </c>
      <c r="G46" s="441">
        <v>2</v>
      </c>
    </row>
    <row r="47" spans="4:7" ht="14.25" hidden="1" customHeight="1" thickBot="1">
      <c r="D47" s="441" t="s">
        <v>1</v>
      </c>
      <c r="E47" s="441">
        <v>3</v>
      </c>
      <c r="F47" s="441">
        <v>3</v>
      </c>
      <c r="G47" s="441">
        <v>3</v>
      </c>
    </row>
    <row r="48" spans="4:7" ht="13.5" hidden="1" customHeight="1">
      <c r="D48" s="441" t="s">
        <v>0</v>
      </c>
      <c r="E48" s="441">
        <v>4</v>
      </c>
      <c r="F48" s="441">
        <v>4</v>
      </c>
      <c r="G48" s="441">
        <v>4</v>
      </c>
    </row>
    <row r="49" spans="5:7" ht="13.5" hidden="1" customHeight="1">
      <c r="E49" s="441">
        <v>5</v>
      </c>
      <c r="F49" s="441">
        <v>5</v>
      </c>
      <c r="G49" s="441">
        <v>5</v>
      </c>
    </row>
    <row r="50" spans="5:7" ht="13.5" hidden="1" customHeight="1">
      <c r="E50" s="441">
        <v>6</v>
      </c>
      <c r="F50" s="441">
        <v>6</v>
      </c>
      <c r="G50" s="441">
        <v>6</v>
      </c>
    </row>
    <row r="51" spans="5:7" ht="13.5" hidden="1" customHeight="1">
      <c r="E51" s="441">
        <v>7</v>
      </c>
      <c r="F51" s="441">
        <v>7</v>
      </c>
      <c r="G51" s="441">
        <v>7</v>
      </c>
    </row>
    <row r="52" spans="5:7" ht="13.5" hidden="1" customHeight="1">
      <c r="E52" s="441">
        <v>8</v>
      </c>
      <c r="F52" s="441">
        <v>8</v>
      </c>
      <c r="G52" s="441">
        <v>8</v>
      </c>
    </row>
    <row r="53" spans="5:7" ht="13.5" hidden="1" customHeight="1">
      <c r="E53" s="441">
        <v>9</v>
      </c>
      <c r="F53" s="441">
        <v>9</v>
      </c>
      <c r="G53" s="441">
        <v>9</v>
      </c>
    </row>
    <row r="54" spans="5:7" ht="13.5" hidden="1" customHeight="1">
      <c r="E54" s="441">
        <v>10</v>
      </c>
      <c r="F54" s="441">
        <v>10</v>
      </c>
      <c r="G54" s="441">
        <v>10</v>
      </c>
    </row>
    <row r="55" spans="5:7" ht="13.5" hidden="1" customHeight="1">
      <c r="E55" s="441">
        <v>11</v>
      </c>
      <c r="F55" s="441">
        <v>11</v>
      </c>
      <c r="G55" s="441">
        <v>11</v>
      </c>
    </row>
    <row r="56" spans="5:7" ht="13.5" hidden="1" customHeight="1">
      <c r="E56" s="441">
        <v>12</v>
      </c>
      <c r="F56" s="441">
        <v>12</v>
      </c>
      <c r="G56" s="441">
        <v>12</v>
      </c>
    </row>
    <row r="57" spans="5:7" ht="13.5" hidden="1" customHeight="1">
      <c r="E57" s="441">
        <v>13</v>
      </c>
      <c r="F57" s="441"/>
      <c r="G57" s="441">
        <v>13</v>
      </c>
    </row>
    <row r="58" spans="5:7" ht="13.5" hidden="1" customHeight="1">
      <c r="E58" s="441">
        <v>14</v>
      </c>
      <c r="F58" s="441"/>
      <c r="G58" s="441">
        <v>14</v>
      </c>
    </row>
    <row r="59" spans="5:7" hidden="1">
      <c r="E59" s="441">
        <v>15</v>
      </c>
      <c r="F59" s="441"/>
      <c r="G59" s="441">
        <v>15</v>
      </c>
    </row>
    <row r="60" spans="5:7" hidden="1">
      <c r="E60" s="441">
        <v>16</v>
      </c>
      <c r="F60" s="441"/>
      <c r="G60" s="441">
        <v>16</v>
      </c>
    </row>
    <row r="61" spans="5:7" hidden="1">
      <c r="E61" s="441">
        <v>17</v>
      </c>
      <c r="F61" s="441"/>
      <c r="G61" s="441">
        <v>17</v>
      </c>
    </row>
    <row r="62" spans="5:7" hidden="1">
      <c r="E62" s="441">
        <v>18</v>
      </c>
      <c r="F62" s="441"/>
      <c r="G62" s="441">
        <v>18</v>
      </c>
    </row>
    <row r="63" spans="5:7" hidden="1">
      <c r="E63" s="441">
        <v>19</v>
      </c>
      <c r="F63" s="441"/>
      <c r="G63" s="441">
        <v>19</v>
      </c>
    </row>
    <row r="64" spans="5:7" hidden="1">
      <c r="E64" s="441">
        <v>20</v>
      </c>
      <c r="F64" s="441"/>
      <c r="G64" s="441">
        <v>20</v>
      </c>
    </row>
    <row r="65" spans="5:7" hidden="1">
      <c r="E65" s="441">
        <v>21</v>
      </c>
      <c r="F65" s="441"/>
      <c r="G65" s="441">
        <v>21</v>
      </c>
    </row>
    <row r="66" spans="5:7" hidden="1">
      <c r="E66" s="441">
        <v>22</v>
      </c>
      <c r="F66" s="441"/>
      <c r="G66" s="441">
        <v>22</v>
      </c>
    </row>
    <row r="67" spans="5:7" hidden="1">
      <c r="E67" s="441">
        <v>23</v>
      </c>
      <c r="F67" s="441"/>
      <c r="G67" s="441">
        <v>23</v>
      </c>
    </row>
    <row r="68" spans="5:7" hidden="1">
      <c r="E68" s="441">
        <v>24</v>
      </c>
      <c r="F68" s="441"/>
      <c r="G68" s="441">
        <v>24</v>
      </c>
    </row>
    <row r="69" spans="5:7" hidden="1">
      <c r="E69" s="441">
        <v>25</v>
      </c>
      <c r="F69" s="441"/>
      <c r="G69" s="441">
        <v>25</v>
      </c>
    </row>
    <row r="70" spans="5:7" hidden="1">
      <c r="E70" s="441">
        <v>26</v>
      </c>
      <c r="F70" s="441"/>
      <c r="G70" s="441">
        <v>26</v>
      </c>
    </row>
    <row r="71" spans="5:7" hidden="1">
      <c r="E71" s="441">
        <v>27</v>
      </c>
      <c r="F71" s="441"/>
      <c r="G71" s="441">
        <v>27</v>
      </c>
    </row>
    <row r="72" spans="5:7" hidden="1">
      <c r="E72" s="441">
        <v>28</v>
      </c>
      <c r="F72" s="441"/>
      <c r="G72" s="441">
        <v>28</v>
      </c>
    </row>
    <row r="73" spans="5:7" hidden="1">
      <c r="E73" s="441">
        <v>29</v>
      </c>
      <c r="F73" s="441"/>
      <c r="G73" s="441">
        <v>29</v>
      </c>
    </row>
    <row r="74" spans="5:7" hidden="1">
      <c r="E74" s="441">
        <v>30</v>
      </c>
      <c r="F74" s="441"/>
      <c r="G74" s="441">
        <v>30</v>
      </c>
    </row>
    <row r="75" spans="5:7" hidden="1">
      <c r="E75" s="441">
        <v>31</v>
      </c>
      <c r="F75" s="441"/>
      <c r="G75" s="441">
        <v>31</v>
      </c>
    </row>
    <row r="76" spans="5:7" hidden="1">
      <c r="E76" s="441">
        <v>32</v>
      </c>
      <c r="F76" s="441"/>
      <c r="G76" s="441"/>
    </row>
    <row r="77" spans="5:7" hidden="1">
      <c r="E77" s="441">
        <v>33</v>
      </c>
      <c r="F77" s="441"/>
      <c r="G77" s="441"/>
    </row>
    <row r="78" spans="5:7" hidden="1">
      <c r="E78" s="441">
        <v>34</v>
      </c>
      <c r="F78" s="441"/>
      <c r="G78" s="441"/>
    </row>
    <row r="79" spans="5:7" hidden="1">
      <c r="E79" s="441">
        <v>35</v>
      </c>
      <c r="F79" s="441"/>
      <c r="G79" s="441"/>
    </row>
    <row r="80" spans="5:7" hidden="1">
      <c r="E80" s="441">
        <v>36</v>
      </c>
      <c r="F80" s="441"/>
      <c r="G80" s="441"/>
    </row>
    <row r="81" spans="5:5" hidden="1">
      <c r="E81" s="441">
        <v>37</v>
      </c>
    </row>
    <row r="82" spans="5:5" hidden="1">
      <c r="E82" s="441">
        <v>38</v>
      </c>
    </row>
    <row r="83" spans="5:5" hidden="1">
      <c r="E83" s="441">
        <v>39</v>
      </c>
    </row>
    <row r="84" spans="5:5" hidden="1">
      <c r="E84" s="441">
        <v>40</v>
      </c>
    </row>
    <row r="85" spans="5:5" hidden="1">
      <c r="E85" s="441">
        <v>41</v>
      </c>
    </row>
    <row r="86" spans="5:5" hidden="1">
      <c r="E86" s="441">
        <v>42</v>
      </c>
    </row>
    <row r="87" spans="5:5" hidden="1">
      <c r="E87" s="441">
        <v>43</v>
      </c>
    </row>
    <row r="88" spans="5:5" hidden="1">
      <c r="E88" s="441">
        <v>44</v>
      </c>
    </row>
    <row r="89" spans="5:5" hidden="1">
      <c r="E89" s="441">
        <v>45</v>
      </c>
    </row>
    <row r="90" spans="5:5" hidden="1">
      <c r="E90" s="441">
        <v>46</v>
      </c>
    </row>
    <row r="91" spans="5:5" hidden="1">
      <c r="E91" s="441">
        <v>47</v>
      </c>
    </row>
    <row r="92" spans="5:5" hidden="1">
      <c r="E92" s="441">
        <v>48</v>
      </c>
    </row>
    <row r="93" spans="5:5" hidden="1">
      <c r="E93" s="441">
        <v>49</v>
      </c>
    </row>
    <row r="94" spans="5:5" hidden="1">
      <c r="E94" s="441">
        <v>50</v>
      </c>
    </row>
    <row r="95" spans="5:5" hidden="1">
      <c r="E95" s="441">
        <v>51</v>
      </c>
    </row>
    <row r="96" spans="5:5" hidden="1">
      <c r="E96" s="441">
        <v>52</v>
      </c>
    </row>
    <row r="97" spans="5:5" hidden="1">
      <c r="E97" s="441">
        <v>53</v>
      </c>
    </row>
    <row r="98" spans="5:5" hidden="1">
      <c r="E98" s="441">
        <v>54</v>
      </c>
    </row>
    <row r="99" spans="5:5" hidden="1">
      <c r="E99" s="441">
        <v>55</v>
      </c>
    </row>
    <row r="100" spans="5:5" hidden="1">
      <c r="E100" s="441">
        <v>56</v>
      </c>
    </row>
    <row r="101" spans="5:5" hidden="1">
      <c r="E101" s="441">
        <v>57</v>
      </c>
    </row>
    <row r="102" spans="5:5" hidden="1">
      <c r="E102" s="441">
        <v>58</v>
      </c>
    </row>
    <row r="103" spans="5:5" hidden="1">
      <c r="E103" s="441">
        <v>59</v>
      </c>
    </row>
    <row r="104" spans="5:5" hidden="1">
      <c r="E104" s="441">
        <v>60</v>
      </c>
    </row>
    <row r="105" spans="5:5" hidden="1">
      <c r="E105" s="441">
        <v>61</v>
      </c>
    </row>
    <row r="106" spans="5:5" hidden="1">
      <c r="E106" s="441">
        <v>62</v>
      </c>
    </row>
    <row r="107" spans="5:5" hidden="1">
      <c r="E107" s="441">
        <v>63</v>
      </c>
    </row>
    <row r="108" spans="5:5" hidden="1">
      <c r="E108" s="441">
        <v>64</v>
      </c>
    </row>
    <row r="109" spans="5:5" hidden="1">
      <c r="E109" s="441"/>
    </row>
    <row r="110" spans="5:5" hidden="1">
      <c r="E110" s="441"/>
    </row>
    <row r="111" spans="5:5">
      <c r="E111" s="443"/>
    </row>
  </sheetData>
  <sheetProtection sheet="1" formatCells="0" selectLockedCells="1"/>
  <protectedRanges>
    <protectedRange sqref="C32:F32" name="範囲2_1"/>
    <protectedRange sqref="C30:G30" name="範囲2_1_1"/>
    <protectedRange sqref="C31:G31" name="範囲2_2"/>
  </protectedRanges>
  <mergeCells count="26">
    <mergeCell ref="H7:Q7"/>
    <mergeCell ref="A2:Q3"/>
    <mergeCell ref="O4:Q4"/>
    <mergeCell ref="D5:G5"/>
    <mergeCell ref="H5:Q5"/>
    <mergeCell ref="H6:Q6"/>
    <mergeCell ref="H19:Q19"/>
    <mergeCell ref="H8:Q8"/>
    <mergeCell ref="H9:Q9"/>
    <mergeCell ref="H10:Q10"/>
    <mergeCell ref="H11:Q11"/>
    <mergeCell ref="H12:Q12"/>
    <mergeCell ref="H13:Q13"/>
    <mergeCell ref="H14:Q14"/>
    <mergeCell ref="H15:Q15"/>
    <mergeCell ref="H16:Q16"/>
    <mergeCell ref="H17:Q17"/>
    <mergeCell ref="H18:Q18"/>
    <mergeCell ref="C31:G31"/>
    <mergeCell ref="C32:G32"/>
    <mergeCell ref="H20:Q20"/>
    <mergeCell ref="H21:Q21"/>
    <mergeCell ref="H22:Q22"/>
    <mergeCell ref="A24:Q27"/>
    <mergeCell ref="A29:H29"/>
    <mergeCell ref="C30:G30"/>
  </mergeCells>
  <phoneticPr fontId="2"/>
  <dataValidations count="4">
    <dataValidation type="list" allowBlank="1" showInputMessage="1" showErrorMessage="1" sqref="G6:G22">
      <formula1>$G$45:$G$76</formula1>
    </dataValidation>
    <dataValidation type="list" allowBlank="1" showInputMessage="1" showErrorMessage="1" sqref="F6:F22">
      <formula1>$F$45:$F$57</formula1>
    </dataValidation>
    <dataValidation type="list" allowBlank="1" showInputMessage="1" showErrorMessage="1" sqref="E6:E22">
      <formula1>$E$45:$E$109</formula1>
    </dataValidation>
    <dataValidation type="list" allowBlank="1" showInputMessage="1" showErrorMessage="1" sqref="D6:D22">
      <formula1>$D$45:$D$49</formula1>
    </dataValidation>
  </dataValidations>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871"/>
  <sheetViews>
    <sheetView view="pageBreakPreview" topLeftCell="A13" zoomScaleNormal="100" zoomScaleSheetLayoutView="100" workbookViewId="0">
      <selection activeCell="M1" sqref="M1:W2"/>
    </sheetView>
  </sheetViews>
  <sheetFormatPr defaultColWidth="2.5" defaultRowHeight="15" customHeight="1"/>
  <cols>
    <col min="1" max="35" width="2.5" style="40"/>
    <col min="36" max="37" width="2.5" style="40" hidden="1" customWidth="1"/>
    <col min="38" max="16384" width="2.5" style="40"/>
  </cols>
  <sheetData>
    <row r="1" spans="2:36" ht="15" customHeight="1">
      <c r="B1" s="144" t="s">
        <v>43</v>
      </c>
      <c r="K1" s="145"/>
      <c r="L1" s="145"/>
      <c r="M1" s="569" t="s">
        <v>67</v>
      </c>
      <c r="N1" s="569"/>
      <c r="O1" s="569"/>
      <c r="P1" s="569"/>
      <c r="Q1" s="569"/>
      <c r="R1" s="569"/>
      <c r="S1" s="569"/>
      <c r="T1" s="569"/>
      <c r="U1" s="569"/>
      <c r="V1" s="569"/>
      <c r="W1" s="569"/>
      <c r="AA1" s="146"/>
      <c r="AB1" s="146"/>
      <c r="AC1" s="146"/>
      <c r="AD1" s="146"/>
      <c r="AE1" s="146"/>
      <c r="AF1" s="146"/>
      <c r="AG1" s="146"/>
      <c r="AH1" s="146"/>
      <c r="AJ1" s="40" t="s">
        <v>477</v>
      </c>
    </row>
    <row r="2" spans="2:36" ht="15" customHeight="1">
      <c r="K2" s="147"/>
      <c r="L2" s="147"/>
      <c r="M2" s="570"/>
      <c r="N2" s="570"/>
      <c r="O2" s="570"/>
      <c r="P2" s="570"/>
      <c r="Q2" s="570"/>
      <c r="R2" s="570"/>
      <c r="S2" s="570"/>
      <c r="T2" s="570"/>
      <c r="U2" s="570"/>
      <c r="V2" s="570"/>
      <c r="W2" s="570"/>
      <c r="AA2" s="571" t="s">
        <v>44</v>
      </c>
      <c r="AB2" s="571"/>
      <c r="AC2" s="572"/>
      <c r="AD2" s="572"/>
      <c r="AE2" s="148" t="s">
        <v>46</v>
      </c>
      <c r="AF2" s="572"/>
      <c r="AG2" s="572"/>
      <c r="AH2" s="148" t="s">
        <v>45</v>
      </c>
      <c r="AJ2" s="40" t="s">
        <v>59</v>
      </c>
    </row>
    <row r="3" spans="2:36" ht="15" customHeight="1">
      <c r="B3" s="539" t="s" ph="1">
        <v>53</v>
      </c>
      <c r="C3" s="540" ph="1"/>
      <c r="D3" s="540" ph="1"/>
      <c r="E3" s="540" ph="1"/>
      <c r="F3" s="540" ph="1"/>
      <c r="G3" s="541" ph="1"/>
      <c r="H3" s="577">
        <f>資料1!C6</f>
        <v>0</v>
      </c>
      <c r="I3" s="575"/>
      <c r="J3" s="575"/>
      <c r="K3" s="575"/>
      <c r="L3" s="575"/>
      <c r="M3" s="575"/>
      <c r="N3" s="575"/>
      <c r="O3" s="575"/>
      <c r="P3" s="575"/>
      <c r="Q3" s="575"/>
      <c r="R3" s="575"/>
      <c r="S3" s="575"/>
      <c r="T3" s="575"/>
      <c r="U3" s="575"/>
      <c r="V3" s="575"/>
      <c r="W3" s="575"/>
      <c r="X3" s="575"/>
      <c r="Y3" s="575"/>
      <c r="Z3" s="575"/>
      <c r="AA3" s="575"/>
      <c r="AB3" s="575"/>
      <c r="AC3" s="575"/>
      <c r="AD3" s="546" t="s">
        <v>387</v>
      </c>
      <c r="AE3" s="546"/>
      <c r="AF3" s="546"/>
      <c r="AG3" s="546"/>
      <c r="AH3" s="537"/>
      <c r="AJ3" s="40" t="s">
        <v>60</v>
      </c>
    </row>
    <row r="4" spans="2:36" ht="15" customHeight="1">
      <c r="B4" s="552" ph="1"/>
      <c r="C4" s="553" ph="1"/>
      <c r="D4" s="553" ph="1"/>
      <c r="E4" s="553" ph="1"/>
      <c r="F4" s="553" ph="1"/>
      <c r="G4" s="554" ph="1"/>
      <c r="H4" s="578">
        <f>資料1!B6</f>
        <v>0</v>
      </c>
      <c r="I4" s="579"/>
      <c r="J4" s="579"/>
      <c r="K4" s="579"/>
      <c r="L4" s="579"/>
      <c r="M4" s="579"/>
      <c r="N4" s="579"/>
      <c r="O4" s="579"/>
      <c r="P4" s="579"/>
      <c r="Q4" s="579"/>
      <c r="R4" s="579"/>
      <c r="S4" s="579"/>
      <c r="T4" s="579"/>
      <c r="U4" s="579"/>
      <c r="V4" s="579"/>
      <c r="W4" s="579"/>
      <c r="X4" s="579"/>
      <c r="Y4" s="579"/>
      <c r="Z4" s="579"/>
      <c r="AA4" s="579"/>
      <c r="AB4" s="579"/>
      <c r="AC4" s="579"/>
      <c r="AD4" s="556"/>
      <c r="AE4" s="556"/>
      <c r="AF4" s="556"/>
      <c r="AG4" s="556"/>
      <c r="AH4" s="538"/>
    </row>
    <row r="5" spans="2:36" ht="15" customHeight="1">
      <c r="B5" s="542" ph="1"/>
      <c r="C5" s="543" ph="1"/>
      <c r="D5" s="543" ph="1"/>
      <c r="E5" s="543" ph="1"/>
      <c r="F5" s="543" ph="1"/>
      <c r="G5" s="544" ph="1"/>
      <c r="H5" s="580"/>
      <c r="I5" s="581"/>
      <c r="J5" s="581"/>
      <c r="K5" s="581"/>
      <c r="L5" s="581"/>
      <c r="M5" s="581"/>
      <c r="N5" s="581"/>
      <c r="O5" s="581"/>
      <c r="P5" s="581"/>
      <c r="Q5" s="581"/>
      <c r="R5" s="581"/>
      <c r="S5" s="581"/>
      <c r="T5" s="581"/>
      <c r="U5" s="581"/>
      <c r="V5" s="581"/>
      <c r="W5" s="581"/>
      <c r="X5" s="581"/>
      <c r="Y5" s="581"/>
      <c r="Z5" s="581"/>
      <c r="AA5" s="581"/>
      <c r="AB5" s="581"/>
      <c r="AC5" s="581"/>
      <c r="AD5" s="556"/>
      <c r="AE5" s="556"/>
      <c r="AF5" s="556"/>
      <c r="AG5" s="556"/>
      <c r="AH5" s="538"/>
    </row>
    <row r="6" spans="2:36" ht="15" customHeight="1">
      <c r="B6" s="552" t="s">
        <v>47</v>
      </c>
      <c r="C6" s="553"/>
      <c r="D6" s="553"/>
      <c r="E6" s="553"/>
      <c r="F6" s="553"/>
      <c r="G6" s="554"/>
      <c r="H6" s="577">
        <f>資料1!H6</f>
        <v>0</v>
      </c>
      <c r="I6" s="575"/>
      <c r="J6" s="575"/>
      <c r="K6" s="575"/>
      <c r="L6" s="575"/>
      <c r="M6" s="575"/>
      <c r="N6" s="575"/>
      <c r="O6" s="575"/>
      <c r="P6" s="575"/>
      <c r="Q6" s="575"/>
      <c r="R6" s="575"/>
      <c r="S6" s="575"/>
      <c r="T6" s="575"/>
      <c r="U6" s="575"/>
      <c r="V6" s="575"/>
      <c r="W6" s="575"/>
      <c r="X6" s="575"/>
      <c r="Y6" s="575"/>
      <c r="Z6" s="575"/>
      <c r="AA6" s="575"/>
      <c r="AB6" s="575"/>
      <c r="AC6" s="575"/>
      <c r="AD6" s="556"/>
      <c r="AE6" s="556"/>
      <c r="AF6" s="556"/>
      <c r="AG6" s="556"/>
      <c r="AH6" s="538"/>
    </row>
    <row r="7" spans="2:36" ht="15" customHeight="1">
      <c r="B7" s="542"/>
      <c r="C7" s="543"/>
      <c r="D7" s="543"/>
      <c r="E7" s="543"/>
      <c r="F7" s="543"/>
      <c r="G7" s="544"/>
      <c r="H7" s="582"/>
      <c r="I7" s="576"/>
      <c r="J7" s="576"/>
      <c r="K7" s="576"/>
      <c r="L7" s="576"/>
      <c r="M7" s="576"/>
      <c r="N7" s="576"/>
      <c r="O7" s="576"/>
      <c r="P7" s="576"/>
      <c r="Q7" s="576"/>
      <c r="R7" s="576"/>
      <c r="S7" s="576"/>
      <c r="T7" s="576"/>
      <c r="U7" s="576"/>
      <c r="V7" s="576"/>
      <c r="W7" s="576"/>
      <c r="X7" s="576"/>
      <c r="Y7" s="576"/>
      <c r="Z7" s="576"/>
      <c r="AA7" s="576"/>
      <c r="AB7" s="576"/>
      <c r="AC7" s="576"/>
      <c r="AD7" s="556"/>
      <c r="AE7" s="556"/>
      <c r="AF7" s="556"/>
      <c r="AG7" s="556"/>
      <c r="AH7" s="538"/>
    </row>
    <row r="8" spans="2:36" ht="15" customHeight="1">
      <c r="B8" s="539" t="s">
        <v>48</v>
      </c>
      <c r="C8" s="540"/>
      <c r="D8" s="540"/>
      <c r="E8" s="540"/>
      <c r="F8" s="540"/>
      <c r="G8" s="541"/>
      <c r="H8" s="545">
        <f>資料1!D6</f>
        <v>0</v>
      </c>
      <c r="I8" s="546"/>
      <c r="J8" s="546">
        <f>資料1!E6</f>
        <v>0</v>
      </c>
      <c r="K8" s="546"/>
      <c r="L8" s="546"/>
      <c r="M8" s="546" t="s">
        <v>46</v>
      </c>
      <c r="N8" s="546"/>
      <c r="O8" s="546">
        <f>資料1!F6</f>
        <v>0</v>
      </c>
      <c r="P8" s="546"/>
      <c r="Q8" s="546"/>
      <c r="R8" s="546" t="s">
        <v>45</v>
      </c>
      <c r="S8" s="546"/>
      <c r="T8" s="546">
        <f>資料1!G6</f>
        <v>0</v>
      </c>
      <c r="U8" s="546"/>
      <c r="V8" s="546"/>
      <c r="W8" s="573" t="s">
        <v>55</v>
      </c>
      <c r="X8" s="573"/>
      <c r="Y8" s="149"/>
      <c r="Z8" s="149"/>
      <c r="AA8" s="149"/>
      <c r="AB8" s="149"/>
      <c r="AC8" s="149"/>
      <c r="AD8" s="556"/>
      <c r="AE8" s="556"/>
      <c r="AF8" s="556"/>
      <c r="AG8" s="556"/>
      <c r="AH8" s="538"/>
    </row>
    <row r="9" spans="2:36" ht="15" customHeight="1">
      <c r="B9" s="552"/>
      <c r="C9" s="553"/>
      <c r="D9" s="553"/>
      <c r="E9" s="553"/>
      <c r="F9" s="553"/>
      <c r="G9" s="554"/>
      <c r="H9" s="547"/>
      <c r="I9" s="548"/>
      <c r="J9" s="548"/>
      <c r="K9" s="548"/>
      <c r="L9" s="548"/>
      <c r="M9" s="548"/>
      <c r="N9" s="548"/>
      <c r="O9" s="548"/>
      <c r="P9" s="548"/>
      <c r="Q9" s="548"/>
      <c r="R9" s="548"/>
      <c r="S9" s="548"/>
      <c r="T9" s="548"/>
      <c r="U9" s="548"/>
      <c r="V9" s="548"/>
      <c r="W9" s="574"/>
      <c r="X9" s="574"/>
      <c r="Y9" s="151"/>
      <c r="Z9" s="151"/>
      <c r="AA9" s="151"/>
      <c r="AB9" s="151"/>
      <c r="AC9" s="151"/>
      <c r="AD9" s="548"/>
      <c r="AE9" s="548"/>
      <c r="AF9" s="548"/>
      <c r="AG9" s="548"/>
      <c r="AH9" s="551"/>
    </row>
    <row r="10" spans="2:36" ht="15" customHeight="1">
      <c r="B10" s="539" t="s">
        <v>49</v>
      </c>
      <c r="C10" s="540"/>
      <c r="D10" s="540"/>
      <c r="E10" s="540"/>
      <c r="F10" s="540"/>
      <c r="G10" s="541"/>
      <c r="H10" s="521" t="s">
        <v>477</v>
      </c>
      <c r="I10" s="521"/>
      <c r="J10" s="521"/>
      <c r="K10" s="521"/>
      <c r="L10" s="521"/>
      <c r="M10" s="521"/>
      <c r="N10" s="521"/>
      <c r="O10" s="546" t="s">
        <v>61</v>
      </c>
      <c r="P10" s="522"/>
      <c r="Q10" s="522"/>
      <c r="R10" s="522"/>
      <c r="S10" s="522"/>
      <c r="T10" s="522"/>
      <c r="U10" s="522"/>
      <c r="V10" s="522"/>
      <c r="W10" s="522"/>
      <c r="X10" s="522"/>
      <c r="Y10" s="522"/>
      <c r="Z10" s="522"/>
      <c r="AA10" s="522"/>
      <c r="AB10" s="522"/>
      <c r="AC10" s="522"/>
      <c r="AD10" s="522"/>
      <c r="AE10" s="522"/>
      <c r="AF10" s="522"/>
      <c r="AG10" s="522"/>
      <c r="AH10" s="537" t="s">
        <v>62</v>
      </c>
    </row>
    <row r="11" spans="2:36" ht="15" customHeight="1">
      <c r="B11" s="552"/>
      <c r="C11" s="553"/>
      <c r="D11" s="553"/>
      <c r="E11" s="553"/>
      <c r="F11" s="553"/>
      <c r="G11" s="554"/>
      <c r="H11" s="555"/>
      <c r="I11" s="555"/>
      <c r="J11" s="555"/>
      <c r="K11" s="555"/>
      <c r="L11" s="555"/>
      <c r="M11" s="555"/>
      <c r="N11" s="555"/>
      <c r="O11" s="556"/>
      <c r="P11" s="557"/>
      <c r="Q11" s="557"/>
      <c r="R11" s="557"/>
      <c r="S11" s="557"/>
      <c r="T11" s="557"/>
      <c r="U11" s="557"/>
      <c r="V11" s="557"/>
      <c r="W11" s="557"/>
      <c r="X11" s="557"/>
      <c r="Y11" s="557"/>
      <c r="Z11" s="557"/>
      <c r="AA11" s="557"/>
      <c r="AB11" s="557"/>
      <c r="AC11" s="557"/>
      <c r="AD11" s="557"/>
      <c r="AE11" s="557"/>
      <c r="AF11" s="557"/>
      <c r="AG11" s="557"/>
      <c r="AH11" s="538"/>
    </row>
    <row r="12" spans="2:36" ht="15" customHeight="1">
      <c r="B12" s="539" t="s">
        <v>50</v>
      </c>
      <c r="C12" s="540"/>
      <c r="D12" s="540"/>
      <c r="E12" s="540"/>
      <c r="F12" s="540"/>
      <c r="G12" s="541"/>
      <c r="H12" s="545" t="s">
        <v>65</v>
      </c>
      <c r="I12" s="546"/>
      <c r="J12" s="546"/>
      <c r="K12" s="575">
        <f>資料1!A6</f>
        <v>0</v>
      </c>
      <c r="L12" s="575"/>
      <c r="M12" s="575"/>
      <c r="N12" s="575"/>
      <c r="O12" s="575"/>
      <c r="P12" s="575"/>
      <c r="Q12" s="575"/>
      <c r="R12" s="575"/>
      <c r="S12" s="575"/>
      <c r="T12" s="575"/>
      <c r="U12" s="546" t="s">
        <v>60</v>
      </c>
      <c r="V12" s="546"/>
      <c r="W12" s="546"/>
      <c r="X12" s="546" t="s">
        <v>66</v>
      </c>
      <c r="Y12" s="521"/>
      <c r="Z12" s="521"/>
      <c r="AA12" s="521"/>
      <c r="AB12" s="521"/>
      <c r="AC12" s="521"/>
      <c r="AD12" s="521"/>
      <c r="AE12" s="521"/>
      <c r="AF12" s="521"/>
      <c r="AG12" s="521"/>
      <c r="AH12" s="537" t="s">
        <v>62</v>
      </c>
    </row>
    <row r="13" spans="2:36" ht="15" customHeight="1">
      <c r="B13" s="542"/>
      <c r="C13" s="543"/>
      <c r="D13" s="543"/>
      <c r="E13" s="543"/>
      <c r="F13" s="543"/>
      <c r="G13" s="544"/>
      <c r="H13" s="547"/>
      <c r="I13" s="548"/>
      <c r="J13" s="548"/>
      <c r="K13" s="576"/>
      <c r="L13" s="576"/>
      <c r="M13" s="576"/>
      <c r="N13" s="576"/>
      <c r="O13" s="576"/>
      <c r="P13" s="576"/>
      <c r="Q13" s="576"/>
      <c r="R13" s="576"/>
      <c r="S13" s="576"/>
      <c r="T13" s="576"/>
      <c r="U13" s="548"/>
      <c r="V13" s="548"/>
      <c r="W13" s="548"/>
      <c r="X13" s="548"/>
      <c r="Y13" s="527"/>
      <c r="Z13" s="527"/>
      <c r="AA13" s="527"/>
      <c r="AB13" s="527"/>
      <c r="AC13" s="527"/>
      <c r="AD13" s="527"/>
      <c r="AE13" s="527"/>
      <c r="AF13" s="527"/>
      <c r="AG13" s="527"/>
      <c r="AH13" s="551"/>
    </row>
    <row r="14" spans="2:36" ht="15" customHeight="1">
      <c r="B14" s="528" t="s">
        <v>255</v>
      </c>
      <c r="C14" s="529"/>
      <c r="D14" s="529"/>
      <c r="E14" s="529"/>
      <c r="F14" s="529"/>
      <c r="G14" s="530"/>
      <c r="H14" s="519"/>
      <c r="I14" s="520"/>
      <c r="J14" s="520"/>
      <c r="K14" s="520"/>
      <c r="L14" s="41" t="s">
        <v>46</v>
      </c>
      <c r="M14" s="521"/>
      <c r="N14" s="521"/>
      <c r="O14" s="41" t="s">
        <v>45</v>
      </c>
      <c r="P14" s="522"/>
      <c r="Q14" s="522"/>
      <c r="R14" s="522"/>
      <c r="S14" s="522"/>
      <c r="T14" s="522"/>
      <c r="U14" s="522"/>
      <c r="V14" s="522"/>
      <c r="W14" s="522"/>
      <c r="X14" s="522"/>
      <c r="Y14" s="522"/>
      <c r="Z14" s="522"/>
      <c r="AA14" s="522"/>
      <c r="AB14" s="522"/>
      <c r="AC14" s="522"/>
      <c r="AD14" s="522"/>
      <c r="AE14" s="522"/>
      <c r="AF14" s="522"/>
      <c r="AG14" s="522"/>
      <c r="AH14" s="523"/>
    </row>
    <row r="15" spans="2:36" ht="15" customHeight="1">
      <c r="B15" s="531"/>
      <c r="C15" s="532"/>
      <c r="D15" s="532"/>
      <c r="E15" s="532"/>
      <c r="F15" s="532"/>
      <c r="G15" s="533"/>
      <c r="H15" s="153" t="s">
        <v>51</v>
      </c>
      <c r="I15" s="526"/>
      <c r="J15" s="526"/>
      <c r="K15" s="526"/>
      <c r="L15" s="50" t="s">
        <v>46</v>
      </c>
      <c r="M15" s="527"/>
      <c r="N15" s="527"/>
      <c r="O15" s="50" t="s">
        <v>45</v>
      </c>
      <c r="P15" s="524"/>
      <c r="Q15" s="524"/>
      <c r="R15" s="524"/>
      <c r="S15" s="524"/>
      <c r="T15" s="524"/>
      <c r="U15" s="524"/>
      <c r="V15" s="524"/>
      <c r="W15" s="524"/>
      <c r="X15" s="524"/>
      <c r="Y15" s="524"/>
      <c r="Z15" s="524"/>
      <c r="AA15" s="524"/>
      <c r="AB15" s="524"/>
      <c r="AC15" s="524"/>
      <c r="AD15" s="524"/>
      <c r="AE15" s="524"/>
      <c r="AF15" s="524"/>
      <c r="AG15" s="524"/>
      <c r="AH15" s="525"/>
    </row>
    <row r="16" spans="2:36" ht="15" customHeight="1">
      <c r="B16" s="531"/>
      <c r="C16" s="532"/>
      <c r="D16" s="532"/>
      <c r="E16" s="532"/>
      <c r="F16" s="532"/>
      <c r="G16" s="533"/>
      <c r="H16" s="519"/>
      <c r="I16" s="520"/>
      <c r="J16" s="520"/>
      <c r="K16" s="520"/>
      <c r="L16" s="41" t="s">
        <v>46</v>
      </c>
      <c r="M16" s="521"/>
      <c r="N16" s="521"/>
      <c r="O16" s="41" t="s">
        <v>45</v>
      </c>
      <c r="P16" s="522"/>
      <c r="Q16" s="522"/>
      <c r="R16" s="522"/>
      <c r="S16" s="522"/>
      <c r="T16" s="522"/>
      <c r="U16" s="522"/>
      <c r="V16" s="522"/>
      <c r="W16" s="522"/>
      <c r="X16" s="522"/>
      <c r="Y16" s="522"/>
      <c r="Z16" s="522"/>
      <c r="AA16" s="522"/>
      <c r="AB16" s="522"/>
      <c r="AC16" s="522"/>
      <c r="AD16" s="522"/>
      <c r="AE16" s="522"/>
      <c r="AF16" s="522"/>
      <c r="AG16" s="522"/>
      <c r="AH16" s="523"/>
    </row>
    <row r="17" spans="2:34" ht="15" customHeight="1">
      <c r="B17" s="531"/>
      <c r="C17" s="532"/>
      <c r="D17" s="532"/>
      <c r="E17" s="532"/>
      <c r="F17" s="532"/>
      <c r="G17" s="533"/>
      <c r="H17" s="153" t="s">
        <v>51</v>
      </c>
      <c r="I17" s="526"/>
      <c r="J17" s="526"/>
      <c r="K17" s="526"/>
      <c r="L17" s="50" t="s">
        <v>46</v>
      </c>
      <c r="M17" s="527"/>
      <c r="N17" s="527"/>
      <c r="O17" s="50" t="s">
        <v>45</v>
      </c>
      <c r="P17" s="524"/>
      <c r="Q17" s="524"/>
      <c r="R17" s="524"/>
      <c r="S17" s="524"/>
      <c r="T17" s="524"/>
      <c r="U17" s="524"/>
      <c r="V17" s="524"/>
      <c r="W17" s="524"/>
      <c r="X17" s="524"/>
      <c r="Y17" s="524"/>
      <c r="Z17" s="524"/>
      <c r="AA17" s="524"/>
      <c r="AB17" s="524"/>
      <c r="AC17" s="524"/>
      <c r="AD17" s="524"/>
      <c r="AE17" s="524"/>
      <c r="AF17" s="524"/>
      <c r="AG17" s="524"/>
      <c r="AH17" s="525"/>
    </row>
    <row r="18" spans="2:34" ht="15" customHeight="1">
      <c r="B18" s="531"/>
      <c r="C18" s="532"/>
      <c r="D18" s="532"/>
      <c r="E18" s="532"/>
      <c r="F18" s="532"/>
      <c r="G18" s="533"/>
      <c r="H18" s="519"/>
      <c r="I18" s="520"/>
      <c r="J18" s="520"/>
      <c r="K18" s="520"/>
      <c r="L18" s="41" t="s">
        <v>46</v>
      </c>
      <c r="M18" s="521"/>
      <c r="N18" s="521"/>
      <c r="O18" s="41" t="s">
        <v>45</v>
      </c>
      <c r="P18" s="522"/>
      <c r="Q18" s="522"/>
      <c r="R18" s="522"/>
      <c r="S18" s="522"/>
      <c r="T18" s="522"/>
      <c r="U18" s="522"/>
      <c r="V18" s="522"/>
      <c r="W18" s="522"/>
      <c r="X18" s="522"/>
      <c r="Y18" s="522"/>
      <c r="Z18" s="522"/>
      <c r="AA18" s="522"/>
      <c r="AB18" s="522"/>
      <c r="AC18" s="522"/>
      <c r="AD18" s="522"/>
      <c r="AE18" s="522"/>
      <c r="AF18" s="522"/>
      <c r="AG18" s="522"/>
      <c r="AH18" s="523"/>
    </row>
    <row r="19" spans="2:34" ht="15" customHeight="1">
      <c r="B19" s="531"/>
      <c r="C19" s="532"/>
      <c r="D19" s="532"/>
      <c r="E19" s="532"/>
      <c r="F19" s="532"/>
      <c r="G19" s="533"/>
      <c r="H19" s="153" t="s">
        <v>51</v>
      </c>
      <c r="I19" s="526"/>
      <c r="J19" s="526"/>
      <c r="K19" s="526"/>
      <c r="L19" s="50" t="s">
        <v>46</v>
      </c>
      <c r="M19" s="527"/>
      <c r="N19" s="527"/>
      <c r="O19" s="50" t="s">
        <v>45</v>
      </c>
      <c r="P19" s="524"/>
      <c r="Q19" s="524"/>
      <c r="R19" s="524"/>
      <c r="S19" s="524"/>
      <c r="T19" s="524"/>
      <c r="U19" s="524"/>
      <c r="V19" s="524"/>
      <c r="W19" s="524"/>
      <c r="X19" s="524"/>
      <c r="Y19" s="524"/>
      <c r="Z19" s="524"/>
      <c r="AA19" s="524"/>
      <c r="AB19" s="524"/>
      <c r="AC19" s="524"/>
      <c r="AD19" s="524"/>
      <c r="AE19" s="524"/>
      <c r="AF19" s="524"/>
      <c r="AG19" s="524"/>
      <c r="AH19" s="525"/>
    </row>
    <row r="20" spans="2:34" ht="15" customHeight="1">
      <c r="B20" s="531"/>
      <c r="C20" s="532"/>
      <c r="D20" s="532"/>
      <c r="E20" s="532"/>
      <c r="F20" s="532"/>
      <c r="G20" s="533"/>
      <c r="H20" s="519"/>
      <c r="I20" s="520"/>
      <c r="J20" s="520"/>
      <c r="K20" s="520"/>
      <c r="L20" s="41" t="s">
        <v>46</v>
      </c>
      <c r="M20" s="521"/>
      <c r="N20" s="521"/>
      <c r="O20" s="41" t="s">
        <v>45</v>
      </c>
      <c r="P20" s="522"/>
      <c r="Q20" s="522"/>
      <c r="R20" s="522"/>
      <c r="S20" s="522"/>
      <c r="T20" s="522"/>
      <c r="U20" s="522"/>
      <c r="V20" s="522"/>
      <c r="W20" s="522"/>
      <c r="X20" s="522"/>
      <c r="Y20" s="522"/>
      <c r="Z20" s="522"/>
      <c r="AA20" s="522"/>
      <c r="AB20" s="522"/>
      <c r="AC20" s="522"/>
      <c r="AD20" s="522"/>
      <c r="AE20" s="522"/>
      <c r="AF20" s="522"/>
      <c r="AG20" s="522"/>
      <c r="AH20" s="523"/>
    </row>
    <row r="21" spans="2:34" ht="15" customHeight="1">
      <c r="B21" s="531"/>
      <c r="C21" s="532"/>
      <c r="D21" s="532"/>
      <c r="E21" s="532"/>
      <c r="F21" s="532"/>
      <c r="G21" s="533"/>
      <c r="H21" s="153" t="s">
        <v>51</v>
      </c>
      <c r="I21" s="526"/>
      <c r="J21" s="526"/>
      <c r="K21" s="526"/>
      <c r="L21" s="50" t="s">
        <v>46</v>
      </c>
      <c r="M21" s="527"/>
      <c r="N21" s="527"/>
      <c r="O21" s="50" t="s">
        <v>45</v>
      </c>
      <c r="P21" s="524"/>
      <c r="Q21" s="524"/>
      <c r="R21" s="524"/>
      <c r="S21" s="524"/>
      <c r="T21" s="524"/>
      <c r="U21" s="524"/>
      <c r="V21" s="524"/>
      <c r="W21" s="524"/>
      <c r="X21" s="524"/>
      <c r="Y21" s="524"/>
      <c r="Z21" s="524"/>
      <c r="AA21" s="524"/>
      <c r="AB21" s="524"/>
      <c r="AC21" s="524"/>
      <c r="AD21" s="524"/>
      <c r="AE21" s="524"/>
      <c r="AF21" s="524"/>
      <c r="AG21" s="524"/>
      <c r="AH21" s="525"/>
    </row>
    <row r="22" spans="2:34" ht="15" customHeight="1">
      <c r="B22" s="531"/>
      <c r="C22" s="532"/>
      <c r="D22" s="532"/>
      <c r="E22" s="532"/>
      <c r="F22" s="532"/>
      <c r="G22" s="533"/>
      <c r="H22" s="519"/>
      <c r="I22" s="520"/>
      <c r="J22" s="520"/>
      <c r="K22" s="520"/>
      <c r="L22" s="41" t="s">
        <v>46</v>
      </c>
      <c r="M22" s="521"/>
      <c r="N22" s="521"/>
      <c r="O22" s="41" t="s">
        <v>45</v>
      </c>
      <c r="P22" s="522"/>
      <c r="Q22" s="522"/>
      <c r="R22" s="522"/>
      <c r="S22" s="522"/>
      <c r="T22" s="522"/>
      <c r="U22" s="522"/>
      <c r="V22" s="522"/>
      <c r="W22" s="522"/>
      <c r="X22" s="522"/>
      <c r="Y22" s="522"/>
      <c r="Z22" s="522"/>
      <c r="AA22" s="522"/>
      <c r="AB22" s="522"/>
      <c r="AC22" s="522"/>
      <c r="AD22" s="522"/>
      <c r="AE22" s="522"/>
      <c r="AF22" s="522"/>
      <c r="AG22" s="522"/>
      <c r="AH22" s="523"/>
    </row>
    <row r="23" spans="2:34" ht="15" customHeight="1">
      <c r="B23" s="531"/>
      <c r="C23" s="532"/>
      <c r="D23" s="532"/>
      <c r="E23" s="532"/>
      <c r="F23" s="532"/>
      <c r="G23" s="533"/>
      <c r="H23" s="153" t="s">
        <v>51</v>
      </c>
      <c r="I23" s="526"/>
      <c r="J23" s="526"/>
      <c r="K23" s="526"/>
      <c r="L23" s="50" t="s">
        <v>46</v>
      </c>
      <c r="M23" s="527"/>
      <c r="N23" s="527"/>
      <c r="O23" s="50" t="s">
        <v>45</v>
      </c>
      <c r="P23" s="524"/>
      <c r="Q23" s="524"/>
      <c r="R23" s="524"/>
      <c r="S23" s="524"/>
      <c r="T23" s="524"/>
      <c r="U23" s="524"/>
      <c r="V23" s="524"/>
      <c r="W23" s="524"/>
      <c r="X23" s="524"/>
      <c r="Y23" s="524"/>
      <c r="Z23" s="524"/>
      <c r="AA23" s="524"/>
      <c r="AB23" s="524"/>
      <c r="AC23" s="524"/>
      <c r="AD23" s="524"/>
      <c r="AE23" s="524"/>
      <c r="AF23" s="524"/>
      <c r="AG23" s="524"/>
      <c r="AH23" s="525"/>
    </row>
    <row r="24" spans="2:34" ht="15" customHeight="1">
      <c r="B24" s="531"/>
      <c r="C24" s="532"/>
      <c r="D24" s="532"/>
      <c r="E24" s="532"/>
      <c r="F24" s="532"/>
      <c r="G24" s="533"/>
      <c r="H24" s="519"/>
      <c r="I24" s="520"/>
      <c r="J24" s="520"/>
      <c r="K24" s="520"/>
      <c r="L24" s="41" t="s">
        <v>46</v>
      </c>
      <c r="M24" s="521"/>
      <c r="N24" s="521"/>
      <c r="O24" s="41" t="s">
        <v>45</v>
      </c>
      <c r="P24" s="522"/>
      <c r="Q24" s="522"/>
      <c r="R24" s="522"/>
      <c r="S24" s="522"/>
      <c r="T24" s="522"/>
      <c r="U24" s="522"/>
      <c r="V24" s="522"/>
      <c r="W24" s="522"/>
      <c r="X24" s="522"/>
      <c r="Y24" s="522"/>
      <c r="Z24" s="522"/>
      <c r="AA24" s="522"/>
      <c r="AB24" s="522"/>
      <c r="AC24" s="522"/>
      <c r="AD24" s="522"/>
      <c r="AE24" s="522"/>
      <c r="AF24" s="522"/>
      <c r="AG24" s="522"/>
      <c r="AH24" s="523"/>
    </row>
    <row r="25" spans="2:34" ht="15" customHeight="1">
      <c r="B25" s="531"/>
      <c r="C25" s="532"/>
      <c r="D25" s="532"/>
      <c r="E25" s="532"/>
      <c r="F25" s="532"/>
      <c r="G25" s="533"/>
      <c r="H25" s="153" t="s">
        <v>51</v>
      </c>
      <c r="I25" s="526"/>
      <c r="J25" s="526"/>
      <c r="K25" s="526"/>
      <c r="L25" s="50" t="s">
        <v>46</v>
      </c>
      <c r="M25" s="527"/>
      <c r="N25" s="527"/>
      <c r="O25" s="50" t="s">
        <v>45</v>
      </c>
      <c r="P25" s="524"/>
      <c r="Q25" s="524"/>
      <c r="R25" s="524"/>
      <c r="S25" s="524"/>
      <c r="T25" s="524"/>
      <c r="U25" s="524"/>
      <c r="V25" s="524"/>
      <c r="W25" s="524"/>
      <c r="X25" s="524"/>
      <c r="Y25" s="524"/>
      <c r="Z25" s="524"/>
      <c r="AA25" s="524"/>
      <c r="AB25" s="524"/>
      <c r="AC25" s="524"/>
      <c r="AD25" s="524"/>
      <c r="AE25" s="524"/>
      <c r="AF25" s="524"/>
      <c r="AG25" s="524"/>
      <c r="AH25" s="525"/>
    </row>
    <row r="26" spans="2:34" ht="15" customHeight="1">
      <c r="B26" s="531"/>
      <c r="C26" s="532"/>
      <c r="D26" s="532"/>
      <c r="E26" s="532"/>
      <c r="F26" s="532"/>
      <c r="G26" s="533"/>
      <c r="H26" s="519"/>
      <c r="I26" s="520"/>
      <c r="J26" s="520"/>
      <c r="K26" s="520"/>
      <c r="L26" s="41" t="s">
        <v>46</v>
      </c>
      <c r="M26" s="521"/>
      <c r="N26" s="521"/>
      <c r="O26" s="41" t="s">
        <v>45</v>
      </c>
      <c r="P26" s="522"/>
      <c r="Q26" s="522"/>
      <c r="R26" s="522"/>
      <c r="S26" s="522"/>
      <c r="T26" s="522"/>
      <c r="U26" s="522"/>
      <c r="V26" s="522"/>
      <c r="W26" s="522"/>
      <c r="X26" s="522"/>
      <c r="Y26" s="522"/>
      <c r="Z26" s="522"/>
      <c r="AA26" s="522"/>
      <c r="AB26" s="522"/>
      <c r="AC26" s="522"/>
      <c r="AD26" s="522"/>
      <c r="AE26" s="522"/>
      <c r="AF26" s="522"/>
      <c r="AG26" s="522"/>
      <c r="AH26" s="523"/>
    </row>
    <row r="27" spans="2:34" ht="15" customHeight="1">
      <c r="B27" s="531"/>
      <c r="C27" s="532"/>
      <c r="D27" s="532"/>
      <c r="E27" s="532"/>
      <c r="F27" s="532"/>
      <c r="G27" s="533"/>
      <c r="H27" s="153" t="s">
        <v>51</v>
      </c>
      <c r="I27" s="526"/>
      <c r="J27" s="526"/>
      <c r="K27" s="526"/>
      <c r="L27" s="50" t="s">
        <v>46</v>
      </c>
      <c r="M27" s="527"/>
      <c r="N27" s="527"/>
      <c r="O27" s="50" t="s">
        <v>45</v>
      </c>
      <c r="P27" s="524"/>
      <c r="Q27" s="524"/>
      <c r="R27" s="524"/>
      <c r="S27" s="524"/>
      <c r="T27" s="524"/>
      <c r="U27" s="524"/>
      <c r="V27" s="524"/>
      <c r="W27" s="524"/>
      <c r="X27" s="524"/>
      <c r="Y27" s="524"/>
      <c r="Z27" s="524"/>
      <c r="AA27" s="524"/>
      <c r="AB27" s="524"/>
      <c r="AC27" s="524"/>
      <c r="AD27" s="524"/>
      <c r="AE27" s="524"/>
      <c r="AF27" s="524"/>
      <c r="AG27" s="524"/>
      <c r="AH27" s="525"/>
    </row>
    <row r="28" spans="2:34" ht="15" customHeight="1">
      <c r="B28" s="531"/>
      <c r="C28" s="532"/>
      <c r="D28" s="532"/>
      <c r="E28" s="532"/>
      <c r="F28" s="532"/>
      <c r="G28" s="533"/>
      <c r="H28" s="519"/>
      <c r="I28" s="520"/>
      <c r="J28" s="520"/>
      <c r="K28" s="520"/>
      <c r="L28" s="41" t="s">
        <v>46</v>
      </c>
      <c r="M28" s="521"/>
      <c r="N28" s="521"/>
      <c r="O28" s="41" t="s">
        <v>45</v>
      </c>
      <c r="P28" s="522"/>
      <c r="Q28" s="522"/>
      <c r="R28" s="522"/>
      <c r="S28" s="522"/>
      <c r="T28" s="522"/>
      <c r="U28" s="522"/>
      <c r="V28" s="522"/>
      <c r="W28" s="522"/>
      <c r="X28" s="522"/>
      <c r="Y28" s="522"/>
      <c r="Z28" s="522"/>
      <c r="AA28" s="522"/>
      <c r="AB28" s="522"/>
      <c r="AC28" s="522"/>
      <c r="AD28" s="522"/>
      <c r="AE28" s="522"/>
      <c r="AF28" s="522"/>
      <c r="AG28" s="522"/>
      <c r="AH28" s="523"/>
    </row>
    <row r="29" spans="2:34" ht="15" customHeight="1">
      <c r="B29" s="531"/>
      <c r="C29" s="532"/>
      <c r="D29" s="532"/>
      <c r="E29" s="532"/>
      <c r="F29" s="532"/>
      <c r="G29" s="533"/>
      <c r="H29" s="153" t="s">
        <v>51</v>
      </c>
      <c r="I29" s="526"/>
      <c r="J29" s="526"/>
      <c r="K29" s="526"/>
      <c r="L29" s="50" t="s">
        <v>46</v>
      </c>
      <c r="M29" s="527"/>
      <c r="N29" s="527"/>
      <c r="O29" s="50" t="s">
        <v>45</v>
      </c>
      <c r="P29" s="524"/>
      <c r="Q29" s="524"/>
      <c r="R29" s="524"/>
      <c r="S29" s="524"/>
      <c r="T29" s="524"/>
      <c r="U29" s="524"/>
      <c r="V29" s="524"/>
      <c r="W29" s="524"/>
      <c r="X29" s="524"/>
      <c r="Y29" s="524"/>
      <c r="Z29" s="524"/>
      <c r="AA29" s="524"/>
      <c r="AB29" s="524"/>
      <c r="AC29" s="524"/>
      <c r="AD29" s="524"/>
      <c r="AE29" s="524"/>
      <c r="AF29" s="524"/>
      <c r="AG29" s="524"/>
      <c r="AH29" s="525"/>
    </row>
    <row r="30" spans="2:34" ht="15" customHeight="1">
      <c r="B30" s="531"/>
      <c r="C30" s="532"/>
      <c r="D30" s="532"/>
      <c r="E30" s="532"/>
      <c r="F30" s="532"/>
      <c r="G30" s="533"/>
      <c r="H30" s="519"/>
      <c r="I30" s="520"/>
      <c r="J30" s="520"/>
      <c r="K30" s="520"/>
      <c r="L30" s="41" t="s">
        <v>46</v>
      </c>
      <c r="M30" s="521"/>
      <c r="N30" s="521"/>
      <c r="O30" s="41" t="s">
        <v>45</v>
      </c>
      <c r="P30" s="522"/>
      <c r="Q30" s="522"/>
      <c r="R30" s="522"/>
      <c r="S30" s="522"/>
      <c r="T30" s="522"/>
      <c r="U30" s="522"/>
      <c r="V30" s="522"/>
      <c r="W30" s="522"/>
      <c r="X30" s="522"/>
      <c r="Y30" s="522"/>
      <c r="Z30" s="522"/>
      <c r="AA30" s="522"/>
      <c r="AB30" s="522"/>
      <c r="AC30" s="522"/>
      <c r="AD30" s="522"/>
      <c r="AE30" s="522"/>
      <c r="AF30" s="522"/>
      <c r="AG30" s="522"/>
      <c r="AH30" s="523"/>
    </row>
    <row r="31" spans="2:34" ht="15" customHeight="1">
      <c r="B31" s="531"/>
      <c r="C31" s="532"/>
      <c r="D31" s="532"/>
      <c r="E31" s="532"/>
      <c r="F31" s="532"/>
      <c r="G31" s="533"/>
      <c r="H31" s="153" t="s">
        <v>51</v>
      </c>
      <c r="I31" s="526"/>
      <c r="J31" s="526"/>
      <c r="K31" s="526"/>
      <c r="L31" s="50" t="s">
        <v>46</v>
      </c>
      <c r="M31" s="527"/>
      <c r="N31" s="527"/>
      <c r="O31" s="50" t="s">
        <v>45</v>
      </c>
      <c r="P31" s="524"/>
      <c r="Q31" s="524"/>
      <c r="R31" s="524"/>
      <c r="S31" s="524"/>
      <c r="T31" s="524"/>
      <c r="U31" s="524"/>
      <c r="V31" s="524"/>
      <c r="W31" s="524"/>
      <c r="X31" s="524"/>
      <c r="Y31" s="524"/>
      <c r="Z31" s="524"/>
      <c r="AA31" s="524"/>
      <c r="AB31" s="524"/>
      <c r="AC31" s="524"/>
      <c r="AD31" s="524"/>
      <c r="AE31" s="524"/>
      <c r="AF31" s="524"/>
      <c r="AG31" s="524"/>
      <c r="AH31" s="525"/>
    </row>
    <row r="32" spans="2:34" ht="15" customHeight="1">
      <c r="B32" s="531"/>
      <c r="C32" s="532"/>
      <c r="D32" s="532"/>
      <c r="E32" s="532"/>
      <c r="F32" s="532"/>
      <c r="G32" s="533"/>
      <c r="H32" s="519"/>
      <c r="I32" s="520"/>
      <c r="J32" s="520"/>
      <c r="K32" s="520"/>
      <c r="L32" s="41" t="s">
        <v>46</v>
      </c>
      <c r="M32" s="521"/>
      <c r="N32" s="521"/>
      <c r="O32" s="41" t="s">
        <v>45</v>
      </c>
      <c r="P32" s="522"/>
      <c r="Q32" s="522"/>
      <c r="R32" s="522"/>
      <c r="S32" s="522"/>
      <c r="T32" s="522"/>
      <c r="U32" s="522"/>
      <c r="V32" s="522"/>
      <c r="W32" s="522"/>
      <c r="X32" s="522"/>
      <c r="Y32" s="522"/>
      <c r="Z32" s="522"/>
      <c r="AA32" s="522"/>
      <c r="AB32" s="522"/>
      <c r="AC32" s="522"/>
      <c r="AD32" s="522"/>
      <c r="AE32" s="522"/>
      <c r="AF32" s="522"/>
      <c r="AG32" s="522"/>
      <c r="AH32" s="523"/>
    </row>
    <row r="33" spans="2:34" ht="15" customHeight="1">
      <c r="B33" s="531"/>
      <c r="C33" s="532"/>
      <c r="D33" s="532"/>
      <c r="E33" s="532"/>
      <c r="F33" s="532"/>
      <c r="G33" s="533"/>
      <c r="H33" s="153" t="s">
        <v>51</v>
      </c>
      <c r="I33" s="526"/>
      <c r="J33" s="526"/>
      <c r="K33" s="526"/>
      <c r="L33" s="50" t="s">
        <v>46</v>
      </c>
      <c r="M33" s="527"/>
      <c r="N33" s="527"/>
      <c r="O33" s="50" t="s">
        <v>45</v>
      </c>
      <c r="P33" s="524"/>
      <c r="Q33" s="524"/>
      <c r="R33" s="524"/>
      <c r="S33" s="524"/>
      <c r="T33" s="524"/>
      <c r="U33" s="524"/>
      <c r="V33" s="524"/>
      <c r="W33" s="524"/>
      <c r="X33" s="524"/>
      <c r="Y33" s="524"/>
      <c r="Z33" s="524"/>
      <c r="AA33" s="524"/>
      <c r="AB33" s="524"/>
      <c r="AC33" s="524"/>
      <c r="AD33" s="524"/>
      <c r="AE33" s="524"/>
      <c r="AF33" s="524"/>
      <c r="AG33" s="524"/>
      <c r="AH33" s="525"/>
    </row>
    <row r="34" spans="2:34" ht="15" customHeight="1">
      <c r="B34" s="531"/>
      <c r="C34" s="532"/>
      <c r="D34" s="532"/>
      <c r="E34" s="532"/>
      <c r="F34" s="532"/>
      <c r="G34" s="533"/>
      <c r="H34" s="519"/>
      <c r="I34" s="520"/>
      <c r="J34" s="520"/>
      <c r="K34" s="520"/>
      <c r="L34" s="41" t="s">
        <v>46</v>
      </c>
      <c r="M34" s="521"/>
      <c r="N34" s="521"/>
      <c r="O34" s="41" t="s">
        <v>45</v>
      </c>
      <c r="P34" s="522"/>
      <c r="Q34" s="522"/>
      <c r="R34" s="522"/>
      <c r="S34" s="522"/>
      <c r="T34" s="522"/>
      <c r="U34" s="522"/>
      <c r="V34" s="522"/>
      <c r="W34" s="522"/>
      <c r="X34" s="522"/>
      <c r="Y34" s="522"/>
      <c r="Z34" s="522"/>
      <c r="AA34" s="522"/>
      <c r="AB34" s="522"/>
      <c r="AC34" s="522"/>
      <c r="AD34" s="522"/>
      <c r="AE34" s="522"/>
      <c r="AF34" s="522"/>
      <c r="AG34" s="522"/>
      <c r="AH34" s="523"/>
    </row>
    <row r="35" spans="2:34" ht="15" customHeight="1">
      <c r="B35" s="534"/>
      <c r="C35" s="535"/>
      <c r="D35" s="535"/>
      <c r="E35" s="535"/>
      <c r="F35" s="535"/>
      <c r="G35" s="536"/>
      <c r="H35" s="153" t="s">
        <v>51</v>
      </c>
      <c r="I35" s="526"/>
      <c r="J35" s="526"/>
      <c r="K35" s="526"/>
      <c r="L35" s="50" t="s">
        <v>46</v>
      </c>
      <c r="M35" s="527"/>
      <c r="N35" s="527"/>
      <c r="O35" s="50" t="s">
        <v>45</v>
      </c>
      <c r="P35" s="524"/>
      <c r="Q35" s="524"/>
      <c r="R35" s="524"/>
      <c r="S35" s="524"/>
      <c r="T35" s="524"/>
      <c r="U35" s="524"/>
      <c r="V35" s="524"/>
      <c r="W35" s="524"/>
      <c r="X35" s="524"/>
      <c r="Y35" s="524"/>
      <c r="Z35" s="524"/>
      <c r="AA35" s="524"/>
      <c r="AB35" s="524"/>
      <c r="AC35" s="524"/>
      <c r="AD35" s="524"/>
      <c r="AE35" s="524"/>
      <c r="AF35" s="524"/>
      <c r="AG35" s="524"/>
      <c r="AH35" s="525"/>
    </row>
    <row r="36" spans="2:34" ht="15" customHeight="1">
      <c r="B36" s="528" t="s">
        <v>256</v>
      </c>
      <c r="C36" s="529"/>
      <c r="D36" s="529"/>
      <c r="E36" s="529"/>
      <c r="F36" s="529"/>
      <c r="G36" s="530"/>
      <c r="H36" s="519"/>
      <c r="I36" s="520"/>
      <c r="J36" s="520"/>
      <c r="K36" s="520"/>
      <c r="L36" s="41" t="s">
        <v>46</v>
      </c>
      <c r="M36" s="521"/>
      <c r="N36" s="521"/>
      <c r="O36" s="41" t="s">
        <v>45</v>
      </c>
      <c r="P36" s="522"/>
      <c r="Q36" s="522"/>
      <c r="R36" s="522"/>
      <c r="S36" s="522"/>
      <c r="T36" s="522"/>
      <c r="U36" s="522"/>
      <c r="V36" s="522"/>
      <c r="W36" s="522"/>
      <c r="X36" s="522"/>
      <c r="Y36" s="522"/>
      <c r="Z36" s="522"/>
      <c r="AA36" s="522"/>
      <c r="AB36" s="522"/>
      <c r="AC36" s="522"/>
      <c r="AD36" s="522"/>
      <c r="AE36" s="522"/>
      <c r="AF36" s="522"/>
      <c r="AG36" s="522"/>
      <c r="AH36" s="523"/>
    </row>
    <row r="37" spans="2:34" ht="15" customHeight="1">
      <c r="B37" s="531"/>
      <c r="C37" s="532"/>
      <c r="D37" s="532"/>
      <c r="E37" s="532"/>
      <c r="F37" s="532"/>
      <c r="G37" s="533"/>
      <c r="H37" s="153" t="s">
        <v>51</v>
      </c>
      <c r="I37" s="526"/>
      <c r="J37" s="526"/>
      <c r="K37" s="526"/>
      <c r="L37" s="50" t="s">
        <v>46</v>
      </c>
      <c r="M37" s="527"/>
      <c r="N37" s="527"/>
      <c r="O37" s="50" t="s">
        <v>45</v>
      </c>
      <c r="P37" s="524"/>
      <c r="Q37" s="524"/>
      <c r="R37" s="524"/>
      <c r="S37" s="524"/>
      <c r="T37" s="524"/>
      <c r="U37" s="524"/>
      <c r="V37" s="524"/>
      <c r="W37" s="524"/>
      <c r="X37" s="524"/>
      <c r="Y37" s="524"/>
      <c r="Z37" s="524"/>
      <c r="AA37" s="524"/>
      <c r="AB37" s="524"/>
      <c r="AC37" s="524"/>
      <c r="AD37" s="524"/>
      <c r="AE37" s="524"/>
      <c r="AF37" s="524"/>
      <c r="AG37" s="524"/>
      <c r="AH37" s="525"/>
    </row>
    <row r="38" spans="2:34" ht="15" customHeight="1">
      <c r="B38" s="531"/>
      <c r="C38" s="532"/>
      <c r="D38" s="532"/>
      <c r="E38" s="532"/>
      <c r="F38" s="532"/>
      <c r="G38" s="533"/>
      <c r="H38" s="519"/>
      <c r="I38" s="520"/>
      <c r="J38" s="520"/>
      <c r="K38" s="520"/>
      <c r="L38" s="41" t="s">
        <v>46</v>
      </c>
      <c r="M38" s="521"/>
      <c r="N38" s="521"/>
      <c r="O38" s="41" t="s">
        <v>45</v>
      </c>
      <c r="P38" s="522"/>
      <c r="Q38" s="522"/>
      <c r="R38" s="522"/>
      <c r="S38" s="522"/>
      <c r="T38" s="522"/>
      <c r="U38" s="522"/>
      <c r="V38" s="522"/>
      <c r="W38" s="522"/>
      <c r="X38" s="522"/>
      <c r="Y38" s="522"/>
      <c r="Z38" s="522"/>
      <c r="AA38" s="522"/>
      <c r="AB38" s="522"/>
      <c r="AC38" s="522"/>
      <c r="AD38" s="522"/>
      <c r="AE38" s="522"/>
      <c r="AF38" s="522"/>
      <c r="AG38" s="522"/>
      <c r="AH38" s="523"/>
    </row>
    <row r="39" spans="2:34" ht="15" customHeight="1">
      <c r="B39" s="531"/>
      <c r="C39" s="532"/>
      <c r="D39" s="532"/>
      <c r="E39" s="532"/>
      <c r="F39" s="532"/>
      <c r="G39" s="533"/>
      <c r="H39" s="153" t="s">
        <v>51</v>
      </c>
      <c r="I39" s="526"/>
      <c r="J39" s="526"/>
      <c r="K39" s="526"/>
      <c r="L39" s="50" t="s">
        <v>46</v>
      </c>
      <c r="M39" s="527"/>
      <c r="N39" s="527"/>
      <c r="O39" s="50" t="s">
        <v>45</v>
      </c>
      <c r="P39" s="524"/>
      <c r="Q39" s="524"/>
      <c r="R39" s="524"/>
      <c r="S39" s="524"/>
      <c r="T39" s="524"/>
      <c r="U39" s="524"/>
      <c r="V39" s="524"/>
      <c r="W39" s="524"/>
      <c r="X39" s="524"/>
      <c r="Y39" s="524"/>
      <c r="Z39" s="524"/>
      <c r="AA39" s="524"/>
      <c r="AB39" s="524"/>
      <c r="AC39" s="524"/>
      <c r="AD39" s="524"/>
      <c r="AE39" s="524"/>
      <c r="AF39" s="524"/>
      <c r="AG39" s="524"/>
      <c r="AH39" s="525"/>
    </row>
    <row r="40" spans="2:34" ht="15" customHeight="1">
      <c r="B40" s="531"/>
      <c r="C40" s="532"/>
      <c r="D40" s="532"/>
      <c r="E40" s="532"/>
      <c r="F40" s="532"/>
      <c r="G40" s="533"/>
      <c r="H40" s="519"/>
      <c r="I40" s="520"/>
      <c r="J40" s="520"/>
      <c r="K40" s="520"/>
      <c r="L40" s="41" t="s">
        <v>46</v>
      </c>
      <c r="M40" s="521"/>
      <c r="N40" s="521"/>
      <c r="O40" s="41" t="s">
        <v>45</v>
      </c>
      <c r="P40" s="522"/>
      <c r="Q40" s="522"/>
      <c r="R40" s="522"/>
      <c r="S40" s="522"/>
      <c r="T40" s="522"/>
      <c r="U40" s="522"/>
      <c r="V40" s="522"/>
      <c r="W40" s="522"/>
      <c r="X40" s="522"/>
      <c r="Y40" s="522"/>
      <c r="Z40" s="522"/>
      <c r="AA40" s="522"/>
      <c r="AB40" s="522"/>
      <c r="AC40" s="522"/>
      <c r="AD40" s="522"/>
      <c r="AE40" s="522"/>
      <c r="AF40" s="522"/>
      <c r="AG40" s="522"/>
      <c r="AH40" s="523"/>
    </row>
    <row r="41" spans="2:34" ht="15" customHeight="1">
      <c r="B41" s="531"/>
      <c r="C41" s="532"/>
      <c r="D41" s="532"/>
      <c r="E41" s="532"/>
      <c r="F41" s="532"/>
      <c r="G41" s="533"/>
      <c r="H41" s="153" t="s">
        <v>51</v>
      </c>
      <c r="I41" s="526"/>
      <c r="J41" s="526"/>
      <c r="K41" s="526"/>
      <c r="L41" s="50" t="s">
        <v>46</v>
      </c>
      <c r="M41" s="527"/>
      <c r="N41" s="527"/>
      <c r="O41" s="50" t="s">
        <v>45</v>
      </c>
      <c r="P41" s="524"/>
      <c r="Q41" s="524"/>
      <c r="R41" s="524"/>
      <c r="S41" s="524"/>
      <c r="T41" s="524"/>
      <c r="U41" s="524"/>
      <c r="V41" s="524"/>
      <c r="W41" s="524"/>
      <c r="X41" s="524"/>
      <c r="Y41" s="524"/>
      <c r="Z41" s="524"/>
      <c r="AA41" s="524"/>
      <c r="AB41" s="524"/>
      <c r="AC41" s="524"/>
      <c r="AD41" s="524"/>
      <c r="AE41" s="524"/>
      <c r="AF41" s="524"/>
      <c r="AG41" s="524"/>
      <c r="AH41" s="525"/>
    </row>
    <row r="42" spans="2:34" ht="15" customHeight="1">
      <c r="B42" s="531"/>
      <c r="C42" s="532"/>
      <c r="D42" s="532"/>
      <c r="E42" s="532"/>
      <c r="F42" s="532"/>
      <c r="G42" s="533"/>
      <c r="H42" s="519"/>
      <c r="I42" s="520"/>
      <c r="J42" s="520"/>
      <c r="K42" s="520"/>
      <c r="L42" s="41" t="s">
        <v>46</v>
      </c>
      <c r="M42" s="521"/>
      <c r="N42" s="521"/>
      <c r="O42" s="41" t="s">
        <v>45</v>
      </c>
      <c r="P42" s="522"/>
      <c r="Q42" s="522"/>
      <c r="R42" s="522"/>
      <c r="S42" s="522"/>
      <c r="T42" s="522"/>
      <c r="U42" s="522"/>
      <c r="V42" s="522"/>
      <c r="W42" s="522"/>
      <c r="X42" s="522"/>
      <c r="Y42" s="522"/>
      <c r="Z42" s="522"/>
      <c r="AA42" s="522"/>
      <c r="AB42" s="522"/>
      <c r="AC42" s="522"/>
      <c r="AD42" s="522"/>
      <c r="AE42" s="522"/>
      <c r="AF42" s="522"/>
      <c r="AG42" s="522"/>
      <c r="AH42" s="523"/>
    </row>
    <row r="43" spans="2:34" ht="15" customHeight="1">
      <c r="B43" s="531"/>
      <c r="C43" s="532"/>
      <c r="D43" s="532"/>
      <c r="E43" s="532"/>
      <c r="F43" s="532"/>
      <c r="G43" s="533"/>
      <c r="H43" s="153" t="s">
        <v>51</v>
      </c>
      <c r="I43" s="526"/>
      <c r="J43" s="526"/>
      <c r="K43" s="526"/>
      <c r="L43" s="50" t="s">
        <v>46</v>
      </c>
      <c r="M43" s="527"/>
      <c r="N43" s="527"/>
      <c r="O43" s="50" t="s">
        <v>45</v>
      </c>
      <c r="P43" s="524"/>
      <c r="Q43" s="524"/>
      <c r="R43" s="524"/>
      <c r="S43" s="524"/>
      <c r="T43" s="524"/>
      <c r="U43" s="524"/>
      <c r="V43" s="524"/>
      <c r="W43" s="524"/>
      <c r="X43" s="524"/>
      <c r="Y43" s="524"/>
      <c r="Z43" s="524"/>
      <c r="AA43" s="524"/>
      <c r="AB43" s="524"/>
      <c r="AC43" s="524"/>
      <c r="AD43" s="524"/>
      <c r="AE43" s="524"/>
      <c r="AF43" s="524"/>
      <c r="AG43" s="524"/>
      <c r="AH43" s="525"/>
    </row>
    <row r="44" spans="2:34" ht="15" customHeight="1">
      <c r="B44" s="531"/>
      <c r="C44" s="532"/>
      <c r="D44" s="532"/>
      <c r="E44" s="532"/>
      <c r="F44" s="532"/>
      <c r="G44" s="533"/>
      <c r="H44" s="519"/>
      <c r="I44" s="520"/>
      <c r="J44" s="520"/>
      <c r="K44" s="520"/>
      <c r="L44" s="41" t="s">
        <v>46</v>
      </c>
      <c r="M44" s="521"/>
      <c r="N44" s="521"/>
      <c r="O44" s="41" t="s">
        <v>45</v>
      </c>
      <c r="P44" s="522"/>
      <c r="Q44" s="522"/>
      <c r="R44" s="522"/>
      <c r="S44" s="522"/>
      <c r="T44" s="522"/>
      <c r="U44" s="522"/>
      <c r="V44" s="522"/>
      <c r="W44" s="522"/>
      <c r="X44" s="522"/>
      <c r="Y44" s="522"/>
      <c r="Z44" s="522"/>
      <c r="AA44" s="522"/>
      <c r="AB44" s="522"/>
      <c r="AC44" s="522"/>
      <c r="AD44" s="522"/>
      <c r="AE44" s="522"/>
      <c r="AF44" s="522"/>
      <c r="AG44" s="522"/>
      <c r="AH44" s="523"/>
    </row>
    <row r="45" spans="2:34" ht="15" customHeight="1">
      <c r="B45" s="531"/>
      <c r="C45" s="532"/>
      <c r="D45" s="532"/>
      <c r="E45" s="532"/>
      <c r="F45" s="532"/>
      <c r="G45" s="533"/>
      <c r="H45" s="153" t="s">
        <v>51</v>
      </c>
      <c r="I45" s="526"/>
      <c r="J45" s="526"/>
      <c r="K45" s="526"/>
      <c r="L45" s="50" t="s">
        <v>46</v>
      </c>
      <c r="M45" s="527"/>
      <c r="N45" s="527"/>
      <c r="O45" s="50" t="s">
        <v>45</v>
      </c>
      <c r="P45" s="524"/>
      <c r="Q45" s="524"/>
      <c r="R45" s="524"/>
      <c r="S45" s="524"/>
      <c r="T45" s="524"/>
      <c r="U45" s="524"/>
      <c r="V45" s="524"/>
      <c r="W45" s="524"/>
      <c r="X45" s="524"/>
      <c r="Y45" s="524"/>
      <c r="Z45" s="524"/>
      <c r="AA45" s="524"/>
      <c r="AB45" s="524"/>
      <c r="AC45" s="524"/>
      <c r="AD45" s="524"/>
      <c r="AE45" s="524"/>
      <c r="AF45" s="524"/>
      <c r="AG45" s="524"/>
      <c r="AH45" s="525"/>
    </row>
    <row r="46" spans="2:34" ht="15" customHeight="1">
      <c r="B46" s="531"/>
      <c r="C46" s="532"/>
      <c r="D46" s="532"/>
      <c r="E46" s="532"/>
      <c r="F46" s="532"/>
      <c r="G46" s="533"/>
      <c r="H46" s="519"/>
      <c r="I46" s="520"/>
      <c r="J46" s="520"/>
      <c r="K46" s="520"/>
      <c r="L46" s="41" t="s">
        <v>46</v>
      </c>
      <c r="M46" s="521"/>
      <c r="N46" s="521"/>
      <c r="O46" s="41" t="s">
        <v>45</v>
      </c>
      <c r="P46" s="522"/>
      <c r="Q46" s="522"/>
      <c r="R46" s="522"/>
      <c r="S46" s="522"/>
      <c r="T46" s="522"/>
      <c r="U46" s="522"/>
      <c r="V46" s="522"/>
      <c r="W46" s="522"/>
      <c r="X46" s="522"/>
      <c r="Y46" s="522"/>
      <c r="Z46" s="522"/>
      <c r="AA46" s="522"/>
      <c r="AB46" s="522"/>
      <c r="AC46" s="522"/>
      <c r="AD46" s="522"/>
      <c r="AE46" s="522"/>
      <c r="AF46" s="522"/>
      <c r="AG46" s="522"/>
      <c r="AH46" s="523"/>
    </row>
    <row r="47" spans="2:34" ht="15" customHeight="1">
      <c r="B47" s="531"/>
      <c r="C47" s="532"/>
      <c r="D47" s="532"/>
      <c r="E47" s="532"/>
      <c r="F47" s="532"/>
      <c r="G47" s="533"/>
      <c r="H47" s="153" t="s">
        <v>51</v>
      </c>
      <c r="I47" s="526"/>
      <c r="J47" s="526"/>
      <c r="K47" s="526"/>
      <c r="L47" s="50" t="s">
        <v>46</v>
      </c>
      <c r="M47" s="527"/>
      <c r="N47" s="527"/>
      <c r="O47" s="50" t="s">
        <v>45</v>
      </c>
      <c r="P47" s="524"/>
      <c r="Q47" s="524"/>
      <c r="R47" s="524"/>
      <c r="S47" s="524"/>
      <c r="T47" s="524"/>
      <c r="U47" s="524"/>
      <c r="V47" s="524"/>
      <c r="W47" s="524"/>
      <c r="X47" s="524"/>
      <c r="Y47" s="524"/>
      <c r="Z47" s="524"/>
      <c r="AA47" s="524"/>
      <c r="AB47" s="524"/>
      <c r="AC47" s="524"/>
      <c r="AD47" s="524"/>
      <c r="AE47" s="524"/>
      <c r="AF47" s="524"/>
      <c r="AG47" s="524"/>
      <c r="AH47" s="525"/>
    </row>
    <row r="48" spans="2:34" ht="15" customHeight="1">
      <c r="B48" s="531"/>
      <c r="C48" s="532"/>
      <c r="D48" s="532"/>
      <c r="E48" s="532"/>
      <c r="F48" s="532"/>
      <c r="G48" s="533"/>
      <c r="H48" s="519"/>
      <c r="I48" s="520"/>
      <c r="J48" s="520"/>
      <c r="K48" s="520"/>
      <c r="L48" s="41" t="s">
        <v>46</v>
      </c>
      <c r="M48" s="521"/>
      <c r="N48" s="521"/>
      <c r="O48" s="41" t="s">
        <v>45</v>
      </c>
      <c r="P48" s="522"/>
      <c r="Q48" s="522"/>
      <c r="R48" s="522"/>
      <c r="S48" s="522"/>
      <c r="T48" s="522"/>
      <c r="U48" s="522"/>
      <c r="V48" s="522"/>
      <c r="W48" s="522"/>
      <c r="X48" s="522"/>
      <c r="Y48" s="522"/>
      <c r="Z48" s="522"/>
      <c r="AA48" s="522"/>
      <c r="AB48" s="522"/>
      <c r="AC48" s="522"/>
      <c r="AD48" s="522"/>
      <c r="AE48" s="522"/>
      <c r="AF48" s="522"/>
      <c r="AG48" s="522"/>
      <c r="AH48" s="523"/>
    </row>
    <row r="49" spans="2:34" ht="15" customHeight="1">
      <c r="B49" s="534"/>
      <c r="C49" s="535"/>
      <c r="D49" s="535"/>
      <c r="E49" s="535"/>
      <c r="F49" s="535"/>
      <c r="G49" s="536"/>
      <c r="H49" s="153" t="s">
        <v>51</v>
      </c>
      <c r="I49" s="526"/>
      <c r="J49" s="526"/>
      <c r="K49" s="526"/>
      <c r="L49" s="50" t="s">
        <v>46</v>
      </c>
      <c r="M49" s="527"/>
      <c r="N49" s="527"/>
      <c r="O49" s="50" t="s">
        <v>45</v>
      </c>
      <c r="P49" s="524"/>
      <c r="Q49" s="524"/>
      <c r="R49" s="524"/>
      <c r="S49" s="524"/>
      <c r="T49" s="524"/>
      <c r="U49" s="524"/>
      <c r="V49" s="524"/>
      <c r="W49" s="524"/>
      <c r="X49" s="524"/>
      <c r="Y49" s="524"/>
      <c r="Z49" s="524"/>
      <c r="AA49" s="524"/>
      <c r="AB49" s="524"/>
      <c r="AC49" s="524"/>
      <c r="AD49" s="524"/>
      <c r="AE49" s="524"/>
      <c r="AF49" s="524"/>
      <c r="AG49" s="524"/>
      <c r="AH49" s="525"/>
    </row>
    <row r="50" spans="2:34" ht="15" customHeight="1">
      <c r="B50" s="507" t="s">
        <v>57</v>
      </c>
      <c r="C50" s="508"/>
      <c r="D50" s="508"/>
      <c r="E50" s="508"/>
      <c r="F50" s="508"/>
      <c r="G50" s="508"/>
      <c r="H50" s="154" t="s">
        <v>56</v>
      </c>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132"/>
    </row>
    <row r="51" spans="2:34" ht="15" customHeight="1">
      <c r="B51" s="509"/>
      <c r="C51" s="510"/>
      <c r="D51" s="510"/>
      <c r="E51" s="510"/>
      <c r="F51" s="510"/>
      <c r="G51" s="510"/>
      <c r="H51" s="513"/>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row>
    <row r="52" spans="2:34" ht="15" customHeight="1">
      <c r="B52" s="511"/>
      <c r="C52" s="512"/>
      <c r="D52" s="512"/>
      <c r="E52" s="512"/>
      <c r="F52" s="512"/>
      <c r="G52" s="512"/>
      <c r="H52" s="516"/>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8"/>
    </row>
    <row r="53" spans="2:34" ht="15" customHeight="1">
      <c r="B53" s="155" t="s">
        <v>58</v>
      </c>
      <c r="C53" s="151"/>
      <c r="D53" s="151"/>
      <c r="E53" s="151"/>
      <c r="F53" s="151"/>
      <c r="G53" s="151"/>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row>
    <row r="54" spans="2:34" ht="15" customHeight="1">
      <c r="B54" s="151"/>
      <c r="C54" s="151"/>
      <c r="D54" s="151"/>
      <c r="E54" s="151"/>
      <c r="F54" s="151"/>
      <c r="G54" s="151"/>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row>
    <row r="55" spans="2:34" ht="15" customHeight="1">
      <c r="B55" s="144" t="s">
        <v>43</v>
      </c>
      <c r="K55" s="145"/>
      <c r="L55" s="145"/>
      <c r="M55" s="569" t="s">
        <v>67</v>
      </c>
      <c r="N55" s="569"/>
      <c r="O55" s="569"/>
      <c r="P55" s="569"/>
      <c r="Q55" s="569"/>
      <c r="R55" s="569"/>
      <c r="S55" s="569"/>
      <c r="T55" s="569"/>
      <c r="U55" s="569"/>
      <c r="V55" s="569"/>
      <c r="W55" s="569"/>
      <c r="AA55" s="146"/>
      <c r="AB55" s="146"/>
      <c r="AC55" s="146"/>
      <c r="AD55" s="146"/>
      <c r="AE55" s="146"/>
      <c r="AF55" s="146"/>
      <c r="AG55" s="146"/>
      <c r="AH55" s="146"/>
    </row>
    <row r="56" spans="2:34" ht="15" customHeight="1">
      <c r="K56" s="147"/>
      <c r="L56" s="147"/>
      <c r="M56" s="570"/>
      <c r="N56" s="570"/>
      <c r="O56" s="570"/>
      <c r="P56" s="570"/>
      <c r="Q56" s="570"/>
      <c r="R56" s="570"/>
      <c r="S56" s="570"/>
      <c r="T56" s="570"/>
      <c r="U56" s="570"/>
      <c r="V56" s="570"/>
      <c r="W56" s="570"/>
      <c r="AA56" s="571" t="s">
        <v>44</v>
      </c>
      <c r="AB56" s="571"/>
      <c r="AC56" s="572">
        <f>AC2</f>
        <v>0</v>
      </c>
      <c r="AD56" s="572"/>
      <c r="AE56" s="148" t="s">
        <v>46</v>
      </c>
      <c r="AF56" s="572">
        <f>AF2</f>
        <v>0</v>
      </c>
      <c r="AG56" s="572"/>
      <c r="AH56" s="148" t="s">
        <v>45</v>
      </c>
    </row>
    <row r="57" spans="2:34" ht="15" customHeight="1">
      <c r="B57" s="539" t="s" ph="1">
        <v>53</v>
      </c>
      <c r="C57" s="540" ph="1"/>
      <c r="D57" s="540" ph="1"/>
      <c r="E57" s="540" ph="1"/>
      <c r="F57" s="540" ph="1"/>
      <c r="G57" s="541" ph="1"/>
      <c r="H57" s="558">
        <f>資料1!C7</f>
        <v>0</v>
      </c>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59"/>
    </row>
    <row r="58" spans="2:34" ht="15" customHeight="1">
      <c r="B58" s="552" ph="1"/>
      <c r="C58" s="553" ph="1"/>
      <c r="D58" s="553" ph="1"/>
      <c r="E58" s="553" ph="1"/>
      <c r="F58" s="553" ph="1"/>
      <c r="G58" s="554" ph="1"/>
      <c r="H58" s="560">
        <f>資料1!B7</f>
        <v>0</v>
      </c>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2"/>
    </row>
    <row r="59" spans="2:34" ht="15" customHeight="1">
      <c r="B59" s="542" ph="1"/>
      <c r="C59" s="543" ph="1"/>
      <c r="D59" s="543" ph="1"/>
      <c r="E59" s="543" ph="1"/>
      <c r="F59" s="543" ph="1"/>
      <c r="G59" s="544" ph="1"/>
      <c r="H59" s="563"/>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5"/>
    </row>
    <row r="60" spans="2:34" ht="15" customHeight="1">
      <c r="B60" s="552" t="s">
        <v>47</v>
      </c>
      <c r="C60" s="553"/>
      <c r="D60" s="553"/>
      <c r="E60" s="553"/>
      <c r="F60" s="553"/>
      <c r="G60" s="554"/>
      <c r="H60" s="566">
        <f>資料1!H7</f>
        <v>0</v>
      </c>
      <c r="I60" s="566" ph="1"/>
      <c r="J60" s="566" ph="1"/>
      <c r="K60" s="566" ph="1"/>
      <c r="L60" s="566" ph="1"/>
      <c r="M60" s="566" ph="1"/>
      <c r="N60" s="566" ph="1"/>
      <c r="O60" s="566" ph="1"/>
      <c r="P60" s="566" ph="1"/>
      <c r="Q60" s="566" ph="1"/>
      <c r="R60" s="566" ph="1"/>
      <c r="S60" s="566" ph="1"/>
      <c r="T60" s="566" ph="1"/>
      <c r="U60" s="566" ph="1"/>
      <c r="V60" s="566" ph="1"/>
      <c r="W60" s="566" ph="1"/>
      <c r="X60" s="566" ph="1"/>
      <c r="Y60" s="566" ph="1"/>
      <c r="Z60" s="566" ph="1"/>
      <c r="AA60" s="566" ph="1"/>
      <c r="AB60" s="566" ph="1"/>
      <c r="AC60" s="566" ph="1"/>
      <c r="AD60" s="566" ph="1"/>
      <c r="AE60" s="566" ph="1"/>
      <c r="AF60" s="566" ph="1"/>
      <c r="AG60" s="566" ph="1"/>
      <c r="AH60" s="567" ph="1"/>
    </row>
    <row r="61" spans="2:34" ht="15" customHeight="1">
      <c r="B61" s="542"/>
      <c r="C61" s="543"/>
      <c r="D61" s="543"/>
      <c r="E61" s="543"/>
      <c r="F61" s="543"/>
      <c r="G61" s="544"/>
      <c r="H61" s="550" ph="1"/>
      <c r="I61" s="550" ph="1"/>
      <c r="J61" s="550" ph="1"/>
      <c r="K61" s="550" ph="1"/>
      <c r="L61" s="550" ph="1"/>
      <c r="M61" s="550" ph="1"/>
      <c r="N61" s="550" ph="1"/>
      <c r="O61" s="550" ph="1"/>
      <c r="P61" s="550" ph="1"/>
      <c r="Q61" s="550" ph="1"/>
      <c r="R61" s="550" ph="1"/>
      <c r="S61" s="550" ph="1"/>
      <c r="T61" s="550" ph="1"/>
      <c r="U61" s="550" ph="1"/>
      <c r="V61" s="550" ph="1"/>
      <c r="W61" s="550" ph="1"/>
      <c r="X61" s="550" ph="1"/>
      <c r="Y61" s="550" ph="1"/>
      <c r="Z61" s="550" ph="1"/>
      <c r="AA61" s="550" ph="1"/>
      <c r="AB61" s="550" ph="1"/>
      <c r="AC61" s="550" ph="1"/>
      <c r="AD61" s="550" ph="1"/>
      <c r="AE61" s="550" ph="1"/>
      <c r="AF61" s="550" ph="1"/>
      <c r="AG61" s="550" ph="1"/>
      <c r="AH61" s="568" ph="1"/>
    </row>
    <row r="62" spans="2:34" ht="15" customHeight="1">
      <c r="B62" s="539" t="s">
        <v>48</v>
      </c>
      <c r="C62" s="540"/>
      <c r="D62" s="540"/>
      <c r="E62" s="540"/>
      <c r="F62" s="540"/>
      <c r="G62" s="541"/>
      <c r="H62" s="545">
        <f>資料1!D7</f>
        <v>0</v>
      </c>
      <c r="I62" s="546"/>
      <c r="J62" s="546">
        <f>資料1!E7</f>
        <v>0</v>
      </c>
      <c r="K62" s="546"/>
      <c r="L62" s="546"/>
      <c r="M62" s="546" t="s">
        <v>46</v>
      </c>
      <c r="N62" s="546"/>
      <c r="O62" s="546">
        <f>資料1!F7</f>
        <v>0</v>
      </c>
      <c r="P62" s="546"/>
      <c r="Q62" s="546"/>
      <c r="R62" s="546" t="s">
        <v>45</v>
      </c>
      <c r="S62" s="546"/>
      <c r="T62" s="546">
        <f>資料1!G7</f>
        <v>0</v>
      </c>
      <c r="U62" s="546"/>
      <c r="V62" s="546"/>
      <c r="W62" s="573" t="s">
        <v>55</v>
      </c>
      <c r="X62" s="573"/>
      <c r="Y62" s="149"/>
      <c r="Z62" s="149"/>
      <c r="AA62" s="149"/>
      <c r="AB62" s="149"/>
      <c r="AC62" s="149"/>
      <c r="AD62" s="149"/>
      <c r="AE62" s="149"/>
      <c r="AF62" s="149"/>
      <c r="AG62" s="149"/>
      <c r="AH62" s="150"/>
    </row>
    <row r="63" spans="2:34" ht="15" customHeight="1">
      <c r="B63" s="552"/>
      <c r="C63" s="553"/>
      <c r="D63" s="553"/>
      <c r="E63" s="553"/>
      <c r="F63" s="553"/>
      <c r="G63" s="554"/>
      <c r="H63" s="547"/>
      <c r="I63" s="548"/>
      <c r="J63" s="548"/>
      <c r="K63" s="548"/>
      <c r="L63" s="548"/>
      <c r="M63" s="548"/>
      <c r="N63" s="548"/>
      <c r="O63" s="548"/>
      <c r="P63" s="548"/>
      <c r="Q63" s="548"/>
      <c r="R63" s="548"/>
      <c r="S63" s="548"/>
      <c r="T63" s="548"/>
      <c r="U63" s="548"/>
      <c r="V63" s="548"/>
      <c r="W63" s="574"/>
      <c r="X63" s="574"/>
      <c r="Y63" s="151"/>
      <c r="Z63" s="151"/>
      <c r="AA63" s="151"/>
      <c r="AB63" s="151"/>
      <c r="AC63" s="151"/>
      <c r="AD63" s="151"/>
      <c r="AE63" s="151"/>
      <c r="AF63" s="151"/>
      <c r="AG63" s="151"/>
      <c r="AH63" s="152"/>
    </row>
    <row r="64" spans="2:34" ht="15" customHeight="1">
      <c r="B64" s="539" t="s">
        <v>49</v>
      </c>
      <c r="C64" s="540"/>
      <c r="D64" s="540"/>
      <c r="E64" s="540"/>
      <c r="F64" s="540"/>
      <c r="G64" s="541"/>
      <c r="H64" s="521" t="s">
        <v>477</v>
      </c>
      <c r="I64" s="521"/>
      <c r="J64" s="521"/>
      <c r="K64" s="521"/>
      <c r="L64" s="521"/>
      <c r="M64" s="521"/>
      <c r="N64" s="521"/>
      <c r="O64" s="546" t="s">
        <v>61</v>
      </c>
      <c r="P64" s="522"/>
      <c r="Q64" s="522"/>
      <c r="R64" s="522"/>
      <c r="S64" s="522"/>
      <c r="T64" s="522"/>
      <c r="U64" s="522"/>
      <c r="V64" s="522"/>
      <c r="W64" s="522"/>
      <c r="X64" s="522"/>
      <c r="Y64" s="522"/>
      <c r="Z64" s="522"/>
      <c r="AA64" s="522"/>
      <c r="AB64" s="522"/>
      <c r="AC64" s="522"/>
      <c r="AD64" s="522"/>
      <c r="AE64" s="522"/>
      <c r="AF64" s="522"/>
      <c r="AG64" s="522"/>
      <c r="AH64" s="537" t="s">
        <v>62</v>
      </c>
    </row>
    <row r="65" spans="2:34" ht="15" customHeight="1">
      <c r="B65" s="552"/>
      <c r="C65" s="553"/>
      <c r="D65" s="553"/>
      <c r="E65" s="553"/>
      <c r="F65" s="553"/>
      <c r="G65" s="554"/>
      <c r="H65" s="555"/>
      <c r="I65" s="555"/>
      <c r="J65" s="555"/>
      <c r="K65" s="555"/>
      <c r="L65" s="555"/>
      <c r="M65" s="555"/>
      <c r="N65" s="555"/>
      <c r="O65" s="556"/>
      <c r="P65" s="557"/>
      <c r="Q65" s="557"/>
      <c r="R65" s="557"/>
      <c r="S65" s="557"/>
      <c r="T65" s="557"/>
      <c r="U65" s="557"/>
      <c r="V65" s="557"/>
      <c r="W65" s="557"/>
      <c r="X65" s="557"/>
      <c r="Y65" s="557"/>
      <c r="Z65" s="557"/>
      <c r="AA65" s="557"/>
      <c r="AB65" s="557"/>
      <c r="AC65" s="557"/>
      <c r="AD65" s="557"/>
      <c r="AE65" s="557"/>
      <c r="AF65" s="557"/>
      <c r="AG65" s="557"/>
      <c r="AH65" s="538"/>
    </row>
    <row r="66" spans="2:34" ht="15" customHeight="1">
      <c r="B66" s="539" t="s">
        <v>50</v>
      </c>
      <c r="C66" s="540"/>
      <c r="D66" s="540"/>
      <c r="E66" s="540"/>
      <c r="F66" s="540"/>
      <c r="G66" s="541"/>
      <c r="H66" s="545" t="s">
        <v>65</v>
      </c>
      <c r="I66" s="546"/>
      <c r="J66" s="546"/>
      <c r="K66" s="575">
        <f>資料1!A7</f>
        <v>0</v>
      </c>
      <c r="L66" s="575"/>
      <c r="M66" s="575"/>
      <c r="N66" s="575"/>
      <c r="O66" s="575"/>
      <c r="P66" s="575"/>
      <c r="Q66" s="575"/>
      <c r="R66" s="575"/>
      <c r="S66" s="575"/>
      <c r="T66" s="575"/>
      <c r="U66" s="546" t="s">
        <v>60</v>
      </c>
      <c r="V66" s="546"/>
      <c r="W66" s="546"/>
      <c r="X66" s="546" t="s">
        <v>61</v>
      </c>
      <c r="Y66" s="521"/>
      <c r="Z66" s="521"/>
      <c r="AA66" s="521"/>
      <c r="AB66" s="521"/>
      <c r="AC66" s="521"/>
      <c r="AD66" s="521"/>
      <c r="AE66" s="521"/>
      <c r="AF66" s="521"/>
      <c r="AG66" s="521"/>
      <c r="AH66" s="537" t="s">
        <v>62</v>
      </c>
    </row>
    <row r="67" spans="2:34" ht="15" customHeight="1">
      <c r="B67" s="542"/>
      <c r="C67" s="543"/>
      <c r="D67" s="543"/>
      <c r="E67" s="543"/>
      <c r="F67" s="543"/>
      <c r="G67" s="544"/>
      <c r="H67" s="547"/>
      <c r="I67" s="548"/>
      <c r="J67" s="548"/>
      <c r="K67" s="576"/>
      <c r="L67" s="576"/>
      <c r="M67" s="576"/>
      <c r="N67" s="576"/>
      <c r="O67" s="576"/>
      <c r="P67" s="576"/>
      <c r="Q67" s="576"/>
      <c r="R67" s="576"/>
      <c r="S67" s="576"/>
      <c r="T67" s="576"/>
      <c r="U67" s="548"/>
      <c r="V67" s="548"/>
      <c r="W67" s="548"/>
      <c r="X67" s="548"/>
      <c r="Y67" s="527"/>
      <c r="Z67" s="527"/>
      <c r="AA67" s="527"/>
      <c r="AB67" s="527"/>
      <c r="AC67" s="527"/>
      <c r="AD67" s="527"/>
      <c r="AE67" s="527"/>
      <c r="AF67" s="527"/>
      <c r="AG67" s="527"/>
      <c r="AH67" s="551"/>
    </row>
    <row r="68" spans="2:34" ht="15" customHeight="1">
      <c r="B68" s="528" t="s">
        <v>255</v>
      </c>
      <c r="C68" s="529"/>
      <c r="D68" s="529"/>
      <c r="E68" s="529"/>
      <c r="F68" s="529"/>
      <c r="G68" s="530"/>
      <c r="H68" s="519"/>
      <c r="I68" s="520"/>
      <c r="J68" s="520"/>
      <c r="K68" s="520"/>
      <c r="L68" s="41" t="s">
        <v>46</v>
      </c>
      <c r="M68" s="521"/>
      <c r="N68" s="521"/>
      <c r="O68" s="41" t="s">
        <v>45</v>
      </c>
      <c r="P68" s="522"/>
      <c r="Q68" s="522"/>
      <c r="R68" s="522"/>
      <c r="S68" s="522"/>
      <c r="T68" s="522"/>
      <c r="U68" s="522"/>
      <c r="V68" s="522"/>
      <c r="W68" s="522"/>
      <c r="X68" s="522"/>
      <c r="Y68" s="522"/>
      <c r="Z68" s="522"/>
      <c r="AA68" s="522"/>
      <c r="AB68" s="522"/>
      <c r="AC68" s="522"/>
      <c r="AD68" s="522"/>
      <c r="AE68" s="522"/>
      <c r="AF68" s="522"/>
      <c r="AG68" s="522"/>
      <c r="AH68" s="523"/>
    </row>
    <row r="69" spans="2:34" ht="15" customHeight="1">
      <c r="B69" s="531"/>
      <c r="C69" s="532"/>
      <c r="D69" s="532"/>
      <c r="E69" s="532"/>
      <c r="F69" s="532"/>
      <c r="G69" s="533"/>
      <c r="H69" s="153" t="s">
        <v>51</v>
      </c>
      <c r="I69" s="526"/>
      <c r="J69" s="526"/>
      <c r="K69" s="526"/>
      <c r="L69" s="50" t="s">
        <v>46</v>
      </c>
      <c r="M69" s="527"/>
      <c r="N69" s="527"/>
      <c r="O69" s="50" t="s">
        <v>45</v>
      </c>
      <c r="P69" s="524"/>
      <c r="Q69" s="524"/>
      <c r="R69" s="524"/>
      <c r="S69" s="524"/>
      <c r="T69" s="524"/>
      <c r="U69" s="524"/>
      <c r="V69" s="524"/>
      <c r="W69" s="524"/>
      <c r="X69" s="524"/>
      <c r="Y69" s="524"/>
      <c r="Z69" s="524"/>
      <c r="AA69" s="524"/>
      <c r="AB69" s="524"/>
      <c r="AC69" s="524"/>
      <c r="AD69" s="524"/>
      <c r="AE69" s="524"/>
      <c r="AF69" s="524"/>
      <c r="AG69" s="524"/>
      <c r="AH69" s="525"/>
    </row>
    <row r="70" spans="2:34" ht="15" customHeight="1">
      <c r="B70" s="531"/>
      <c r="C70" s="532"/>
      <c r="D70" s="532"/>
      <c r="E70" s="532"/>
      <c r="F70" s="532"/>
      <c r="G70" s="533"/>
      <c r="H70" s="519"/>
      <c r="I70" s="520"/>
      <c r="J70" s="520"/>
      <c r="K70" s="520"/>
      <c r="L70" s="41" t="s">
        <v>46</v>
      </c>
      <c r="M70" s="521"/>
      <c r="N70" s="521"/>
      <c r="O70" s="41" t="s">
        <v>45</v>
      </c>
      <c r="P70" s="522"/>
      <c r="Q70" s="522"/>
      <c r="R70" s="522"/>
      <c r="S70" s="522"/>
      <c r="T70" s="522"/>
      <c r="U70" s="522"/>
      <c r="V70" s="522"/>
      <c r="W70" s="522"/>
      <c r="X70" s="522"/>
      <c r="Y70" s="522"/>
      <c r="Z70" s="522"/>
      <c r="AA70" s="522"/>
      <c r="AB70" s="522"/>
      <c r="AC70" s="522"/>
      <c r="AD70" s="522"/>
      <c r="AE70" s="522"/>
      <c r="AF70" s="522"/>
      <c r="AG70" s="522"/>
      <c r="AH70" s="523"/>
    </row>
    <row r="71" spans="2:34" ht="15" customHeight="1">
      <c r="B71" s="531"/>
      <c r="C71" s="532"/>
      <c r="D71" s="532"/>
      <c r="E71" s="532"/>
      <c r="F71" s="532"/>
      <c r="G71" s="533"/>
      <c r="H71" s="153" t="s">
        <v>51</v>
      </c>
      <c r="I71" s="526"/>
      <c r="J71" s="526"/>
      <c r="K71" s="526"/>
      <c r="L71" s="50" t="s">
        <v>46</v>
      </c>
      <c r="M71" s="527"/>
      <c r="N71" s="527"/>
      <c r="O71" s="50" t="s">
        <v>45</v>
      </c>
      <c r="P71" s="524"/>
      <c r="Q71" s="524"/>
      <c r="R71" s="524"/>
      <c r="S71" s="524"/>
      <c r="T71" s="524"/>
      <c r="U71" s="524"/>
      <c r="V71" s="524"/>
      <c r="W71" s="524"/>
      <c r="X71" s="524"/>
      <c r="Y71" s="524"/>
      <c r="Z71" s="524"/>
      <c r="AA71" s="524"/>
      <c r="AB71" s="524"/>
      <c r="AC71" s="524"/>
      <c r="AD71" s="524"/>
      <c r="AE71" s="524"/>
      <c r="AF71" s="524"/>
      <c r="AG71" s="524"/>
      <c r="AH71" s="525"/>
    </row>
    <row r="72" spans="2:34" ht="15" customHeight="1">
      <c r="B72" s="531"/>
      <c r="C72" s="532"/>
      <c r="D72" s="532"/>
      <c r="E72" s="532"/>
      <c r="F72" s="532"/>
      <c r="G72" s="533"/>
      <c r="H72" s="519"/>
      <c r="I72" s="520"/>
      <c r="J72" s="520"/>
      <c r="K72" s="520"/>
      <c r="L72" s="41" t="s">
        <v>46</v>
      </c>
      <c r="M72" s="521"/>
      <c r="N72" s="521"/>
      <c r="O72" s="41" t="s">
        <v>45</v>
      </c>
      <c r="P72" s="522"/>
      <c r="Q72" s="522"/>
      <c r="R72" s="522"/>
      <c r="S72" s="522"/>
      <c r="T72" s="522"/>
      <c r="U72" s="522"/>
      <c r="V72" s="522"/>
      <c r="W72" s="522"/>
      <c r="X72" s="522"/>
      <c r="Y72" s="522"/>
      <c r="Z72" s="522"/>
      <c r="AA72" s="522"/>
      <c r="AB72" s="522"/>
      <c r="AC72" s="522"/>
      <c r="AD72" s="522"/>
      <c r="AE72" s="522"/>
      <c r="AF72" s="522"/>
      <c r="AG72" s="522"/>
      <c r="AH72" s="523"/>
    </row>
    <row r="73" spans="2:34" ht="15" customHeight="1">
      <c r="B73" s="531"/>
      <c r="C73" s="532"/>
      <c r="D73" s="532"/>
      <c r="E73" s="532"/>
      <c r="F73" s="532"/>
      <c r="G73" s="533"/>
      <c r="H73" s="153" t="s">
        <v>51</v>
      </c>
      <c r="I73" s="526"/>
      <c r="J73" s="526"/>
      <c r="K73" s="526"/>
      <c r="L73" s="50" t="s">
        <v>46</v>
      </c>
      <c r="M73" s="527"/>
      <c r="N73" s="527"/>
      <c r="O73" s="50" t="s">
        <v>45</v>
      </c>
      <c r="P73" s="524"/>
      <c r="Q73" s="524"/>
      <c r="R73" s="524"/>
      <c r="S73" s="524"/>
      <c r="T73" s="524"/>
      <c r="U73" s="524"/>
      <c r="V73" s="524"/>
      <c r="W73" s="524"/>
      <c r="X73" s="524"/>
      <c r="Y73" s="524"/>
      <c r="Z73" s="524"/>
      <c r="AA73" s="524"/>
      <c r="AB73" s="524"/>
      <c r="AC73" s="524"/>
      <c r="AD73" s="524"/>
      <c r="AE73" s="524"/>
      <c r="AF73" s="524"/>
      <c r="AG73" s="524"/>
      <c r="AH73" s="525"/>
    </row>
    <row r="74" spans="2:34" ht="15" customHeight="1">
      <c r="B74" s="531"/>
      <c r="C74" s="532"/>
      <c r="D74" s="532"/>
      <c r="E74" s="532"/>
      <c r="F74" s="532"/>
      <c r="G74" s="533"/>
      <c r="H74" s="519"/>
      <c r="I74" s="520"/>
      <c r="J74" s="520"/>
      <c r="K74" s="520"/>
      <c r="L74" s="41" t="s">
        <v>46</v>
      </c>
      <c r="M74" s="521"/>
      <c r="N74" s="521"/>
      <c r="O74" s="41" t="s">
        <v>45</v>
      </c>
      <c r="P74" s="522"/>
      <c r="Q74" s="522"/>
      <c r="R74" s="522"/>
      <c r="S74" s="522"/>
      <c r="T74" s="522"/>
      <c r="U74" s="522"/>
      <c r="V74" s="522"/>
      <c r="W74" s="522"/>
      <c r="X74" s="522"/>
      <c r="Y74" s="522"/>
      <c r="Z74" s="522"/>
      <c r="AA74" s="522"/>
      <c r="AB74" s="522"/>
      <c r="AC74" s="522"/>
      <c r="AD74" s="522"/>
      <c r="AE74" s="522"/>
      <c r="AF74" s="522"/>
      <c r="AG74" s="522"/>
      <c r="AH74" s="523"/>
    </row>
    <row r="75" spans="2:34" ht="15" customHeight="1">
      <c r="B75" s="531"/>
      <c r="C75" s="532"/>
      <c r="D75" s="532"/>
      <c r="E75" s="532"/>
      <c r="F75" s="532"/>
      <c r="G75" s="533"/>
      <c r="H75" s="153" t="s">
        <v>51</v>
      </c>
      <c r="I75" s="526"/>
      <c r="J75" s="526"/>
      <c r="K75" s="526"/>
      <c r="L75" s="50" t="s">
        <v>46</v>
      </c>
      <c r="M75" s="527"/>
      <c r="N75" s="527"/>
      <c r="O75" s="50" t="s">
        <v>45</v>
      </c>
      <c r="P75" s="524"/>
      <c r="Q75" s="524"/>
      <c r="R75" s="524"/>
      <c r="S75" s="524"/>
      <c r="T75" s="524"/>
      <c r="U75" s="524"/>
      <c r="V75" s="524"/>
      <c r="W75" s="524"/>
      <c r="X75" s="524"/>
      <c r="Y75" s="524"/>
      <c r="Z75" s="524"/>
      <c r="AA75" s="524"/>
      <c r="AB75" s="524"/>
      <c r="AC75" s="524"/>
      <c r="AD75" s="524"/>
      <c r="AE75" s="524"/>
      <c r="AF75" s="524"/>
      <c r="AG75" s="524"/>
      <c r="AH75" s="525"/>
    </row>
    <row r="76" spans="2:34" ht="15" customHeight="1">
      <c r="B76" s="531"/>
      <c r="C76" s="532"/>
      <c r="D76" s="532"/>
      <c r="E76" s="532"/>
      <c r="F76" s="532"/>
      <c r="G76" s="533"/>
      <c r="H76" s="519"/>
      <c r="I76" s="520"/>
      <c r="J76" s="520"/>
      <c r="K76" s="520"/>
      <c r="L76" s="41" t="s">
        <v>46</v>
      </c>
      <c r="M76" s="521"/>
      <c r="N76" s="521"/>
      <c r="O76" s="41" t="s">
        <v>45</v>
      </c>
      <c r="P76" s="522"/>
      <c r="Q76" s="522"/>
      <c r="R76" s="522"/>
      <c r="S76" s="522"/>
      <c r="T76" s="522"/>
      <c r="U76" s="522"/>
      <c r="V76" s="522"/>
      <c r="W76" s="522"/>
      <c r="X76" s="522"/>
      <c r="Y76" s="522"/>
      <c r="Z76" s="522"/>
      <c r="AA76" s="522"/>
      <c r="AB76" s="522"/>
      <c r="AC76" s="522"/>
      <c r="AD76" s="522"/>
      <c r="AE76" s="522"/>
      <c r="AF76" s="522"/>
      <c r="AG76" s="522"/>
      <c r="AH76" s="523"/>
    </row>
    <row r="77" spans="2:34" ht="15" customHeight="1">
      <c r="B77" s="531"/>
      <c r="C77" s="532"/>
      <c r="D77" s="532"/>
      <c r="E77" s="532"/>
      <c r="F77" s="532"/>
      <c r="G77" s="533"/>
      <c r="H77" s="153" t="s">
        <v>51</v>
      </c>
      <c r="I77" s="526"/>
      <c r="J77" s="526"/>
      <c r="K77" s="526"/>
      <c r="L77" s="50" t="s">
        <v>46</v>
      </c>
      <c r="M77" s="527"/>
      <c r="N77" s="527"/>
      <c r="O77" s="50" t="s">
        <v>45</v>
      </c>
      <c r="P77" s="524"/>
      <c r="Q77" s="524"/>
      <c r="R77" s="524"/>
      <c r="S77" s="524"/>
      <c r="T77" s="524"/>
      <c r="U77" s="524"/>
      <c r="V77" s="524"/>
      <c r="W77" s="524"/>
      <c r="X77" s="524"/>
      <c r="Y77" s="524"/>
      <c r="Z77" s="524"/>
      <c r="AA77" s="524"/>
      <c r="AB77" s="524"/>
      <c r="AC77" s="524"/>
      <c r="AD77" s="524"/>
      <c r="AE77" s="524"/>
      <c r="AF77" s="524"/>
      <c r="AG77" s="524"/>
      <c r="AH77" s="525"/>
    </row>
    <row r="78" spans="2:34" ht="15" customHeight="1">
      <c r="B78" s="531"/>
      <c r="C78" s="532"/>
      <c r="D78" s="532"/>
      <c r="E78" s="532"/>
      <c r="F78" s="532"/>
      <c r="G78" s="533"/>
      <c r="H78" s="519"/>
      <c r="I78" s="520"/>
      <c r="J78" s="520"/>
      <c r="K78" s="520"/>
      <c r="L78" s="41" t="s">
        <v>46</v>
      </c>
      <c r="M78" s="521"/>
      <c r="N78" s="521"/>
      <c r="O78" s="41" t="s">
        <v>45</v>
      </c>
      <c r="P78" s="522"/>
      <c r="Q78" s="522"/>
      <c r="R78" s="522"/>
      <c r="S78" s="522"/>
      <c r="T78" s="522"/>
      <c r="U78" s="522"/>
      <c r="V78" s="522"/>
      <c r="W78" s="522"/>
      <c r="X78" s="522"/>
      <c r="Y78" s="522"/>
      <c r="Z78" s="522"/>
      <c r="AA78" s="522"/>
      <c r="AB78" s="522"/>
      <c r="AC78" s="522"/>
      <c r="AD78" s="522"/>
      <c r="AE78" s="522"/>
      <c r="AF78" s="522"/>
      <c r="AG78" s="522"/>
      <c r="AH78" s="523"/>
    </row>
    <row r="79" spans="2:34" ht="15" customHeight="1">
      <c r="B79" s="531"/>
      <c r="C79" s="532"/>
      <c r="D79" s="532"/>
      <c r="E79" s="532"/>
      <c r="F79" s="532"/>
      <c r="G79" s="533"/>
      <c r="H79" s="153" t="s">
        <v>51</v>
      </c>
      <c r="I79" s="526"/>
      <c r="J79" s="526"/>
      <c r="K79" s="526"/>
      <c r="L79" s="50" t="s">
        <v>46</v>
      </c>
      <c r="M79" s="527"/>
      <c r="N79" s="527"/>
      <c r="O79" s="50" t="s">
        <v>45</v>
      </c>
      <c r="P79" s="524"/>
      <c r="Q79" s="524"/>
      <c r="R79" s="524"/>
      <c r="S79" s="524"/>
      <c r="T79" s="524"/>
      <c r="U79" s="524"/>
      <c r="V79" s="524"/>
      <c r="W79" s="524"/>
      <c r="X79" s="524"/>
      <c r="Y79" s="524"/>
      <c r="Z79" s="524"/>
      <c r="AA79" s="524"/>
      <c r="AB79" s="524"/>
      <c r="AC79" s="524"/>
      <c r="AD79" s="524"/>
      <c r="AE79" s="524"/>
      <c r="AF79" s="524"/>
      <c r="AG79" s="524"/>
      <c r="AH79" s="525"/>
    </row>
    <row r="80" spans="2:34" ht="15" customHeight="1">
      <c r="B80" s="531"/>
      <c r="C80" s="532"/>
      <c r="D80" s="532"/>
      <c r="E80" s="532"/>
      <c r="F80" s="532"/>
      <c r="G80" s="533"/>
      <c r="H80" s="519"/>
      <c r="I80" s="520"/>
      <c r="J80" s="520"/>
      <c r="K80" s="520"/>
      <c r="L80" s="41" t="s">
        <v>46</v>
      </c>
      <c r="M80" s="521"/>
      <c r="N80" s="521"/>
      <c r="O80" s="41" t="s">
        <v>45</v>
      </c>
      <c r="P80" s="522"/>
      <c r="Q80" s="522"/>
      <c r="R80" s="522"/>
      <c r="S80" s="522"/>
      <c r="T80" s="522"/>
      <c r="U80" s="522"/>
      <c r="V80" s="522"/>
      <c r="W80" s="522"/>
      <c r="X80" s="522"/>
      <c r="Y80" s="522"/>
      <c r="Z80" s="522"/>
      <c r="AA80" s="522"/>
      <c r="AB80" s="522"/>
      <c r="AC80" s="522"/>
      <c r="AD80" s="522"/>
      <c r="AE80" s="522"/>
      <c r="AF80" s="522"/>
      <c r="AG80" s="522"/>
      <c r="AH80" s="523"/>
    </row>
    <row r="81" spans="2:34" ht="15" customHeight="1">
      <c r="B81" s="531"/>
      <c r="C81" s="532"/>
      <c r="D81" s="532"/>
      <c r="E81" s="532"/>
      <c r="F81" s="532"/>
      <c r="G81" s="533"/>
      <c r="H81" s="153" t="s">
        <v>51</v>
      </c>
      <c r="I81" s="526"/>
      <c r="J81" s="526"/>
      <c r="K81" s="526"/>
      <c r="L81" s="50" t="s">
        <v>46</v>
      </c>
      <c r="M81" s="527"/>
      <c r="N81" s="527"/>
      <c r="O81" s="50" t="s">
        <v>45</v>
      </c>
      <c r="P81" s="524"/>
      <c r="Q81" s="524"/>
      <c r="R81" s="524"/>
      <c r="S81" s="524"/>
      <c r="T81" s="524"/>
      <c r="U81" s="524"/>
      <c r="V81" s="524"/>
      <c r="W81" s="524"/>
      <c r="X81" s="524"/>
      <c r="Y81" s="524"/>
      <c r="Z81" s="524"/>
      <c r="AA81" s="524"/>
      <c r="AB81" s="524"/>
      <c r="AC81" s="524"/>
      <c r="AD81" s="524"/>
      <c r="AE81" s="524"/>
      <c r="AF81" s="524"/>
      <c r="AG81" s="524"/>
      <c r="AH81" s="525"/>
    </row>
    <row r="82" spans="2:34" ht="15" customHeight="1">
      <c r="B82" s="531"/>
      <c r="C82" s="532"/>
      <c r="D82" s="532"/>
      <c r="E82" s="532"/>
      <c r="F82" s="532"/>
      <c r="G82" s="533"/>
      <c r="H82" s="519"/>
      <c r="I82" s="520"/>
      <c r="J82" s="520"/>
      <c r="K82" s="520"/>
      <c r="L82" s="41" t="s">
        <v>46</v>
      </c>
      <c r="M82" s="521"/>
      <c r="N82" s="521"/>
      <c r="O82" s="41" t="s">
        <v>45</v>
      </c>
      <c r="P82" s="522"/>
      <c r="Q82" s="522"/>
      <c r="R82" s="522"/>
      <c r="S82" s="522"/>
      <c r="T82" s="522"/>
      <c r="U82" s="522"/>
      <c r="V82" s="522"/>
      <c r="W82" s="522"/>
      <c r="X82" s="522"/>
      <c r="Y82" s="522"/>
      <c r="Z82" s="522"/>
      <c r="AA82" s="522"/>
      <c r="AB82" s="522"/>
      <c r="AC82" s="522"/>
      <c r="AD82" s="522"/>
      <c r="AE82" s="522"/>
      <c r="AF82" s="522"/>
      <c r="AG82" s="522"/>
      <c r="AH82" s="523"/>
    </row>
    <row r="83" spans="2:34" ht="15" customHeight="1">
      <c r="B83" s="531"/>
      <c r="C83" s="532"/>
      <c r="D83" s="532"/>
      <c r="E83" s="532"/>
      <c r="F83" s="532"/>
      <c r="G83" s="533"/>
      <c r="H83" s="153" t="s">
        <v>51</v>
      </c>
      <c r="I83" s="526"/>
      <c r="J83" s="526"/>
      <c r="K83" s="526"/>
      <c r="L83" s="50" t="s">
        <v>46</v>
      </c>
      <c r="M83" s="527"/>
      <c r="N83" s="527"/>
      <c r="O83" s="50" t="s">
        <v>45</v>
      </c>
      <c r="P83" s="524"/>
      <c r="Q83" s="524"/>
      <c r="R83" s="524"/>
      <c r="S83" s="524"/>
      <c r="T83" s="524"/>
      <c r="U83" s="524"/>
      <c r="V83" s="524"/>
      <c r="W83" s="524"/>
      <c r="X83" s="524"/>
      <c r="Y83" s="524"/>
      <c r="Z83" s="524"/>
      <c r="AA83" s="524"/>
      <c r="AB83" s="524"/>
      <c r="AC83" s="524"/>
      <c r="AD83" s="524"/>
      <c r="AE83" s="524"/>
      <c r="AF83" s="524"/>
      <c r="AG83" s="524"/>
      <c r="AH83" s="525"/>
    </row>
    <row r="84" spans="2:34" ht="15" customHeight="1">
      <c r="B84" s="531"/>
      <c r="C84" s="532"/>
      <c r="D84" s="532"/>
      <c r="E84" s="532"/>
      <c r="F84" s="532"/>
      <c r="G84" s="533"/>
      <c r="H84" s="519"/>
      <c r="I84" s="520"/>
      <c r="J84" s="520"/>
      <c r="K84" s="520"/>
      <c r="L84" s="41" t="s">
        <v>46</v>
      </c>
      <c r="M84" s="521"/>
      <c r="N84" s="521"/>
      <c r="O84" s="41" t="s">
        <v>45</v>
      </c>
      <c r="P84" s="522"/>
      <c r="Q84" s="522"/>
      <c r="R84" s="522"/>
      <c r="S84" s="522"/>
      <c r="T84" s="522"/>
      <c r="U84" s="522"/>
      <c r="V84" s="522"/>
      <c r="W84" s="522"/>
      <c r="X84" s="522"/>
      <c r="Y84" s="522"/>
      <c r="Z84" s="522"/>
      <c r="AA84" s="522"/>
      <c r="AB84" s="522"/>
      <c r="AC84" s="522"/>
      <c r="AD84" s="522"/>
      <c r="AE84" s="522"/>
      <c r="AF84" s="522"/>
      <c r="AG84" s="522"/>
      <c r="AH84" s="523"/>
    </row>
    <row r="85" spans="2:34" ht="15" customHeight="1">
      <c r="B85" s="531"/>
      <c r="C85" s="532"/>
      <c r="D85" s="532"/>
      <c r="E85" s="532"/>
      <c r="F85" s="532"/>
      <c r="G85" s="533"/>
      <c r="H85" s="153" t="s">
        <v>51</v>
      </c>
      <c r="I85" s="526"/>
      <c r="J85" s="526"/>
      <c r="K85" s="526"/>
      <c r="L85" s="50" t="s">
        <v>46</v>
      </c>
      <c r="M85" s="527"/>
      <c r="N85" s="527"/>
      <c r="O85" s="50" t="s">
        <v>45</v>
      </c>
      <c r="P85" s="524"/>
      <c r="Q85" s="524"/>
      <c r="R85" s="524"/>
      <c r="S85" s="524"/>
      <c r="T85" s="524"/>
      <c r="U85" s="524"/>
      <c r="V85" s="524"/>
      <c r="W85" s="524"/>
      <c r="X85" s="524"/>
      <c r="Y85" s="524"/>
      <c r="Z85" s="524"/>
      <c r="AA85" s="524"/>
      <c r="AB85" s="524"/>
      <c r="AC85" s="524"/>
      <c r="AD85" s="524"/>
      <c r="AE85" s="524"/>
      <c r="AF85" s="524"/>
      <c r="AG85" s="524"/>
      <c r="AH85" s="525"/>
    </row>
    <row r="86" spans="2:34" ht="15" customHeight="1">
      <c r="B86" s="531"/>
      <c r="C86" s="532"/>
      <c r="D86" s="532"/>
      <c r="E86" s="532"/>
      <c r="F86" s="532"/>
      <c r="G86" s="533"/>
      <c r="H86" s="519"/>
      <c r="I86" s="520"/>
      <c r="J86" s="520"/>
      <c r="K86" s="520"/>
      <c r="L86" s="41" t="s">
        <v>46</v>
      </c>
      <c r="M86" s="521"/>
      <c r="N86" s="521"/>
      <c r="O86" s="41" t="s">
        <v>45</v>
      </c>
      <c r="P86" s="522"/>
      <c r="Q86" s="522"/>
      <c r="R86" s="522"/>
      <c r="S86" s="522"/>
      <c r="T86" s="522"/>
      <c r="U86" s="522"/>
      <c r="V86" s="522"/>
      <c r="W86" s="522"/>
      <c r="X86" s="522"/>
      <c r="Y86" s="522"/>
      <c r="Z86" s="522"/>
      <c r="AA86" s="522"/>
      <c r="AB86" s="522"/>
      <c r="AC86" s="522"/>
      <c r="AD86" s="522"/>
      <c r="AE86" s="522"/>
      <c r="AF86" s="522"/>
      <c r="AG86" s="522"/>
      <c r="AH86" s="523"/>
    </row>
    <row r="87" spans="2:34" ht="15" customHeight="1">
      <c r="B87" s="531"/>
      <c r="C87" s="532"/>
      <c r="D87" s="532"/>
      <c r="E87" s="532"/>
      <c r="F87" s="532"/>
      <c r="G87" s="533"/>
      <c r="H87" s="153" t="s">
        <v>51</v>
      </c>
      <c r="I87" s="526"/>
      <c r="J87" s="526"/>
      <c r="K87" s="526"/>
      <c r="L87" s="50" t="s">
        <v>46</v>
      </c>
      <c r="M87" s="527"/>
      <c r="N87" s="527"/>
      <c r="O87" s="50" t="s">
        <v>45</v>
      </c>
      <c r="P87" s="524"/>
      <c r="Q87" s="524"/>
      <c r="R87" s="524"/>
      <c r="S87" s="524"/>
      <c r="T87" s="524"/>
      <c r="U87" s="524"/>
      <c r="V87" s="524"/>
      <c r="W87" s="524"/>
      <c r="X87" s="524"/>
      <c r="Y87" s="524"/>
      <c r="Z87" s="524"/>
      <c r="AA87" s="524"/>
      <c r="AB87" s="524"/>
      <c r="AC87" s="524"/>
      <c r="AD87" s="524"/>
      <c r="AE87" s="524"/>
      <c r="AF87" s="524"/>
      <c r="AG87" s="524"/>
      <c r="AH87" s="525"/>
    </row>
    <row r="88" spans="2:34" ht="15" customHeight="1">
      <c r="B88" s="531"/>
      <c r="C88" s="532"/>
      <c r="D88" s="532"/>
      <c r="E88" s="532"/>
      <c r="F88" s="532"/>
      <c r="G88" s="533"/>
      <c r="H88" s="519"/>
      <c r="I88" s="520"/>
      <c r="J88" s="520"/>
      <c r="K88" s="520"/>
      <c r="L88" s="41" t="s">
        <v>46</v>
      </c>
      <c r="M88" s="521"/>
      <c r="N88" s="521"/>
      <c r="O88" s="41" t="s">
        <v>45</v>
      </c>
      <c r="P88" s="522"/>
      <c r="Q88" s="522"/>
      <c r="R88" s="522"/>
      <c r="S88" s="522"/>
      <c r="T88" s="522"/>
      <c r="U88" s="522"/>
      <c r="V88" s="522"/>
      <c r="W88" s="522"/>
      <c r="X88" s="522"/>
      <c r="Y88" s="522"/>
      <c r="Z88" s="522"/>
      <c r="AA88" s="522"/>
      <c r="AB88" s="522"/>
      <c r="AC88" s="522"/>
      <c r="AD88" s="522"/>
      <c r="AE88" s="522"/>
      <c r="AF88" s="522"/>
      <c r="AG88" s="522"/>
      <c r="AH88" s="523"/>
    </row>
    <row r="89" spans="2:34" ht="15" customHeight="1">
      <c r="B89" s="534"/>
      <c r="C89" s="535"/>
      <c r="D89" s="535"/>
      <c r="E89" s="535"/>
      <c r="F89" s="535"/>
      <c r="G89" s="536"/>
      <c r="H89" s="153" t="s">
        <v>51</v>
      </c>
      <c r="I89" s="526"/>
      <c r="J89" s="526"/>
      <c r="K89" s="526"/>
      <c r="L89" s="50" t="s">
        <v>46</v>
      </c>
      <c r="M89" s="527"/>
      <c r="N89" s="527"/>
      <c r="O89" s="50" t="s">
        <v>45</v>
      </c>
      <c r="P89" s="524"/>
      <c r="Q89" s="524"/>
      <c r="R89" s="524"/>
      <c r="S89" s="524"/>
      <c r="T89" s="524"/>
      <c r="U89" s="524"/>
      <c r="V89" s="524"/>
      <c r="W89" s="524"/>
      <c r="X89" s="524"/>
      <c r="Y89" s="524"/>
      <c r="Z89" s="524"/>
      <c r="AA89" s="524"/>
      <c r="AB89" s="524"/>
      <c r="AC89" s="524"/>
      <c r="AD89" s="524"/>
      <c r="AE89" s="524"/>
      <c r="AF89" s="524"/>
      <c r="AG89" s="524"/>
      <c r="AH89" s="525"/>
    </row>
    <row r="90" spans="2:34" ht="15" customHeight="1">
      <c r="B90" s="528" t="s">
        <v>256</v>
      </c>
      <c r="C90" s="529"/>
      <c r="D90" s="529"/>
      <c r="E90" s="529"/>
      <c r="F90" s="529"/>
      <c r="G90" s="530"/>
      <c r="H90" s="519"/>
      <c r="I90" s="520"/>
      <c r="J90" s="520"/>
      <c r="K90" s="520"/>
      <c r="L90" s="41" t="s">
        <v>46</v>
      </c>
      <c r="M90" s="521"/>
      <c r="N90" s="521"/>
      <c r="O90" s="41" t="s">
        <v>45</v>
      </c>
      <c r="P90" s="522"/>
      <c r="Q90" s="522"/>
      <c r="R90" s="522"/>
      <c r="S90" s="522"/>
      <c r="T90" s="522"/>
      <c r="U90" s="522"/>
      <c r="V90" s="522"/>
      <c r="W90" s="522"/>
      <c r="X90" s="522"/>
      <c r="Y90" s="522"/>
      <c r="Z90" s="522"/>
      <c r="AA90" s="522"/>
      <c r="AB90" s="522"/>
      <c r="AC90" s="522"/>
      <c r="AD90" s="522"/>
      <c r="AE90" s="522"/>
      <c r="AF90" s="522"/>
      <c r="AG90" s="522"/>
      <c r="AH90" s="523"/>
    </row>
    <row r="91" spans="2:34" ht="15" customHeight="1">
      <c r="B91" s="531"/>
      <c r="C91" s="532"/>
      <c r="D91" s="532"/>
      <c r="E91" s="532"/>
      <c r="F91" s="532"/>
      <c r="G91" s="533"/>
      <c r="H91" s="153" t="s">
        <v>51</v>
      </c>
      <c r="I91" s="526"/>
      <c r="J91" s="526"/>
      <c r="K91" s="526"/>
      <c r="L91" s="50" t="s">
        <v>46</v>
      </c>
      <c r="M91" s="527"/>
      <c r="N91" s="527"/>
      <c r="O91" s="50" t="s">
        <v>45</v>
      </c>
      <c r="P91" s="524"/>
      <c r="Q91" s="524"/>
      <c r="R91" s="524"/>
      <c r="S91" s="524"/>
      <c r="T91" s="524"/>
      <c r="U91" s="524"/>
      <c r="V91" s="524"/>
      <c r="W91" s="524"/>
      <c r="X91" s="524"/>
      <c r="Y91" s="524"/>
      <c r="Z91" s="524"/>
      <c r="AA91" s="524"/>
      <c r="AB91" s="524"/>
      <c r="AC91" s="524"/>
      <c r="AD91" s="524"/>
      <c r="AE91" s="524"/>
      <c r="AF91" s="524"/>
      <c r="AG91" s="524"/>
      <c r="AH91" s="525"/>
    </row>
    <row r="92" spans="2:34" ht="15" customHeight="1">
      <c r="B92" s="531"/>
      <c r="C92" s="532"/>
      <c r="D92" s="532"/>
      <c r="E92" s="532"/>
      <c r="F92" s="532"/>
      <c r="G92" s="533"/>
      <c r="H92" s="519"/>
      <c r="I92" s="520"/>
      <c r="J92" s="520"/>
      <c r="K92" s="520"/>
      <c r="L92" s="41" t="s">
        <v>46</v>
      </c>
      <c r="M92" s="521"/>
      <c r="N92" s="521"/>
      <c r="O92" s="41" t="s">
        <v>45</v>
      </c>
      <c r="P92" s="522"/>
      <c r="Q92" s="522"/>
      <c r="R92" s="522"/>
      <c r="S92" s="522"/>
      <c r="T92" s="522"/>
      <c r="U92" s="522"/>
      <c r="V92" s="522"/>
      <c r="W92" s="522"/>
      <c r="X92" s="522"/>
      <c r="Y92" s="522"/>
      <c r="Z92" s="522"/>
      <c r="AA92" s="522"/>
      <c r="AB92" s="522"/>
      <c r="AC92" s="522"/>
      <c r="AD92" s="522"/>
      <c r="AE92" s="522"/>
      <c r="AF92" s="522"/>
      <c r="AG92" s="522"/>
      <c r="AH92" s="523"/>
    </row>
    <row r="93" spans="2:34" ht="15" customHeight="1">
      <c r="B93" s="531"/>
      <c r="C93" s="532"/>
      <c r="D93" s="532"/>
      <c r="E93" s="532"/>
      <c r="F93" s="532"/>
      <c r="G93" s="533"/>
      <c r="H93" s="153" t="s">
        <v>51</v>
      </c>
      <c r="I93" s="526"/>
      <c r="J93" s="526"/>
      <c r="K93" s="526"/>
      <c r="L93" s="50" t="s">
        <v>46</v>
      </c>
      <c r="M93" s="527"/>
      <c r="N93" s="527"/>
      <c r="O93" s="50" t="s">
        <v>45</v>
      </c>
      <c r="P93" s="524"/>
      <c r="Q93" s="524"/>
      <c r="R93" s="524"/>
      <c r="S93" s="524"/>
      <c r="T93" s="524"/>
      <c r="U93" s="524"/>
      <c r="V93" s="524"/>
      <c r="W93" s="524"/>
      <c r="X93" s="524"/>
      <c r="Y93" s="524"/>
      <c r="Z93" s="524"/>
      <c r="AA93" s="524"/>
      <c r="AB93" s="524"/>
      <c r="AC93" s="524"/>
      <c r="AD93" s="524"/>
      <c r="AE93" s="524"/>
      <c r="AF93" s="524"/>
      <c r="AG93" s="524"/>
      <c r="AH93" s="525"/>
    </row>
    <row r="94" spans="2:34" ht="15" customHeight="1">
      <c r="B94" s="531"/>
      <c r="C94" s="532"/>
      <c r="D94" s="532"/>
      <c r="E94" s="532"/>
      <c r="F94" s="532"/>
      <c r="G94" s="533"/>
      <c r="H94" s="519"/>
      <c r="I94" s="520"/>
      <c r="J94" s="520"/>
      <c r="K94" s="520"/>
      <c r="L94" s="41" t="s">
        <v>46</v>
      </c>
      <c r="M94" s="521"/>
      <c r="N94" s="521"/>
      <c r="O94" s="41" t="s">
        <v>45</v>
      </c>
      <c r="P94" s="522"/>
      <c r="Q94" s="522"/>
      <c r="R94" s="522"/>
      <c r="S94" s="522"/>
      <c r="T94" s="522"/>
      <c r="U94" s="522"/>
      <c r="V94" s="522"/>
      <c r="W94" s="522"/>
      <c r="X94" s="522"/>
      <c r="Y94" s="522"/>
      <c r="Z94" s="522"/>
      <c r="AA94" s="522"/>
      <c r="AB94" s="522"/>
      <c r="AC94" s="522"/>
      <c r="AD94" s="522"/>
      <c r="AE94" s="522"/>
      <c r="AF94" s="522"/>
      <c r="AG94" s="522"/>
      <c r="AH94" s="523"/>
    </row>
    <row r="95" spans="2:34" ht="15" customHeight="1">
      <c r="B95" s="531"/>
      <c r="C95" s="532"/>
      <c r="D95" s="532"/>
      <c r="E95" s="532"/>
      <c r="F95" s="532"/>
      <c r="G95" s="533"/>
      <c r="H95" s="153" t="s">
        <v>51</v>
      </c>
      <c r="I95" s="526"/>
      <c r="J95" s="526"/>
      <c r="K95" s="526"/>
      <c r="L95" s="50" t="s">
        <v>46</v>
      </c>
      <c r="M95" s="527"/>
      <c r="N95" s="527"/>
      <c r="O95" s="50" t="s">
        <v>45</v>
      </c>
      <c r="P95" s="524"/>
      <c r="Q95" s="524"/>
      <c r="R95" s="524"/>
      <c r="S95" s="524"/>
      <c r="T95" s="524"/>
      <c r="U95" s="524"/>
      <c r="V95" s="524"/>
      <c r="W95" s="524"/>
      <c r="X95" s="524"/>
      <c r="Y95" s="524"/>
      <c r="Z95" s="524"/>
      <c r="AA95" s="524"/>
      <c r="AB95" s="524"/>
      <c r="AC95" s="524"/>
      <c r="AD95" s="524"/>
      <c r="AE95" s="524"/>
      <c r="AF95" s="524"/>
      <c r="AG95" s="524"/>
      <c r="AH95" s="525"/>
    </row>
    <row r="96" spans="2:34" ht="15" customHeight="1">
      <c r="B96" s="531"/>
      <c r="C96" s="532"/>
      <c r="D96" s="532"/>
      <c r="E96" s="532"/>
      <c r="F96" s="532"/>
      <c r="G96" s="533"/>
      <c r="H96" s="519"/>
      <c r="I96" s="520"/>
      <c r="J96" s="520"/>
      <c r="K96" s="520"/>
      <c r="L96" s="41" t="s">
        <v>46</v>
      </c>
      <c r="M96" s="521"/>
      <c r="N96" s="521"/>
      <c r="O96" s="41" t="s">
        <v>45</v>
      </c>
      <c r="P96" s="522"/>
      <c r="Q96" s="522"/>
      <c r="R96" s="522"/>
      <c r="S96" s="522"/>
      <c r="T96" s="522"/>
      <c r="U96" s="522"/>
      <c r="V96" s="522"/>
      <c r="W96" s="522"/>
      <c r="X96" s="522"/>
      <c r="Y96" s="522"/>
      <c r="Z96" s="522"/>
      <c r="AA96" s="522"/>
      <c r="AB96" s="522"/>
      <c r="AC96" s="522"/>
      <c r="AD96" s="522"/>
      <c r="AE96" s="522"/>
      <c r="AF96" s="522"/>
      <c r="AG96" s="522"/>
      <c r="AH96" s="523"/>
    </row>
    <row r="97" spans="2:34" ht="15" customHeight="1">
      <c r="B97" s="531"/>
      <c r="C97" s="532"/>
      <c r="D97" s="532"/>
      <c r="E97" s="532"/>
      <c r="F97" s="532"/>
      <c r="G97" s="533"/>
      <c r="H97" s="153" t="s">
        <v>51</v>
      </c>
      <c r="I97" s="526"/>
      <c r="J97" s="526"/>
      <c r="K97" s="526"/>
      <c r="L97" s="50" t="s">
        <v>46</v>
      </c>
      <c r="M97" s="527"/>
      <c r="N97" s="527"/>
      <c r="O97" s="50" t="s">
        <v>45</v>
      </c>
      <c r="P97" s="524"/>
      <c r="Q97" s="524"/>
      <c r="R97" s="524"/>
      <c r="S97" s="524"/>
      <c r="T97" s="524"/>
      <c r="U97" s="524"/>
      <c r="V97" s="524"/>
      <c r="W97" s="524"/>
      <c r="X97" s="524"/>
      <c r="Y97" s="524"/>
      <c r="Z97" s="524"/>
      <c r="AA97" s="524"/>
      <c r="AB97" s="524"/>
      <c r="AC97" s="524"/>
      <c r="AD97" s="524"/>
      <c r="AE97" s="524"/>
      <c r="AF97" s="524"/>
      <c r="AG97" s="524"/>
      <c r="AH97" s="525"/>
    </row>
    <row r="98" spans="2:34" ht="15" customHeight="1">
      <c r="B98" s="531"/>
      <c r="C98" s="532"/>
      <c r="D98" s="532"/>
      <c r="E98" s="532"/>
      <c r="F98" s="532"/>
      <c r="G98" s="533"/>
      <c r="H98" s="519"/>
      <c r="I98" s="520"/>
      <c r="J98" s="520"/>
      <c r="K98" s="520"/>
      <c r="L98" s="41" t="s">
        <v>46</v>
      </c>
      <c r="M98" s="521"/>
      <c r="N98" s="521"/>
      <c r="O98" s="41" t="s">
        <v>45</v>
      </c>
      <c r="P98" s="522"/>
      <c r="Q98" s="522"/>
      <c r="R98" s="522"/>
      <c r="S98" s="522"/>
      <c r="T98" s="522"/>
      <c r="U98" s="522"/>
      <c r="V98" s="522"/>
      <c r="W98" s="522"/>
      <c r="X98" s="522"/>
      <c r="Y98" s="522"/>
      <c r="Z98" s="522"/>
      <c r="AA98" s="522"/>
      <c r="AB98" s="522"/>
      <c r="AC98" s="522"/>
      <c r="AD98" s="522"/>
      <c r="AE98" s="522"/>
      <c r="AF98" s="522"/>
      <c r="AG98" s="522"/>
      <c r="AH98" s="523"/>
    </row>
    <row r="99" spans="2:34" ht="15" customHeight="1">
      <c r="B99" s="531"/>
      <c r="C99" s="532"/>
      <c r="D99" s="532"/>
      <c r="E99" s="532"/>
      <c r="F99" s="532"/>
      <c r="G99" s="533"/>
      <c r="H99" s="153" t="s">
        <v>51</v>
      </c>
      <c r="I99" s="526"/>
      <c r="J99" s="526"/>
      <c r="K99" s="526"/>
      <c r="L99" s="50" t="s">
        <v>46</v>
      </c>
      <c r="M99" s="527"/>
      <c r="N99" s="527"/>
      <c r="O99" s="50" t="s">
        <v>45</v>
      </c>
      <c r="P99" s="524"/>
      <c r="Q99" s="524"/>
      <c r="R99" s="524"/>
      <c r="S99" s="524"/>
      <c r="T99" s="524"/>
      <c r="U99" s="524"/>
      <c r="V99" s="524"/>
      <c r="W99" s="524"/>
      <c r="X99" s="524"/>
      <c r="Y99" s="524"/>
      <c r="Z99" s="524"/>
      <c r="AA99" s="524"/>
      <c r="AB99" s="524"/>
      <c r="AC99" s="524"/>
      <c r="AD99" s="524"/>
      <c r="AE99" s="524"/>
      <c r="AF99" s="524"/>
      <c r="AG99" s="524"/>
      <c r="AH99" s="525"/>
    </row>
    <row r="100" spans="2:34" ht="15" customHeight="1">
      <c r="B100" s="531"/>
      <c r="C100" s="532"/>
      <c r="D100" s="532"/>
      <c r="E100" s="532"/>
      <c r="F100" s="532"/>
      <c r="G100" s="533"/>
      <c r="H100" s="519"/>
      <c r="I100" s="520"/>
      <c r="J100" s="520"/>
      <c r="K100" s="520"/>
      <c r="L100" s="41" t="s">
        <v>46</v>
      </c>
      <c r="M100" s="521"/>
      <c r="N100" s="521"/>
      <c r="O100" s="41" t="s">
        <v>45</v>
      </c>
      <c r="P100" s="522"/>
      <c r="Q100" s="522"/>
      <c r="R100" s="522"/>
      <c r="S100" s="522"/>
      <c r="T100" s="522"/>
      <c r="U100" s="522"/>
      <c r="V100" s="522"/>
      <c r="W100" s="522"/>
      <c r="X100" s="522"/>
      <c r="Y100" s="522"/>
      <c r="Z100" s="522"/>
      <c r="AA100" s="522"/>
      <c r="AB100" s="522"/>
      <c r="AC100" s="522"/>
      <c r="AD100" s="522"/>
      <c r="AE100" s="522"/>
      <c r="AF100" s="522"/>
      <c r="AG100" s="522"/>
      <c r="AH100" s="523"/>
    </row>
    <row r="101" spans="2:34" ht="15" customHeight="1">
      <c r="B101" s="531"/>
      <c r="C101" s="532"/>
      <c r="D101" s="532"/>
      <c r="E101" s="532"/>
      <c r="F101" s="532"/>
      <c r="G101" s="533"/>
      <c r="H101" s="153" t="s">
        <v>51</v>
      </c>
      <c r="I101" s="526"/>
      <c r="J101" s="526"/>
      <c r="K101" s="526"/>
      <c r="L101" s="50" t="s">
        <v>46</v>
      </c>
      <c r="M101" s="527"/>
      <c r="N101" s="527"/>
      <c r="O101" s="50" t="s">
        <v>45</v>
      </c>
      <c r="P101" s="524"/>
      <c r="Q101" s="524"/>
      <c r="R101" s="524"/>
      <c r="S101" s="524"/>
      <c r="T101" s="524"/>
      <c r="U101" s="524"/>
      <c r="V101" s="524"/>
      <c r="W101" s="524"/>
      <c r="X101" s="524"/>
      <c r="Y101" s="524"/>
      <c r="Z101" s="524"/>
      <c r="AA101" s="524"/>
      <c r="AB101" s="524"/>
      <c r="AC101" s="524"/>
      <c r="AD101" s="524"/>
      <c r="AE101" s="524"/>
      <c r="AF101" s="524"/>
      <c r="AG101" s="524"/>
      <c r="AH101" s="525"/>
    </row>
    <row r="102" spans="2:34" ht="15" customHeight="1">
      <c r="B102" s="531"/>
      <c r="C102" s="532"/>
      <c r="D102" s="532"/>
      <c r="E102" s="532"/>
      <c r="F102" s="532"/>
      <c r="G102" s="533"/>
      <c r="H102" s="519"/>
      <c r="I102" s="520"/>
      <c r="J102" s="520"/>
      <c r="K102" s="520"/>
      <c r="L102" s="41" t="s">
        <v>46</v>
      </c>
      <c r="M102" s="521"/>
      <c r="N102" s="521"/>
      <c r="O102" s="41" t="s">
        <v>45</v>
      </c>
      <c r="P102" s="522"/>
      <c r="Q102" s="522"/>
      <c r="R102" s="522"/>
      <c r="S102" s="522"/>
      <c r="T102" s="522"/>
      <c r="U102" s="522"/>
      <c r="V102" s="522"/>
      <c r="W102" s="522"/>
      <c r="X102" s="522"/>
      <c r="Y102" s="522"/>
      <c r="Z102" s="522"/>
      <c r="AA102" s="522"/>
      <c r="AB102" s="522"/>
      <c r="AC102" s="522"/>
      <c r="AD102" s="522"/>
      <c r="AE102" s="522"/>
      <c r="AF102" s="522"/>
      <c r="AG102" s="522"/>
      <c r="AH102" s="523"/>
    </row>
    <row r="103" spans="2:34" ht="15" customHeight="1">
      <c r="B103" s="534"/>
      <c r="C103" s="535"/>
      <c r="D103" s="535"/>
      <c r="E103" s="535"/>
      <c r="F103" s="535"/>
      <c r="G103" s="536"/>
      <c r="H103" s="153" t="s">
        <v>51</v>
      </c>
      <c r="I103" s="526"/>
      <c r="J103" s="526"/>
      <c r="K103" s="526"/>
      <c r="L103" s="50" t="s">
        <v>46</v>
      </c>
      <c r="M103" s="527"/>
      <c r="N103" s="527"/>
      <c r="O103" s="50" t="s">
        <v>45</v>
      </c>
      <c r="P103" s="524"/>
      <c r="Q103" s="524"/>
      <c r="R103" s="524"/>
      <c r="S103" s="524"/>
      <c r="T103" s="524"/>
      <c r="U103" s="524"/>
      <c r="V103" s="524"/>
      <c r="W103" s="524"/>
      <c r="X103" s="524"/>
      <c r="Y103" s="524"/>
      <c r="Z103" s="524"/>
      <c r="AA103" s="524"/>
      <c r="AB103" s="524"/>
      <c r="AC103" s="524"/>
      <c r="AD103" s="524"/>
      <c r="AE103" s="524"/>
      <c r="AF103" s="524"/>
      <c r="AG103" s="524"/>
      <c r="AH103" s="525"/>
    </row>
    <row r="104" spans="2:34" ht="15" customHeight="1">
      <c r="B104" s="507" t="s">
        <v>57</v>
      </c>
      <c r="C104" s="508"/>
      <c r="D104" s="508"/>
      <c r="E104" s="508"/>
      <c r="F104" s="508"/>
      <c r="G104" s="508"/>
      <c r="H104" s="154" t="s">
        <v>56</v>
      </c>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132"/>
    </row>
    <row r="105" spans="2:34" ht="15" customHeight="1">
      <c r="B105" s="509"/>
      <c r="C105" s="510"/>
      <c r="D105" s="510"/>
      <c r="E105" s="510"/>
      <c r="F105" s="510"/>
      <c r="G105" s="510"/>
      <c r="H105" s="513"/>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5"/>
    </row>
    <row r="106" spans="2:34" ht="15" customHeight="1">
      <c r="B106" s="511"/>
      <c r="C106" s="512"/>
      <c r="D106" s="512"/>
      <c r="E106" s="512"/>
      <c r="F106" s="512"/>
      <c r="G106" s="512"/>
      <c r="H106" s="516"/>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8"/>
    </row>
    <row r="107" spans="2:34" ht="15" customHeight="1">
      <c r="B107" s="155" t="s">
        <v>58</v>
      </c>
      <c r="C107" s="151"/>
      <c r="D107" s="151"/>
      <c r="E107" s="151"/>
      <c r="F107" s="151"/>
      <c r="G107" s="151"/>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row>
    <row r="108" spans="2:34" ht="15" customHeight="1">
      <c r="B108" s="151"/>
      <c r="C108" s="151"/>
      <c r="D108" s="151"/>
      <c r="E108" s="151"/>
      <c r="F108" s="151"/>
      <c r="G108" s="151"/>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row>
    <row r="109" spans="2:34" ht="15" customHeight="1">
      <c r="B109" s="144" t="s">
        <v>43</v>
      </c>
      <c r="K109" s="145"/>
      <c r="L109" s="145"/>
      <c r="M109" s="569" t="s">
        <v>67</v>
      </c>
      <c r="N109" s="569"/>
      <c r="O109" s="569"/>
      <c r="P109" s="569"/>
      <c r="Q109" s="569"/>
      <c r="R109" s="569"/>
      <c r="S109" s="569"/>
      <c r="T109" s="569"/>
      <c r="U109" s="569"/>
      <c r="V109" s="569"/>
      <c r="W109" s="569"/>
      <c r="AA109" s="146"/>
      <c r="AB109" s="146"/>
      <c r="AC109" s="146"/>
      <c r="AD109" s="146"/>
      <c r="AE109" s="146"/>
      <c r="AF109" s="146"/>
      <c r="AG109" s="146"/>
      <c r="AH109" s="146"/>
    </row>
    <row r="110" spans="2:34" ht="15" customHeight="1">
      <c r="K110" s="147"/>
      <c r="L110" s="147"/>
      <c r="M110" s="570"/>
      <c r="N110" s="570"/>
      <c r="O110" s="570"/>
      <c r="P110" s="570"/>
      <c r="Q110" s="570"/>
      <c r="R110" s="570"/>
      <c r="S110" s="570"/>
      <c r="T110" s="570"/>
      <c r="U110" s="570"/>
      <c r="V110" s="570"/>
      <c r="W110" s="570"/>
      <c r="AA110" s="571" t="s">
        <v>44</v>
      </c>
      <c r="AB110" s="571"/>
      <c r="AC110" s="572">
        <f>AC56</f>
        <v>0</v>
      </c>
      <c r="AD110" s="572"/>
      <c r="AE110" s="148" t="s">
        <v>46</v>
      </c>
      <c r="AF110" s="572">
        <f>AF56</f>
        <v>0</v>
      </c>
      <c r="AG110" s="572"/>
      <c r="AH110" s="148" t="s">
        <v>45</v>
      </c>
    </row>
    <row r="111" spans="2:34" ht="15" customHeight="1">
      <c r="B111" s="539" t="s" ph="1">
        <v>53</v>
      </c>
      <c r="C111" s="540" ph="1"/>
      <c r="D111" s="540" ph="1"/>
      <c r="E111" s="540" ph="1"/>
      <c r="F111" s="540" ph="1"/>
      <c r="G111" s="541" ph="1"/>
      <c r="H111" s="558">
        <f>資料1!C8</f>
        <v>0</v>
      </c>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59"/>
    </row>
    <row r="112" spans="2:34" ht="15" customHeight="1">
      <c r="B112" s="552" ph="1"/>
      <c r="C112" s="553" ph="1"/>
      <c r="D112" s="553" ph="1"/>
      <c r="E112" s="553" ph="1"/>
      <c r="F112" s="553" ph="1"/>
      <c r="G112" s="554" ph="1"/>
      <c r="H112" s="560">
        <f>資料1!B8</f>
        <v>0</v>
      </c>
      <c r="I112" s="561"/>
      <c r="J112" s="561"/>
      <c r="K112" s="561"/>
      <c r="L112" s="561"/>
      <c r="M112" s="561"/>
      <c r="N112" s="561"/>
      <c r="O112" s="561"/>
      <c r="P112" s="561"/>
      <c r="Q112" s="561"/>
      <c r="R112" s="561"/>
      <c r="S112" s="561"/>
      <c r="T112" s="561"/>
      <c r="U112" s="561"/>
      <c r="V112" s="561"/>
      <c r="W112" s="561"/>
      <c r="X112" s="561"/>
      <c r="Y112" s="561"/>
      <c r="Z112" s="561"/>
      <c r="AA112" s="561"/>
      <c r="AB112" s="561"/>
      <c r="AC112" s="561"/>
      <c r="AD112" s="561"/>
      <c r="AE112" s="561"/>
      <c r="AF112" s="561"/>
      <c r="AG112" s="561"/>
      <c r="AH112" s="562"/>
    </row>
    <row r="113" spans="2:34" ht="15" customHeight="1">
      <c r="B113" s="542" ph="1"/>
      <c r="C113" s="543" ph="1"/>
      <c r="D113" s="543" ph="1"/>
      <c r="E113" s="543" ph="1"/>
      <c r="F113" s="543" ph="1"/>
      <c r="G113" s="544" ph="1"/>
      <c r="H113" s="563"/>
      <c r="I113" s="564"/>
      <c r="J113" s="564"/>
      <c r="K113" s="564"/>
      <c r="L113" s="564"/>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5"/>
    </row>
    <row r="114" spans="2:34" ht="15" customHeight="1">
      <c r="B114" s="552" t="s">
        <v>47</v>
      </c>
      <c r="C114" s="553"/>
      <c r="D114" s="553"/>
      <c r="E114" s="553"/>
      <c r="F114" s="553"/>
      <c r="G114" s="554"/>
      <c r="H114" s="566">
        <f>資料1!H8</f>
        <v>0</v>
      </c>
      <c r="I114" s="566" ph="1"/>
      <c r="J114" s="566" ph="1"/>
      <c r="K114" s="566" ph="1"/>
      <c r="L114" s="566" ph="1"/>
      <c r="M114" s="566" ph="1"/>
      <c r="N114" s="566" ph="1"/>
      <c r="O114" s="566" ph="1"/>
      <c r="P114" s="566" ph="1"/>
      <c r="Q114" s="566" ph="1"/>
      <c r="R114" s="566" ph="1"/>
      <c r="S114" s="566" ph="1"/>
      <c r="T114" s="566" ph="1"/>
      <c r="U114" s="566" ph="1"/>
      <c r="V114" s="566" ph="1"/>
      <c r="W114" s="566" ph="1"/>
      <c r="X114" s="566" ph="1"/>
      <c r="Y114" s="566" ph="1"/>
      <c r="Z114" s="566" ph="1"/>
      <c r="AA114" s="566" ph="1"/>
      <c r="AB114" s="566" ph="1"/>
      <c r="AC114" s="566" ph="1"/>
      <c r="AD114" s="566" ph="1"/>
      <c r="AE114" s="566" ph="1"/>
      <c r="AF114" s="566" ph="1"/>
      <c r="AG114" s="566" ph="1"/>
      <c r="AH114" s="567" ph="1"/>
    </row>
    <row r="115" spans="2:34" ht="15" customHeight="1">
      <c r="B115" s="542"/>
      <c r="C115" s="543"/>
      <c r="D115" s="543"/>
      <c r="E115" s="543"/>
      <c r="F115" s="543"/>
      <c r="G115" s="544"/>
      <c r="H115" s="550" ph="1"/>
      <c r="I115" s="550" ph="1"/>
      <c r="J115" s="550" ph="1"/>
      <c r="K115" s="550" ph="1"/>
      <c r="L115" s="550" ph="1"/>
      <c r="M115" s="550" ph="1"/>
      <c r="N115" s="550" ph="1"/>
      <c r="O115" s="550" ph="1"/>
      <c r="P115" s="550" ph="1"/>
      <c r="Q115" s="550" ph="1"/>
      <c r="R115" s="550" ph="1"/>
      <c r="S115" s="550" ph="1"/>
      <c r="T115" s="550" ph="1"/>
      <c r="U115" s="550" ph="1"/>
      <c r="V115" s="550" ph="1"/>
      <c r="W115" s="550" ph="1"/>
      <c r="X115" s="550" ph="1"/>
      <c r="Y115" s="550" ph="1"/>
      <c r="Z115" s="550" ph="1"/>
      <c r="AA115" s="550" ph="1"/>
      <c r="AB115" s="550" ph="1"/>
      <c r="AC115" s="550" ph="1"/>
      <c r="AD115" s="550" ph="1"/>
      <c r="AE115" s="550" ph="1"/>
      <c r="AF115" s="550" ph="1"/>
      <c r="AG115" s="550" ph="1"/>
      <c r="AH115" s="568" ph="1"/>
    </row>
    <row r="116" spans="2:34" ht="15" customHeight="1">
      <c r="B116" s="539" t="s">
        <v>48</v>
      </c>
      <c r="C116" s="540"/>
      <c r="D116" s="540"/>
      <c r="E116" s="540"/>
      <c r="F116" s="540"/>
      <c r="G116" s="541"/>
      <c r="H116" s="545">
        <f>資料1!D8</f>
        <v>0</v>
      </c>
      <c r="I116" s="546"/>
      <c r="J116" s="546">
        <f>資料1!E8</f>
        <v>0</v>
      </c>
      <c r="K116" s="546"/>
      <c r="L116" s="546"/>
      <c r="M116" s="546" t="s">
        <v>46</v>
      </c>
      <c r="N116" s="546"/>
      <c r="O116" s="546">
        <f>資料1!F8</f>
        <v>0</v>
      </c>
      <c r="P116" s="546"/>
      <c r="Q116" s="546"/>
      <c r="R116" s="546" t="s">
        <v>45</v>
      </c>
      <c r="S116" s="546"/>
      <c r="T116" s="546">
        <f>資料1!G8</f>
        <v>0</v>
      </c>
      <c r="U116" s="546"/>
      <c r="V116" s="546"/>
      <c r="W116" s="573" t="s">
        <v>55</v>
      </c>
      <c r="X116" s="573"/>
      <c r="Y116" s="149"/>
      <c r="Z116" s="149"/>
      <c r="AA116" s="149"/>
      <c r="AB116" s="149"/>
      <c r="AC116" s="149"/>
      <c r="AD116" s="149"/>
      <c r="AE116" s="149"/>
      <c r="AF116" s="149"/>
      <c r="AG116" s="149"/>
      <c r="AH116" s="150"/>
    </row>
    <row r="117" spans="2:34" ht="15" customHeight="1">
      <c r="B117" s="552"/>
      <c r="C117" s="553"/>
      <c r="D117" s="553"/>
      <c r="E117" s="553"/>
      <c r="F117" s="553"/>
      <c r="G117" s="554"/>
      <c r="H117" s="547"/>
      <c r="I117" s="548"/>
      <c r="J117" s="548"/>
      <c r="K117" s="548"/>
      <c r="L117" s="548"/>
      <c r="M117" s="548"/>
      <c r="N117" s="548"/>
      <c r="O117" s="548"/>
      <c r="P117" s="548"/>
      <c r="Q117" s="548"/>
      <c r="R117" s="548"/>
      <c r="S117" s="548"/>
      <c r="T117" s="548"/>
      <c r="U117" s="548"/>
      <c r="V117" s="548"/>
      <c r="W117" s="574"/>
      <c r="X117" s="574"/>
      <c r="Y117" s="151"/>
      <c r="Z117" s="151"/>
      <c r="AA117" s="151"/>
      <c r="AB117" s="151"/>
      <c r="AC117" s="151"/>
      <c r="AD117" s="151"/>
      <c r="AE117" s="151"/>
      <c r="AF117" s="151"/>
      <c r="AG117" s="151"/>
      <c r="AH117" s="152"/>
    </row>
    <row r="118" spans="2:34" ht="15" customHeight="1">
      <c r="B118" s="539" t="s">
        <v>49</v>
      </c>
      <c r="C118" s="540"/>
      <c r="D118" s="540"/>
      <c r="E118" s="540"/>
      <c r="F118" s="540"/>
      <c r="G118" s="541"/>
      <c r="H118" s="521" t="s">
        <v>477</v>
      </c>
      <c r="I118" s="521"/>
      <c r="J118" s="521"/>
      <c r="K118" s="521"/>
      <c r="L118" s="521"/>
      <c r="M118" s="521"/>
      <c r="N118" s="521"/>
      <c r="O118" s="546" t="s">
        <v>61</v>
      </c>
      <c r="P118" s="522"/>
      <c r="Q118" s="522"/>
      <c r="R118" s="522"/>
      <c r="S118" s="522"/>
      <c r="T118" s="522"/>
      <c r="U118" s="522"/>
      <c r="V118" s="522"/>
      <c r="W118" s="522"/>
      <c r="X118" s="522"/>
      <c r="Y118" s="522"/>
      <c r="Z118" s="522"/>
      <c r="AA118" s="522"/>
      <c r="AB118" s="522"/>
      <c r="AC118" s="522"/>
      <c r="AD118" s="522"/>
      <c r="AE118" s="522"/>
      <c r="AF118" s="522"/>
      <c r="AG118" s="522"/>
      <c r="AH118" s="537" t="s">
        <v>62</v>
      </c>
    </row>
    <row r="119" spans="2:34" ht="15" customHeight="1">
      <c r="B119" s="552"/>
      <c r="C119" s="553"/>
      <c r="D119" s="553"/>
      <c r="E119" s="553"/>
      <c r="F119" s="553"/>
      <c r="G119" s="554"/>
      <c r="H119" s="555"/>
      <c r="I119" s="555"/>
      <c r="J119" s="555"/>
      <c r="K119" s="555"/>
      <c r="L119" s="555"/>
      <c r="M119" s="555"/>
      <c r="N119" s="555"/>
      <c r="O119" s="556"/>
      <c r="P119" s="557"/>
      <c r="Q119" s="557"/>
      <c r="R119" s="557"/>
      <c r="S119" s="557"/>
      <c r="T119" s="557"/>
      <c r="U119" s="557"/>
      <c r="V119" s="557"/>
      <c r="W119" s="557"/>
      <c r="X119" s="557"/>
      <c r="Y119" s="557"/>
      <c r="Z119" s="557"/>
      <c r="AA119" s="557"/>
      <c r="AB119" s="557"/>
      <c r="AC119" s="557"/>
      <c r="AD119" s="557"/>
      <c r="AE119" s="557"/>
      <c r="AF119" s="557"/>
      <c r="AG119" s="557"/>
      <c r="AH119" s="538"/>
    </row>
    <row r="120" spans="2:34" ht="15" customHeight="1">
      <c r="B120" s="539" t="s">
        <v>50</v>
      </c>
      <c r="C120" s="540"/>
      <c r="D120" s="540"/>
      <c r="E120" s="540"/>
      <c r="F120" s="540"/>
      <c r="G120" s="541"/>
      <c r="H120" s="545" t="s">
        <v>65</v>
      </c>
      <c r="I120" s="546"/>
      <c r="J120" s="546"/>
      <c r="K120" s="575">
        <f>資料1!A8</f>
        <v>0</v>
      </c>
      <c r="L120" s="575"/>
      <c r="M120" s="575"/>
      <c r="N120" s="575"/>
      <c r="O120" s="575"/>
      <c r="P120" s="575"/>
      <c r="Q120" s="575"/>
      <c r="R120" s="575"/>
      <c r="S120" s="575"/>
      <c r="T120" s="575"/>
      <c r="U120" s="546" t="s">
        <v>60</v>
      </c>
      <c r="V120" s="546"/>
      <c r="W120" s="546"/>
      <c r="X120" s="546" t="s">
        <v>61</v>
      </c>
      <c r="Y120" s="521"/>
      <c r="Z120" s="521"/>
      <c r="AA120" s="521"/>
      <c r="AB120" s="521"/>
      <c r="AC120" s="521"/>
      <c r="AD120" s="521"/>
      <c r="AE120" s="521"/>
      <c r="AF120" s="521"/>
      <c r="AG120" s="521"/>
      <c r="AH120" s="537" t="s">
        <v>62</v>
      </c>
    </row>
    <row r="121" spans="2:34" ht="15" customHeight="1">
      <c r="B121" s="542"/>
      <c r="C121" s="543"/>
      <c r="D121" s="543"/>
      <c r="E121" s="543"/>
      <c r="F121" s="543"/>
      <c r="G121" s="544"/>
      <c r="H121" s="547"/>
      <c r="I121" s="548"/>
      <c r="J121" s="548"/>
      <c r="K121" s="576"/>
      <c r="L121" s="576"/>
      <c r="M121" s="576"/>
      <c r="N121" s="576"/>
      <c r="O121" s="576"/>
      <c r="P121" s="576"/>
      <c r="Q121" s="576"/>
      <c r="R121" s="576"/>
      <c r="S121" s="576"/>
      <c r="T121" s="576"/>
      <c r="U121" s="548"/>
      <c r="V121" s="548"/>
      <c r="W121" s="548"/>
      <c r="X121" s="548"/>
      <c r="Y121" s="527"/>
      <c r="Z121" s="527"/>
      <c r="AA121" s="527"/>
      <c r="AB121" s="527"/>
      <c r="AC121" s="527"/>
      <c r="AD121" s="527"/>
      <c r="AE121" s="527"/>
      <c r="AF121" s="527"/>
      <c r="AG121" s="527"/>
      <c r="AH121" s="551"/>
    </row>
    <row r="122" spans="2:34" ht="15" customHeight="1">
      <c r="B122" s="528" t="s">
        <v>255</v>
      </c>
      <c r="C122" s="529"/>
      <c r="D122" s="529"/>
      <c r="E122" s="529"/>
      <c r="F122" s="529"/>
      <c r="G122" s="530"/>
      <c r="H122" s="519"/>
      <c r="I122" s="520"/>
      <c r="J122" s="520"/>
      <c r="K122" s="520"/>
      <c r="L122" s="41" t="s">
        <v>46</v>
      </c>
      <c r="M122" s="521"/>
      <c r="N122" s="521"/>
      <c r="O122" s="41" t="s">
        <v>45</v>
      </c>
      <c r="P122" s="522"/>
      <c r="Q122" s="522"/>
      <c r="R122" s="522"/>
      <c r="S122" s="522"/>
      <c r="T122" s="522"/>
      <c r="U122" s="522"/>
      <c r="V122" s="522"/>
      <c r="W122" s="522"/>
      <c r="X122" s="522"/>
      <c r="Y122" s="522"/>
      <c r="Z122" s="522"/>
      <c r="AA122" s="522"/>
      <c r="AB122" s="522"/>
      <c r="AC122" s="522"/>
      <c r="AD122" s="522"/>
      <c r="AE122" s="522"/>
      <c r="AF122" s="522"/>
      <c r="AG122" s="522"/>
      <c r="AH122" s="523"/>
    </row>
    <row r="123" spans="2:34" ht="15" customHeight="1">
      <c r="B123" s="531"/>
      <c r="C123" s="532"/>
      <c r="D123" s="532"/>
      <c r="E123" s="532"/>
      <c r="F123" s="532"/>
      <c r="G123" s="533"/>
      <c r="H123" s="153" t="s">
        <v>51</v>
      </c>
      <c r="I123" s="526"/>
      <c r="J123" s="526"/>
      <c r="K123" s="526"/>
      <c r="L123" s="50" t="s">
        <v>46</v>
      </c>
      <c r="M123" s="527"/>
      <c r="N123" s="527"/>
      <c r="O123" s="50" t="s">
        <v>45</v>
      </c>
      <c r="P123" s="524"/>
      <c r="Q123" s="524"/>
      <c r="R123" s="524"/>
      <c r="S123" s="524"/>
      <c r="T123" s="524"/>
      <c r="U123" s="524"/>
      <c r="V123" s="524"/>
      <c r="W123" s="524"/>
      <c r="X123" s="524"/>
      <c r="Y123" s="524"/>
      <c r="Z123" s="524"/>
      <c r="AA123" s="524"/>
      <c r="AB123" s="524"/>
      <c r="AC123" s="524"/>
      <c r="AD123" s="524"/>
      <c r="AE123" s="524"/>
      <c r="AF123" s="524"/>
      <c r="AG123" s="524"/>
      <c r="AH123" s="525"/>
    </row>
    <row r="124" spans="2:34" ht="15" customHeight="1">
      <c r="B124" s="531"/>
      <c r="C124" s="532"/>
      <c r="D124" s="532"/>
      <c r="E124" s="532"/>
      <c r="F124" s="532"/>
      <c r="G124" s="533"/>
      <c r="H124" s="519"/>
      <c r="I124" s="520"/>
      <c r="J124" s="520"/>
      <c r="K124" s="520"/>
      <c r="L124" s="41" t="s">
        <v>46</v>
      </c>
      <c r="M124" s="521"/>
      <c r="N124" s="521"/>
      <c r="O124" s="41" t="s">
        <v>45</v>
      </c>
      <c r="P124" s="522"/>
      <c r="Q124" s="522"/>
      <c r="R124" s="522"/>
      <c r="S124" s="522"/>
      <c r="T124" s="522"/>
      <c r="U124" s="522"/>
      <c r="V124" s="522"/>
      <c r="W124" s="522"/>
      <c r="X124" s="522"/>
      <c r="Y124" s="522"/>
      <c r="Z124" s="522"/>
      <c r="AA124" s="522"/>
      <c r="AB124" s="522"/>
      <c r="AC124" s="522"/>
      <c r="AD124" s="522"/>
      <c r="AE124" s="522"/>
      <c r="AF124" s="522"/>
      <c r="AG124" s="522"/>
      <c r="AH124" s="523"/>
    </row>
    <row r="125" spans="2:34" ht="15" customHeight="1">
      <c r="B125" s="531"/>
      <c r="C125" s="532"/>
      <c r="D125" s="532"/>
      <c r="E125" s="532"/>
      <c r="F125" s="532"/>
      <c r="G125" s="533"/>
      <c r="H125" s="153" t="s">
        <v>51</v>
      </c>
      <c r="I125" s="526"/>
      <c r="J125" s="526"/>
      <c r="K125" s="526"/>
      <c r="L125" s="50" t="s">
        <v>46</v>
      </c>
      <c r="M125" s="527"/>
      <c r="N125" s="527"/>
      <c r="O125" s="50" t="s">
        <v>45</v>
      </c>
      <c r="P125" s="524"/>
      <c r="Q125" s="524"/>
      <c r="R125" s="524"/>
      <c r="S125" s="524"/>
      <c r="T125" s="524"/>
      <c r="U125" s="524"/>
      <c r="V125" s="524"/>
      <c r="W125" s="524"/>
      <c r="X125" s="524"/>
      <c r="Y125" s="524"/>
      <c r="Z125" s="524"/>
      <c r="AA125" s="524"/>
      <c r="AB125" s="524"/>
      <c r="AC125" s="524"/>
      <c r="AD125" s="524"/>
      <c r="AE125" s="524"/>
      <c r="AF125" s="524"/>
      <c r="AG125" s="524"/>
      <c r="AH125" s="525"/>
    </row>
    <row r="126" spans="2:34" ht="15" customHeight="1">
      <c r="B126" s="531"/>
      <c r="C126" s="532"/>
      <c r="D126" s="532"/>
      <c r="E126" s="532"/>
      <c r="F126" s="532"/>
      <c r="G126" s="533"/>
      <c r="H126" s="519"/>
      <c r="I126" s="520"/>
      <c r="J126" s="520"/>
      <c r="K126" s="520"/>
      <c r="L126" s="41" t="s">
        <v>46</v>
      </c>
      <c r="M126" s="521"/>
      <c r="N126" s="521"/>
      <c r="O126" s="41" t="s">
        <v>45</v>
      </c>
      <c r="P126" s="522"/>
      <c r="Q126" s="522"/>
      <c r="R126" s="522"/>
      <c r="S126" s="522"/>
      <c r="T126" s="522"/>
      <c r="U126" s="522"/>
      <c r="V126" s="522"/>
      <c r="W126" s="522"/>
      <c r="X126" s="522"/>
      <c r="Y126" s="522"/>
      <c r="Z126" s="522"/>
      <c r="AA126" s="522"/>
      <c r="AB126" s="522"/>
      <c r="AC126" s="522"/>
      <c r="AD126" s="522"/>
      <c r="AE126" s="522"/>
      <c r="AF126" s="522"/>
      <c r="AG126" s="522"/>
      <c r="AH126" s="523"/>
    </row>
    <row r="127" spans="2:34" ht="15" customHeight="1">
      <c r="B127" s="531"/>
      <c r="C127" s="532"/>
      <c r="D127" s="532"/>
      <c r="E127" s="532"/>
      <c r="F127" s="532"/>
      <c r="G127" s="533"/>
      <c r="H127" s="153" t="s">
        <v>51</v>
      </c>
      <c r="I127" s="526"/>
      <c r="J127" s="526"/>
      <c r="K127" s="526"/>
      <c r="L127" s="50" t="s">
        <v>46</v>
      </c>
      <c r="M127" s="527"/>
      <c r="N127" s="527"/>
      <c r="O127" s="50" t="s">
        <v>45</v>
      </c>
      <c r="P127" s="524"/>
      <c r="Q127" s="524"/>
      <c r="R127" s="524"/>
      <c r="S127" s="524"/>
      <c r="T127" s="524"/>
      <c r="U127" s="524"/>
      <c r="V127" s="524"/>
      <c r="W127" s="524"/>
      <c r="X127" s="524"/>
      <c r="Y127" s="524"/>
      <c r="Z127" s="524"/>
      <c r="AA127" s="524"/>
      <c r="AB127" s="524"/>
      <c r="AC127" s="524"/>
      <c r="AD127" s="524"/>
      <c r="AE127" s="524"/>
      <c r="AF127" s="524"/>
      <c r="AG127" s="524"/>
      <c r="AH127" s="525"/>
    </row>
    <row r="128" spans="2:34" ht="15" customHeight="1">
      <c r="B128" s="531"/>
      <c r="C128" s="532"/>
      <c r="D128" s="532"/>
      <c r="E128" s="532"/>
      <c r="F128" s="532"/>
      <c r="G128" s="533"/>
      <c r="H128" s="519"/>
      <c r="I128" s="520"/>
      <c r="J128" s="520"/>
      <c r="K128" s="520"/>
      <c r="L128" s="41" t="s">
        <v>46</v>
      </c>
      <c r="M128" s="521"/>
      <c r="N128" s="521"/>
      <c r="O128" s="41" t="s">
        <v>45</v>
      </c>
      <c r="P128" s="522"/>
      <c r="Q128" s="522"/>
      <c r="R128" s="522"/>
      <c r="S128" s="522"/>
      <c r="T128" s="522"/>
      <c r="U128" s="522"/>
      <c r="V128" s="522"/>
      <c r="W128" s="522"/>
      <c r="X128" s="522"/>
      <c r="Y128" s="522"/>
      <c r="Z128" s="522"/>
      <c r="AA128" s="522"/>
      <c r="AB128" s="522"/>
      <c r="AC128" s="522"/>
      <c r="AD128" s="522"/>
      <c r="AE128" s="522"/>
      <c r="AF128" s="522"/>
      <c r="AG128" s="522"/>
      <c r="AH128" s="523"/>
    </row>
    <row r="129" spans="2:34" ht="15" customHeight="1">
      <c r="B129" s="531"/>
      <c r="C129" s="532"/>
      <c r="D129" s="532"/>
      <c r="E129" s="532"/>
      <c r="F129" s="532"/>
      <c r="G129" s="533"/>
      <c r="H129" s="153" t="s">
        <v>51</v>
      </c>
      <c r="I129" s="526"/>
      <c r="J129" s="526"/>
      <c r="K129" s="526"/>
      <c r="L129" s="50" t="s">
        <v>46</v>
      </c>
      <c r="M129" s="527"/>
      <c r="N129" s="527"/>
      <c r="O129" s="50" t="s">
        <v>45</v>
      </c>
      <c r="P129" s="524"/>
      <c r="Q129" s="524"/>
      <c r="R129" s="524"/>
      <c r="S129" s="524"/>
      <c r="T129" s="524"/>
      <c r="U129" s="524"/>
      <c r="V129" s="524"/>
      <c r="W129" s="524"/>
      <c r="X129" s="524"/>
      <c r="Y129" s="524"/>
      <c r="Z129" s="524"/>
      <c r="AA129" s="524"/>
      <c r="AB129" s="524"/>
      <c r="AC129" s="524"/>
      <c r="AD129" s="524"/>
      <c r="AE129" s="524"/>
      <c r="AF129" s="524"/>
      <c r="AG129" s="524"/>
      <c r="AH129" s="525"/>
    </row>
    <row r="130" spans="2:34" ht="15" customHeight="1">
      <c r="B130" s="531"/>
      <c r="C130" s="532"/>
      <c r="D130" s="532"/>
      <c r="E130" s="532"/>
      <c r="F130" s="532"/>
      <c r="G130" s="533"/>
      <c r="H130" s="519"/>
      <c r="I130" s="520"/>
      <c r="J130" s="520"/>
      <c r="K130" s="520"/>
      <c r="L130" s="41" t="s">
        <v>46</v>
      </c>
      <c r="M130" s="521"/>
      <c r="N130" s="521"/>
      <c r="O130" s="41" t="s">
        <v>45</v>
      </c>
      <c r="P130" s="522"/>
      <c r="Q130" s="522"/>
      <c r="R130" s="522"/>
      <c r="S130" s="522"/>
      <c r="T130" s="522"/>
      <c r="U130" s="522"/>
      <c r="V130" s="522"/>
      <c r="W130" s="522"/>
      <c r="X130" s="522"/>
      <c r="Y130" s="522"/>
      <c r="Z130" s="522"/>
      <c r="AA130" s="522"/>
      <c r="AB130" s="522"/>
      <c r="AC130" s="522"/>
      <c r="AD130" s="522"/>
      <c r="AE130" s="522"/>
      <c r="AF130" s="522"/>
      <c r="AG130" s="522"/>
      <c r="AH130" s="523"/>
    </row>
    <row r="131" spans="2:34" ht="15" customHeight="1">
      <c r="B131" s="531"/>
      <c r="C131" s="532"/>
      <c r="D131" s="532"/>
      <c r="E131" s="532"/>
      <c r="F131" s="532"/>
      <c r="G131" s="533"/>
      <c r="H131" s="153" t="s">
        <v>51</v>
      </c>
      <c r="I131" s="526"/>
      <c r="J131" s="526"/>
      <c r="K131" s="526"/>
      <c r="L131" s="50" t="s">
        <v>46</v>
      </c>
      <c r="M131" s="527"/>
      <c r="N131" s="527"/>
      <c r="O131" s="50" t="s">
        <v>45</v>
      </c>
      <c r="P131" s="524"/>
      <c r="Q131" s="524"/>
      <c r="R131" s="524"/>
      <c r="S131" s="524"/>
      <c r="T131" s="524"/>
      <c r="U131" s="524"/>
      <c r="V131" s="524"/>
      <c r="W131" s="524"/>
      <c r="X131" s="524"/>
      <c r="Y131" s="524"/>
      <c r="Z131" s="524"/>
      <c r="AA131" s="524"/>
      <c r="AB131" s="524"/>
      <c r="AC131" s="524"/>
      <c r="AD131" s="524"/>
      <c r="AE131" s="524"/>
      <c r="AF131" s="524"/>
      <c r="AG131" s="524"/>
      <c r="AH131" s="525"/>
    </row>
    <row r="132" spans="2:34" ht="15" customHeight="1">
      <c r="B132" s="531"/>
      <c r="C132" s="532"/>
      <c r="D132" s="532"/>
      <c r="E132" s="532"/>
      <c r="F132" s="532"/>
      <c r="G132" s="533"/>
      <c r="H132" s="519"/>
      <c r="I132" s="520"/>
      <c r="J132" s="520"/>
      <c r="K132" s="520"/>
      <c r="L132" s="41" t="s">
        <v>46</v>
      </c>
      <c r="M132" s="521"/>
      <c r="N132" s="521"/>
      <c r="O132" s="41" t="s">
        <v>45</v>
      </c>
      <c r="P132" s="522"/>
      <c r="Q132" s="522"/>
      <c r="R132" s="522"/>
      <c r="S132" s="522"/>
      <c r="T132" s="522"/>
      <c r="U132" s="522"/>
      <c r="V132" s="522"/>
      <c r="W132" s="522"/>
      <c r="X132" s="522"/>
      <c r="Y132" s="522"/>
      <c r="Z132" s="522"/>
      <c r="AA132" s="522"/>
      <c r="AB132" s="522"/>
      <c r="AC132" s="522"/>
      <c r="AD132" s="522"/>
      <c r="AE132" s="522"/>
      <c r="AF132" s="522"/>
      <c r="AG132" s="522"/>
      <c r="AH132" s="523"/>
    </row>
    <row r="133" spans="2:34" ht="15" customHeight="1">
      <c r="B133" s="531"/>
      <c r="C133" s="532"/>
      <c r="D133" s="532"/>
      <c r="E133" s="532"/>
      <c r="F133" s="532"/>
      <c r="G133" s="533"/>
      <c r="H133" s="153" t="s">
        <v>51</v>
      </c>
      <c r="I133" s="526"/>
      <c r="J133" s="526"/>
      <c r="K133" s="526"/>
      <c r="L133" s="50" t="s">
        <v>46</v>
      </c>
      <c r="M133" s="527"/>
      <c r="N133" s="527"/>
      <c r="O133" s="50" t="s">
        <v>45</v>
      </c>
      <c r="P133" s="524"/>
      <c r="Q133" s="524"/>
      <c r="R133" s="524"/>
      <c r="S133" s="524"/>
      <c r="T133" s="524"/>
      <c r="U133" s="524"/>
      <c r="V133" s="524"/>
      <c r="W133" s="524"/>
      <c r="X133" s="524"/>
      <c r="Y133" s="524"/>
      <c r="Z133" s="524"/>
      <c r="AA133" s="524"/>
      <c r="AB133" s="524"/>
      <c r="AC133" s="524"/>
      <c r="AD133" s="524"/>
      <c r="AE133" s="524"/>
      <c r="AF133" s="524"/>
      <c r="AG133" s="524"/>
      <c r="AH133" s="525"/>
    </row>
    <row r="134" spans="2:34" ht="15" customHeight="1">
      <c r="B134" s="531"/>
      <c r="C134" s="532"/>
      <c r="D134" s="532"/>
      <c r="E134" s="532"/>
      <c r="F134" s="532"/>
      <c r="G134" s="533"/>
      <c r="H134" s="519"/>
      <c r="I134" s="520"/>
      <c r="J134" s="520"/>
      <c r="K134" s="520"/>
      <c r="L134" s="41" t="s">
        <v>46</v>
      </c>
      <c r="M134" s="521"/>
      <c r="N134" s="521"/>
      <c r="O134" s="41" t="s">
        <v>45</v>
      </c>
      <c r="P134" s="522"/>
      <c r="Q134" s="522"/>
      <c r="R134" s="522"/>
      <c r="S134" s="522"/>
      <c r="T134" s="522"/>
      <c r="U134" s="522"/>
      <c r="V134" s="522"/>
      <c r="W134" s="522"/>
      <c r="X134" s="522"/>
      <c r="Y134" s="522"/>
      <c r="Z134" s="522"/>
      <c r="AA134" s="522"/>
      <c r="AB134" s="522"/>
      <c r="AC134" s="522"/>
      <c r="AD134" s="522"/>
      <c r="AE134" s="522"/>
      <c r="AF134" s="522"/>
      <c r="AG134" s="522"/>
      <c r="AH134" s="523"/>
    </row>
    <row r="135" spans="2:34" ht="15" customHeight="1">
      <c r="B135" s="531"/>
      <c r="C135" s="532"/>
      <c r="D135" s="532"/>
      <c r="E135" s="532"/>
      <c r="F135" s="532"/>
      <c r="G135" s="533"/>
      <c r="H135" s="153" t="s">
        <v>51</v>
      </c>
      <c r="I135" s="526"/>
      <c r="J135" s="526"/>
      <c r="K135" s="526"/>
      <c r="L135" s="50" t="s">
        <v>46</v>
      </c>
      <c r="M135" s="527"/>
      <c r="N135" s="527"/>
      <c r="O135" s="50" t="s">
        <v>45</v>
      </c>
      <c r="P135" s="524"/>
      <c r="Q135" s="524"/>
      <c r="R135" s="524"/>
      <c r="S135" s="524"/>
      <c r="T135" s="524"/>
      <c r="U135" s="524"/>
      <c r="V135" s="524"/>
      <c r="W135" s="524"/>
      <c r="X135" s="524"/>
      <c r="Y135" s="524"/>
      <c r="Z135" s="524"/>
      <c r="AA135" s="524"/>
      <c r="AB135" s="524"/>
      <c r="AC135" s="524"/>
      <c r="AD135" s="524"/>
      <c r="AE135" s="524"/>
      <c r="AF135" s="524"/>
      <c r="AG135" s="524"/>
      <c r="AH135" s="525"/>
    </row>
    <row r="136" spans="2:34" ht="15" customHeight="1">
      <c r="B136" s="531"/>
      <c r="C136" s="532"/>
      <c r="D136" s="532"/>
      <c r="E136" s="532"/>
      <c r="F136" s="532"/>
      <c r="G136" s="533"/>
      <c r="H136" s="519"/>
      <c r="I136" s="520"/>
      <c r="J136" s="520"/>
      <c r="K136" s="520"/>
      <c r="L136" s="41" t="s">
        <v>46</v>
      </c>
      <c r="M136" s="521"/>
      <c r="N136" s="521"/>
      <c r="O136" s="41" t="s">
        <v>45</v>
      </c>
      <c r="P136" s="522"/>
      <c r="Q136" s="522"/>
      <c r="R136" s="522"/>
      <c r="S136" s="522"/>
      <c r="T136" s="522"/>
      <c r="U136" s="522"/>
      <c r="V136" s="522"/>
      <c r="W136" s="522"/>
      <c r="X136" s="522"/>
      <c r="Y136" s="522"/>
      <c r="Z136" s="522"/>
      <c r="AA136" s="522"/>
      <c r="AB136" s="522"/>
      <c r="AC136" s="522"/>
      <c r="AD136" s="522"/>
      <c r="AE136" s="522"/>
      <c r="AF136" s="522"/>
      <c r="AG136" s="522"/>
      <c r="AH136" s="523"/>
    </row>
    <row r="137" spans="2:34" ht="15" customHeight="1">
      <c r="B137" s="531"/>
      <c r="C137" s="532"/>
      <c r="D137" s="532"/>
      <c r="E137" s="532"/>
      <c r="F137" s="532"/>
      <c r="G137" s="533"/>
      <c r="H137" s="153" t="s">
        <v>51</v>
      </c>
      <c r="I137" s="526"/>
      <c r="J137" s="526"/>
      <c r="K137" s="526"/>
      <c r="L137" s="50" t="s">
        <v>46</v>
      </c>
      <c r="M137" s="527"/>
      <c r="N137" s="527"/>
      <c r="O137" s="50" t="s">
        <v>45</v>
      </c>
      <c r="P137" s="524"/>
      <c r="Q137" s="524"/>
      <c r="R137" s="524"/>
      <c r="S137" s="524"/>
      <c r="T137" s="524"/>
      <c r="U137" s="524"/>
      <c r="V137" s="524"/>
      <c r="W137" s="524"/>
      <c r="X137" s="524"/>
      <c r="Y137" s="524"/>
      <c r="Z137" s="524"/>
      <c r="AA137" s="524"/>
      <c r="AB137" s="524"/>
      <c r="AC137" s="524"/>
      <c r="AD137" s="524"/>
      <c r="AE137" s="524"/>
      <c r="AF137" s="524"/>
      <c r="AG137" s="524"/>
      <c r="AH137" s="525"/>
    </row>
    <row r="138" spans="2:34" ht="15" customHeight="1">
      <c r="B138" s="531"/>
      <c r="C138" s="532"/>
      <c r="D138" s="532"/>
      <c r="E138" s="532"/>
      <c r="F138" s="532"/>
      <c r="G138" s="533"/>
      <c r="H138" s="519"/>
      <c r="I138" s="520"/>
      <c r="J138" s="520"/>
      <c r="K138" s="520"/>
      <c r="L138" s="41" t="s">
        <v>46</v>
      </c>
      <c r="M138" s="521"/>
      <c r="N138" s="521"/>
      <c r="O138" s="41" t="s">
        <v>45</v>
      </c>
      <c r="P138" s="522"/>
      <c r="Q138" s="522"/>
      <c r="R138" s="522"/>
      <c r="S138" s="522"/>
      <c r="T138" s="522"/>
      <c r="U138" s="522"/>
      <c r="V138" s="522"/>
      <c r="W138" s="522"/>
      <c r="X138" s="522"/>
      <c r="Y138" s="522"/>
      <c r="Z138" s="522"/>
      <c r="AA138" s="522"/>
      <c r="AB138" s="522"/>
      <c r="AC138" s="522"/>
      <c r="AD138" s="522"/>
      <c r="AE138" s="522"/>
      <c r="AF138" s="522"/>
      <c r="AG138" s="522"/>
      <c r="AH138" s="523"/>
    </row>
    <row r="139" spans="2:34" ht="15" customHeight="1">
      <c r="B139" s="531"/>
      <c r="C139" s="532"/>
      <c r="D139" s="532"/>
      <c r="E139" s="532"/>
      <c r="F139" s="532"/>
      <c r="G139" s="533"/>
      <c r="H139" s="153" t="s">
        <v>51</v>
      </c>
      <c r="I139" s="526"/>
      <c r="J139" s="526"/>
      <c r="K139" s="526"/>
      <c r="L139" s="50" t="s">
        <v>46</v>
      </c>
      <c r="M139" s="527"/>
      <c r="N139" s="527"/>
      <c r="O139" s="50" t="s">
        <v>45</v>
      </c>
      <c r="P139" s="524"/>
      <c r="Q139" s="524"/>
      <c r="R139" s="524"/>
      <c r="S139" s="524"/>
      <c r="T139" s="524"/>
      <c r="U139" s="524"/>
      <c r="V139" s="524"/>
      <c r="W139" s="524"/>
      <c r="X139" s="524"/>
      <c r="Y139" s="524"/>
      <c r="Z139" s="524"/>
      <c r="AA139" s="524"/>
      <c r="AB139" s="524"/>
      <c r="AC139" s="524"/>
      <c r="AD139" s="524"/>
      <c r="AE139" s="524"/>
      <c r="AF139" s="524"/>
      <c r="AG139" s="524"/>
      <c r="AH139" s="525"/>
    </row>
    <row r="140" spans="2:34" ht="15" customHeight="1">
      <c r="B140" s="531"/>
      <c r="C140" s="532"/>
      <c r="D140" s="532"/>
      <c r="E140" s="532"/>
      <c r="F140" s="532"/>
      <c r="G140" s="533"/>
      <c r="H140" s="519"/>
      <c r="I140" s="520"/>
      <c r="J140" s="520"/>
      <c r="K140" s="520"/>
      <c r="L140" s="41" t="s">
        <v>46</v>
      </c>
      <c r="M140" s="521"/>
      <c r="N140" s="521"/>
      <c r="O140" s="41" t="s">
        <v>45</v>
      </c>
      <c r="P140" s="522"/>
      <c r="Q140" s="522"/>
      <c r="R140" s="522"/>
      <c r="S140" s="522"/>
      <c r="T140" s="522"/>
      <c r="U140" s="522"/>
      <c r="V140" s="522"/>
      <c r="W140" s="522"/>
      <c r="X140" s="522"/>
      <c r="Y140" s="522"/>
      <c r="Z140" s="522"/>
      <c r="AA140" s="522"/>
      <c r="AB140" s="522"/>
      <c r="AC140" s="522"/>
      <c r="AD140" s="522"/>
      <c r="AE140" s="522"/>
      <c r="AF140" s="522"/>
      <c r="AG140" s="522"/>
      <c r="AH140" s="523"/>
    </row>
    <row r="141" spans="2:34" ht="15" customHeight="1">
      <c r="B141" s="531"/>
      <c r="C141" s="532"/>
      <c r="D141" s="532"/>
      <c r="E141" s="532"/>
      <c r="F141" s="532"/>
      <c r="G141" s="533"/>
      <c r="H141" s="153" t="s">
        <v>51</v>
      </c>
      <c r="I141" s="526"/>
      <c r="J141" s="526"/>
      <c r="K141" s="526"/>
      <c r="L141" s="50" t="s">
        <v>46</v>
      </c>
      <c r="M141" s="527"/>
      <c r="N141" s="527"/>
      <c r="O141" s="50" t="s">
        <v>45</v>
      </c>
      <c r="P141" s="524"/>
      <c r="Q141" s="524"/>
      <c r="R141" s="524"/>
      <c r="S141" s="524"/>
      <c r="T141" s="524"/>
      <c r="U141" s="524"/>
      <c r="V141" s="524"/>
      <c r="W141" s="524"/>
      <c r="X141" s="524"/>
      <c r="Y141" s="524"/>
      <c r="Z141" s="524"/>
      <c r="AA141" s="524"/>
      <c r="AB141" s="524"/>
      <c r="AC141" s="524"/>
      <c r="AD141" s="524"/>
      <c r="AE141" s="524"/>
      <c r="AF141" s="524"/>
      <c r="AG141" s="524"/>
      <c r="AH141" s="525"/>
    </row>
    <row r="142" spans="2:34" ht="15" customHeight="1">
      <c r="B142" s="531"/>
      <c r="C142" s="532"/>
      <c r="D142" s="532"/>
      <c r="E142" s="532"/>
      <c r="F142" s="532"/>
      <c r="G142" s="533"/>
      <c r="H142" s="519"/>
      <c r="I142" s="520"/>
      <c r="J142" s="520"/>
      <c r="K142" s="520"/>
      <c r="L142" s="41" t="s">
        <v>46</v>
      </c>
      <c r="M142" s="521"/>
      <c r="N142" s="521"/>
      <c r="O142" s="41" t="s">
        <v>45</v>
      </c>
      <c r="P142" s="522"/>
      <c r="Q142" s="522"/>
      <c r="R142" s="522"/>
      <c r="S142" s="522"/>
      <c r="T142" s="522"/>
      <c r="U142" s="522"/>
      <c r="V142" s="522"/>
      <c r="W142" s="522"/>
      <c r="X142" s="522"/>
      <c r="Y142" s="522"/>
      <c r="Z142" s="522"/>
      <c r="AA142" s="522"/>
      <c r="AB142" s="522"/>
      <c r="AC142" s="522"/>
      <c r="AD142" s="522"/>
      <c r="AE142" s="522"/>
      <c r="AF142" s="522"/>
      <c r="AG142" s="522"/>
      <c r="AH142" s="523"/>
    </row>
    <row r="143" spans="2:34" ht="15" customHeight="1">
      <c r="B143" s="534"/>
      <c r="C143" s="535"/>
      <c r="D143" s="535"/>
      <c r="E143" s="535"/>
      <c r="F143" s="535"/>
      <c r="G143" s="536"/>
      <c r="H143" s="153" t="s">
        <v>51</v>
      </c>
      <c r="I143" s="526"/>
      <c r="J143" s="526"/>
      <c r="K143" s="526"/>
      <c r="L143" s="50" t="s">
        <v>46</v>
      </c>
      <c r="M143" s="527"/>
      <c r="N143" s="527"/>
      <c r="O143" s="50" t="s">
        <v>45</v>
      </c>
      <c r="P143" s="524"/>
      <c r="Q143" s="524"/>
      <c r="R143" s="524"/>
      <c r="S143" s="524"/>
      <c r="T143" s="524"/>
      <c r="U143" s="524"/>
      <c r="V143" s="524"/>
      <c r="W143" s="524"/>
      <c r="X143" s="524"/>
      <c r="Y143" s="524"/>
      <c r="Z143" s="524"/>
      <c r="AA143" s="524"/>
      <c r="AB143" s="524"/>
      <c r="AC143" s="524"/>
      <c r="AD143" s="524"/>
      <c r="AE143" s="524"/>
      <c r="AF143" s="524"/>
      <c r="AG143" s="524"/>
      <c r="AH143" s="525"/>
    </row>
    <row r="144" spans="2:34" ht="15" customHeight="1">
      <c r="B144" s="528" t="s">
        <v>256</v>
      </c>
      <c r="C144" s="529"/>
      <c r="D144" s="529"/>
      <c r="E144" s="529"/>
      <c r="F144" s="529"/>
      <c r="G144" s="530"/>
      <c r="H144" s="519"/>
      <c r="I144" s="520"/>
      <c r="J144" s="520"/>
      <c r="K144" s="520"/>
      <c r="L144" s="41" t="s">
        <v>46</v>
      </c>
      <c r="M144" s="521"/>
      <c r="N144" s="521"/>
      <c r="O144" s="41" t="s">
        <v>45</v>
      </c>
      <c r="P144" s="522"/>
      <c r="Q144" s="522"/>
      <c r="R144" s="522"/>
      <c r="S144" s="522"/>
      <c r="T144" s="522"/>
      <c r="U144" s="522"/>
      <c r="V144" s="522"/>
      <c r="W144" s="522"/>
      <c r="X144" s="522"/>
      <c r="Y144" s="522"/>
      <c r="Z144" s="522"/>
      <c r="AA144" s="522"/>
      <c r="AB144" s="522"/>
      <c r="AC144" s="522"/>
      <c r="AD144" s="522"/>
      <c r="AE144" s="522"/>
      <c r="AF144" s="522"/>
      <c r="AG144" s="522"/>
      <c r="AH144" s="523"/>
    </row>
    <row r="145" spans="2:34" ht="15" customHeight="1">
      <c r="B145" s="531"/>
      <c r="C145" s="532"/>
      <c r="D145" s="532"/>
      <c r="E145" s="532"/>
      <c r="F145" s="532"/>
      <c r="G145" s="533"/>
      <c r="H145" s="153" t="s">
        <v>51</v>
      </c>
      <c r="I145" s="526"/>
      <c r="J145" s="526"/>
      <c r="K145" s="526"/>
      <c r="L145" s="50" t="s">
        <v>46</v>
      </c>
      <c r="M145" s="527"/>
      <c r="N145" s="527"/>
      <c r="O145" s="50" t="s">
        <v>45</v>
      </c>
      <c r="P145" s="524"/>
      <c r="Q145" s="524"/>
      <c r="R145" s="524"/>
      <c r="S145" s="524"/>
      <c r="T145" s="524"/>
      <c r="U145" s="524"/>
      <c r="V145" s="524"/>
      <c r="W145" s="524"/>
      <c r="X145" s="524"/>
      <c r="Y145" s="524"/>
      <c r="Z145" s="524"/>
      <c r="AA145" s="524"/>
      <c r="AB145" s="524"/>
      <c r="AC145" s="524"/>
      <c r="AD145" s="524"/>
      <c r="AE145" s="524"/>
      <c r="AF145" s="524"/>
      <c r="AG145" s="524"/>
      <c r="AH145" s="525"/>
    </row>
    <row r="146" spans="2:34" ht="15" customHeight="1">
      <c r="B146" s="531"/>
      <c r="C146" s="532"/>
      <c r="D146" s="532"/>
      <c r="E146" s="532"/>
      <c r="F146" s="532"/>
      <c r="G146" s="533"/>
      <c r="H146" s="519"/>
      <c r="I146" s="520"/>
      <c r="J146" s="520"/>
      <c r="K146" s="520"/>
      <c r="L146" s="41" t="s">
        <v>46</v>
      </c>
      <c r="M146" s="521"/>
      <c r="N146" s="521"/>
      <c r="O146" s="41" t="s">
        <v>45</v>
      </c>
      <c r="P146" s="522"/>
      <c r="Q146" s="522"/>
      <c r="R146" s="522"/>
      <c r="S146" s="522"/>
      <c r="T146" s="522"/>
      <c r="U146" s="522"/>
      <c r="V146" s="522"/>
      <c r="W146" s="522"/>
      <c r="X146" s="522"/>
      <c r="Y146" s="522"/>
      <c r="Z146" s="522"/>
      <c r="AA146" s="522"/>
      <c r="AB146" s="522"/>
      <c r="AC146" s="522"/>
      <c r="AD146" s="522"/>
      <c r="AE146" s="522"/>
      <c r="AF146" s="522"/>
      <c r="AG146" s="522"/>
      <c r="AH146" s="523"/>
    </row>
    <row r="147" spans="2:34" ht="15" customHeight="1">
      <c r="B147" s="531"/>
      <c r="C147" s="532"/>
      <c r="D147" s="532"/>
      <c r="E147" s="532"/>
      <c r="F147" s="532"/>
      <c r="G147" s="533"/>
      <c r="H147" s="153" t="s">
        <v>51</v>
      </c>
      <c r="I147" s="526"/>
      <c r="J147" s="526"/>
      <c r="K147" s="526"/>
      <c r="L147" s="50" t="s">
        <v>46</v>
      </c>
      <c r="M147" s="527"/>
      <c r="N147" s="527"/>
      <c r="O147" s="50" t="s">
        <v>45</v>
      </c>
      <c r="P147" s="524"/>
      <c r="Q147" s="524"/>
      <c r="R147" s="524"/>
      <c r="S147" s="524"/>
      <c r="T147" s="524"/>
      <c r="U147" s="524"/>
      <c r="V147" s="524"/>
      <c r="W147" s="524"/>
      <c r="X147" s="524"/>
      <c r="Y147" s="524"/>
      <c r="Z147" s="524"/>
      <c r="AA147" s="524"/>
      <c r="AB147" s="524"/>
      <c r="AC147" s="524"/>
      <c r="AD147" s="524"/>
      <c r="AE147" s="524"/>
      <c r="AF147" s="524"/>
      <c r="AG147" s="524"/>
      <c r="AH147" s="525"/>
    </row>
    <row r="148" spans="2:34" ht="15" customHeight="1">
      <c r="B148" s="531"/>
      <c r="C148" s="532"/>
      <c r="D148" s="532"/>
      <c r="E148" s="532"/>
      <c r="F148" s="532"/>
      <c r="G148" s="533"/>
      <c r="H148" s="519"/>
      <c r="I148" s="520"/>
      <c r="J148" s="520"/>
      <c r="K148" s="520"/>
      <c r="L148" s="41" t="s">
        <v>46</v>
      </c>
      <c r="M148" s="521"/>
      <c r="N148" s="521"/>
      <c r="O148" s="41" t="s">
        <v>45</v>
      </c>
      <c r="P148" s="522"/>
      <c r="Q148" s="522"/>
      <c r="R148" s="522"/>
      <c r="S148" s="522"/>
      <c r="T148" s="522"/>
      <c r="U148" s="522"/>
      <c r="V148" s="522"/>
      <c r="W148" s="522"/>
      <c r="X148" s="522"/>
      <c r="Y148" s="522"/>
      <c r="Z148" s="522"/>
      <c r="AA148" s="522"/>
      <c r="AB148" s="522"/>
      <c r="AC148" s="522"/>
      <c r="AD148" s="522"/>
      <c r="AE148" s="522"/>
      <c r="AF148" s="522"/>
      <c r="AG148" s="522"/>
      <c r="AH148" s="523"/>
    </row>
    <row r="149" spans="2:34" ht="15" customHeight="1">
      <c r="B149" s="531"/>
      <c r="C149" s="532"/>
      <c r="D149" s="532"/>
      <c r="E149" s="532"/>
      <c r="F149" s="532"/>
      <c r="G149" s="533"/>
      <c r="H149" s="153" t="s">
        <v>51</v>
      </c>
      <c r="I149" s="526"/>
      <c r="J149" s="526"/>
      <c r="K149" s="526"/>
      <c r="L149" s="50" t="s">
        <v>46</v>
      </c>
      <c r="M149" s="527"/>
      <c r="N149" s="527"/>
      <c r="O149" s="50" t="s">
        <v>45</v>
      </c>
      <c r="P149" s="524"/>
      <c r="Q149" s="524"/>
      <c r="R149" s="524"/>
      <c r="S149" s="524"/>
      <c r="T149" s="524"/>
      <c r="U149" s="524"/>
      <c r="V149" s="524"/>
      <c r="W149" s="524"/>
      <c r="X149" s="524"/>
      <c r="Y149" s="524"/>
      <c r="Z149" s="524"/>
      <c r="AA149" s="524"/>
      <c r="AB149" s="524"/>
      <c r="AC149" s="524"/>
      <c r="AD149" s="524"/>
      <c r="AE149" s="524"/>
      <c r="AF149" s="524"/>
      <c r="AG149" s="524"/>
      <c r="AH149" s="525"/>
    </row>
    <row r="150" spans="2:34" ht="15" customHeight="1">
      <c r="B150" s="531"/>
      <c r="C150" s="532"/>
      <c r="D150" s="532"/>
      <c r="E150" s="532"/>
      <c r="F150" s="532"/>
      <c r="G150" s="533"/>
      <c r="H150" s="519"/>
      <c r="I150" s="520"/>
      <c r="J150" s="520"/>
      <c r="K150" s="520"/>
      <c r="L150" s="41" t="s">
        <v>46</v>
      </c>
      <c r="M150" s="521"/>
      <c r="N150" s="521"/>
      <c r="O150" s="41" t="s">
        <v>45</v>
      </c>
      <c r="P150" s="522"/>
      <c r="Q150" s="522"/>
      <c r="R150" s="522"/>
      <c r="S150" s="522"/>
      <c r="T150" s="522"/>
      <c r="U150" s="522"/>
      <c r="V150" s="522"/>
      <c r="W150" s="522"/>
      <c r="X150" s="522"/>
      <c r="Y150" s="522"/>
      <c r="Z150" s="522"/>
      <c r="AA150" s="522"/>
      <c r="AB150" s="522"/>
      <c r="AC150" s="522"/>
      <c r="AD150" s="522"/>
      <c r="AE150" s="522"/>
      <c r="AF150" s="522"/>
      <c r="AG150" s="522"/>
      <c r="AH150" s="523"/>
    </row>
    <row r="151" spans="2:34" ht="15" customHeight="1">
      <c r="B151" s="531"/>
      <c r="C151" s="532"/>
      <c r="D151" s="532"/>
      <c r="E151" s="532"/>
      <c r="F151" s="532"/>
      <c r="G151" s="533"/>
      <c r="H151" s="153" t="s">
        <v>51</v>
      </c>
      <c r="I151" s="526"/>
      <c r="J151" s="526"/>
      <c r="K151" s="526"/>
      <c r="L151" s="50" t="s">
        <v>46</v>
      </c>
      <c r="M151" s="527"/>
      <c r="N151" s="527"/>
      <c r="O151" s="50" t="s">
        <v>45</v>
      </c>
      <c r="P151" s="524"/>
      <c r="Q151" s="524"/>
      <c r="R151" s="524"/>
      <c r="S151" s="524"/>
      <c r="T151" s="524"/>
      <c r="U151" s="524"/>
      <c r="V151" s="524"/>
      <c r="W151" s="524"/>
      <c r="X151" s="524"/>
      <c r="Y151" s="524"/>
      <c r="Z151" s="524"/>
      <c r="AA151" s="524"/>
      <c r="AB151" s="524"/>
      <c r="AC151" s="524"/>
      <c r="AD151" s="524"/>
      <c r="AE151" s="524"/>
      <c r="AF151" s="524"/>
      <c r="AG151" s="524"/>
      <c r="AH151" s="525"/>
    </row>
    <row r="152" spans="2:34" ht="15" customHeight="1">
      <c r="B152" s="531"/>
      <c r="C152" s="532"/>
      <c r="D152" s="532"/>
      <c r="E152" s="532"/>
      <c r="F152" s="532"/>
      <c r="G152" s="533"/>
      <c r="H152" s="519"/>
      <c r="I152" s="520"/>
      <c r="J152" s="520"/>
      <c r="K152" s="520"/>
      <c r="L152" s="41" t="s">
        <v>46</v>
      </c>
      <c r="M152" s="521"/>
      <c r="N152" s="521"/>
      <c r="O152" s="41" t="s">
        <v>45</v>
      </c>
      <c r="P152" s="522"/>
      <c r="Q152" s="522"/>
      <c r="R152" s="522"/>
      <c r="S152" s="522"/>
      <c r="T152" s="522"/>
      <c r="U152" s="522"/>
      <c r="V152" s="522"/>
      <c r="W152" s="522"/>
      <c r="X152" s="522"/>
      <c r="Y152" s="522"/>
      <c r="Z152" s="522"/>
      <c r="AA152" s="522"/>
      <c r="AB152" s="522"/>
      <c r="AC152" s="522"/>
      <c r="AD152" s="522"/>
      <c r="AE152" s="522"/>
      <c r="AF152" s="522"/>
      <c r="AG152" s="522"/>
      <c r="AH152" s="523"/>
    </row>
    <row r="153" spans="2:34" ht="15" customHeight="1">
      <c r="B153" s="531"/>
      <c r="C153" s="532"/>
      <c r="D153" s="532"/>
      <c r="E153" s="532"/>
      <c r="F153" s="532"/>
      <c r="G153" s="533"/>
      <c r="H153" s="153" t="s">
        <v>51</v>
      </c>
      <c r="I153" s="526"/>
      <c r="J153" s="526"/>
      <c r="K153" s="526"/>
      <c r="L153" s="50" t="s">
        <v>46</v>
      </c>
      <c r="M153" s="527"/>
      <c r="N153" s="527"/>
      <c r="O153" s="50" t="s">
        <v>45</v>
      </c>
      <c r="P153" s="524"/>
      <c r="Q153" s="524"/>
      <c r="R153" s="524"/>
      <c r="S153" s="524"/>
      <c r="T153" s="524"/>
      <c r="U153" s="524"/>
      <c r="V153" s="524"/>
      <c r="W153" s="524"/>
      <c r="X153" s="524"/>
      <c r="Y153" s="524"/>
      <c r="Z153" s="524"/>
      <c r="AA153" s="524"/>
      <c r="AB153" s="524"/>
      <c r="AC153" s="524"/>
      <c r="AD153" s="524"/>
      <c r="AE153" s="524"/>
      <c r="AF153" s="524"/>
      <c r="AG153" s="524"/>
      <c r="AH153" s="525"/>
    </row>
    <row r="154" spans="2:34" ht="15" customHeight="1">
      <c r="B154" s="531"/>
      <c r="C154" s="532"/>
      <c r="D154" s="532"/>
      <c r="E154" s="532"/>
      <c r="F154" s="532"/>
      <c r="G154" s="533"/>
      <c r="H154" s="519"/>
      <c r="I154" s="520"/>
      <c r="J154" s="520"/>
      <c r="K154" s="520"/>
      <c r="L154" s="41" t="s">
        <v>46</v>
      </c>
      <c r="M154" s="521"/>
      <c r="N154" s="521"/>
      <c r="O154" s="41" t="s">
        <v>45</v>
      </c>
      <c r="P154" s="522"/>
      <c r="Q154" s="522"/>
      <c r="R154" s="522"/>
      <c r="S154" s="522"/>
      <c r="T154" s="522"/>
      <c r="U154" s="522"/>
      <c r="V154" s="522"/>
      <c r="W154" s="522"/>
      <c r="X154" s="522"/>
      <c r="Y154" s="522"/>
      <c r="Z154" s="522"/>
      <c r="AA154" s="522"/>
      <c r="AB154" s="522"/>
      <c r="AC154" s="522"/>
      <c r="AD154" s="522"/>
      <c r="AE154" s="522"/>
      <c r="AF154" s="522"/>
      <c r="AG154" s="522"/>
      <c r="AH154" s="523"/>
    </row>
    <row r="155" spans="2:34" ht="15" customHeight="1">
      <c r="B155" s="531"/>
      <c r="C155" s="532"/>
      <c r="D155" s="532"/>
      <c r="E155" s="532"/>
      <c r="F155" s="532"/>
      <c r="G155" s="533"/>
      <c r="H155" s="153" t="s">
        <v>51</v>
      </c>
      <c r="I155" s="526"/>
      <c r="J155" s="526"/>
      <c r="K155" s="526"/>
      <c r="L155" s="50" t="s">
        <v>46</v>
      </c>
      <c r="M155" s="527"/>
      <c r="N155" s="527"/>
      <c r="O155" s="50" t="s">
        <v>45</v>
      </c>
      <c r="P155" s="524"/>
      <c r="Q155" s="524"/>
      <c r="R155" s="524"/>
      <c r="S155" s="524"/>
      <c r="T155" s="524"/>
      <c r="U155" s="524"/>
      <c r="V155" s="524"/>
      <c r="W155" s="524"/>
      <c r="X155" s="524"/>
      <c r="Y155" s="524"/>
      <c r="Z155" s="524"/>
      <c r="AA155" s="524"/>
      <c r="AB155" s="524"/>
      <c r="AC155" s="524"/>
      <c r="AD155" s="524"/>
      <c r="AE155" s="524"/>
      <c r="AF155" s="524"/>
      <c r="AG155" s="524"/>
      <c r="AH155" s="525"/>
    </row>
    <row r="156" spans="2:34" ht="15" customHeight="1">
      <c r="B156" s="531"/>
      <c r="C156" s="532"/>
      <c r="D156" s="532"/>
      <c r="E156" s="532"/>
      <c r="F156" s="532"/>
      <c r="G156" s="533"/>
      <c r="H156" s="519"/>
      <c r="I156" s="520"/>
      <c r="J156" s="520"/>
      <c r="K156" s="520"/>
      <c r="L156" s="41" t="s">
        <v>46</v>
      </c>
      <c r="M156" s="521"/>
      <c r="N156" s="521"/>
      <c r="O156" s="41" t="s">
        <v>45</v>
      </c>
      <c r="P156" s="522"/>
      <c r="Q156" s="522"/>
      <c r="R156" s="522"/>
      <c r="S156" s="522"/>
      <c r="T156" s="522"/>
      <c r="U156" s="522"/>
      <c r="V156" s="522"/>
      <c r="W156" s="522"/>
      <c r="X156" s="522"/>
      <c r="Y156" s="522"/>
      <c r="Z156" s="522"/>
      <c r="AA156" s="522"/>
      <c r="AB156" s="522"/>
      <c r="AC156" s="522"/>
      <c r="AD156" s="522"/>
      <c r="AE156" s="522"/>
      <c r="AF156" s="522"/>
      <c r="AG156" s="522"/>
      <c r="AH156" s="523"/>
    </row>
    <row r="157" spans="2:34" ht="15" customHeight="1">
      <c r="B157" s="534"/>
      <c r="C157" s="535"/>
      <c r="D157" s="535"/>
      <c r="E157" s="535"/>
      <c r="F157" s="535"/>
      <c r="G157" s="536"/>
      <c r="H157" s="153" t="s">
        <v>51</v>
      </c>
      <c r="I157" s="526"/>
      <c r="J157" s="526"/>
      <c r="K157" s="526"/>
      <c r="L157" s="50" t="s">
        <v>46</v>
      </c>
      <c r="M157" s="527"/>
      <c r="N157" s="527"/>
      <c r="O157" s="50" t="s">
        <v>45</v>
      </c>
      <c r="P157" s="524"/>
      <c r="Q157" s="524"/>
      <c r="R157" s="524"/>
      <c r="S157" s="524"/>
      <c r="T157" s="524"/>
      <c r="U157" s="524"/>
      <c r="V157" s="524"/>
      <c r="W157" s="524"/>
      <c r="X157" s="524"/>
      <c r="Y157" s="524"/>
      <c r="Z157" s="524"/>
      <c r="AA157" s="524"/>
      <c r="AB157" s="524"/>
      <c r="AC157" s="524"/>
      <c r="AD157" s="524"/>
      <c r="AE157" s="524"/>
      <c r="AF157" s="524"/>
      <c r="AG157" s="524"/>
      <c r="AH157" s="525"/>
    </row>
    <row r="158" spans="2:34" ht="15" customHeight="1">
      <c r="B158" s="507" t="s">
        <v>57</v>
      </c>
      <c r="C158" s="508"/>
      <c r="D158" s="508"/>
      <c r="E158" s="508"/>
      <c r="F158" s="508"/>
      <c r="G158" s="508"/>
      <c r="H158" s="154" t="s">
        <v>56</v>
      </c>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132"/>
    </row>
    <row r="159" spans="2:34" ht="15" customHeight="1">
      <c r="B159" s="509"/>
      <c r="C159" s="510"/>
      <c r="D159" s="510"/>
      <c r="E159" s="510"/>
      <c r="F159" s="510"/>
      <c r="G159" s="510"/>
      <c r="H159" s="513"/>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5"/>
    </row>
    <row r="160" spans="2:34" ht="15" customHeight="1">
      <c r="B160" s="511"/>
      <c r="C160" s="512"/>
      <c r="D160" s="512"/>
      <c r="E160" s="512"/>
      <c r="F160" s="512"/>
      <c r="G160" s="512"/>
      <c r="H160" s="516"/>
      <c r="I160" s="517"/>
      <c r="J160" s="517"/>
      <c r="K160" s="517"/>
      <c r="L160" s="517"/>
      <c r="M160" s="517"/>
      <c r="N160" s="517"/>
      <c r="O160" s="517"/>
      <c r="P160" s="517"/>
      <c r="Q160" s="517"/>
      <c r="R160" s="517"/>
      <c r="S160" s="517"/>
      <c r="T160" s="517"/>
      <c r="U160" s="517"/>
      <c r="V160" s="517"/>
      <c r="W160" s="517"/>
      <c r="X160" s="517"/>
      <c r="Y160" s="517"/>
      <c r="Z160" s="517"/>
      <c r="AA160" s="517"/>
      <c r="AB160" s="517"/>
      <c r="AC160" s="517"/>
      <c r="AD160" s="517"/>
      <c r="AE160" s="517"/>
      <c r="AF160" s="517"/>
      <c r="AG160" s="517"/>
      <c r="AH160" s="518"/>
    </row>
    <row r="161" spans="2:34" ht="15" customHeight="1">
      <c r="B161" s="155" t="s">
        <v>58</v>
      </c>
      <c r="C161" s="151"/>
      <c r="D161" s="151"/>
      <c r="E161" s="151"/>
      <c r="F161" s="151"/>
      <c r="G161" s="151"/>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row>
    <row r="162" spans="2:34" ht="15" customHeight="1">
      <c r="B162" s="151"/>
      <c r="C162" s="151"/>
      <c r="D162" s="151"/>
      <c r="E162" s="151"/>
      <c r="F162" s="151"/>
      <c r="G162" s="151"/>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row>
    <row r="163" spans="2:34" ht="15" customHeight="1">
      <c r="B163" s="144" t="s">
        <v>43</v>
      </c>
      <c r="K163" s="145"/>
      <c r="L163" s="145"/>
      <c r="M163" s="569" t="s">
        <v>67</v>
      </c>
      <c r="N163" s="569"/>
      <c r="O163" s="569"/>
      <c r="P163" s="569"/>
      <c r="Q163" s="569"/>
      <c r="R163" s="569"/>
      <c r="S163" s="569"/>
      <c r="T163" s="569"/>
      <c r="U163" s="569"/>
      <c r="V163" s="569"/>
      <c r="W163" s="569"/>
      <c r="AA163" s="146"/>
      <c r="AB163" s="146"/>
      <c r="AC163" s="146"/>
      <c r="AD163" s="146"/>
      <c r="AE163" s="146"/>
      <c r="AF163" s="146"/>
      <c r="AG163" s="146"/>
      <c r="AH163" s="146"/>
    </row>
    <row r="164" spans="2:34" ht="15" customHeight="1">
      <c r="K164" s="147"/>
      <c r="L164" s="147"/>
      <c r="M164" s="570"/>
      <c r="N164" s="570"/>
      <c r="O164" s="570"/>
      <c r="P164" s="570"/>
      <c r="Q164" s="570"/>
      <c r="R164" s="570"/>
      <c r="S164" s="570"/>
      <c r="T164" s="570"/>
      <c r="U164" s="570"/>
      <c r="V164" s="570"/>
      <c r="W164" s="570"/>
      <c r="AA164" s="571" t="s">
        <v>44</v>
      </c>
      <c r="AB164" s="571"/>
      <c r="AC164" s="572">
        <f>AC110</f>
        <v>0</v>
      </c>
      <c r="AD164" s="572"/>
      <c r="AE164" s="148" t="s">
        <v>46</v>
      </c>
      <c r="AF164" s="572">
        <f>AF110</f>
        <v>0</v>
      </c>
      <c r="AG164" s="572"/>
      <c r="AH164" s="148" t="s">
        <v>45</v>
      </c>
    </row>
    <row r="165" spans="2:34" ht="15" customHeight="1">
      <c r="B165" s="539" t="s" ph="1">
        <v>53</v>
      </c>
      <c r="C165" s="540" ph="1"/>
      <c r="D165" s="540" ph="1"/>
      <c r="E165" s="540" ph="1"/>
      <c r="F165" s="540" ph="1"/>
      <c r="G165" s="541" ph="1"/>
      <c r="H165" s="558">
        <f>資料1!C9</f>
        <v>0</v>
      </c>
      <c r="I165" s="549"/>
      <c r="J165" s="549"/>
      <c r="K165" s="549"/>
      <c r="L165" s="549"/>
      <c r="M165" s="549"/>
      <c r="N165" s="549"/>
      <c r="O165" s="549"/>
      <c r="P165" s="549"/>
      <c r="Q165" s="549"/>
      <c r="R165" s="549"/>
      <c r="S165" s="549"/>
      <c r="T165" s="549"/>
      <c r="U165" s="549"/>
      <c r="V165" s="549"/>
      <c r="W165" s="549"/>
      <c r="X165" s="549"/>
      <c r="Y165" s="549"/>
      <c r="Z165" s="549"/>
      <c r="AA165" s="549"/>
      <c r="AB165" s="549"/>
      <c r="AC165" s="549"/>
      <c r="AD165" s="549"/>
      <c r="AE165" s="549"/>
      <c r="AF165" s="549"/>
      <c r="AG165" s="549"/>
      <c r="AH165" s="559"/>
    </row>
    <row r="166" spans="2:34" ht="15" customHeight="1">
      <c r="B166" s="552" ph="1"/>
      <c r="C166" s="553" ph="1"/>
      <c r="D166" s="553" ph="1"/>
      <c r="E166" s="553" ph="1"/>
      <c r="F166" s="553" ph="1"/>
      <c r="G166" s="554" ph="1"/>
      <c r="H166" s="560">
        <f>資料1!B9</f>
        <v>0</v>
      </c>
      <c r="I166" s="561"/>
      <c r="J166" s="561"/>
      <c r="K166" s="561"/>
      <c r="L166" s="561"/>
      <c r="M166" s="561"/>
      <c r="N166" s="561"/>
      <c r="O166" s="561"/>
      <c r="P166" s="561"/>
      <c r="Q166" s="561"/>
      <c r="R166" s="561"/>
      <c r="S166" s="561"/>
      <c r="T166" s="561"/>
      <c r="U166" s="561"/>
      <c r="V166" s="561"/>
      <c r="W166" s="561"/>
      <c r="X166" s="561"/>
      <c r="Y166" s="561"/>
      <c r="Z166" s="561"/>
      <c r="AA166" s="561"/>
      <c r="AB166" s="561"/>
      <c r="AC166" s="561"/>
      <c r="AD166" s="561"/>
      <c r="AE166" s="561"/>
      <c r="AF166" s="561"/>
      <c r="AG166" s="561"/>
      <c r="AH166" s="562"/>
    </row>
    <row r="167" spans="2:34" ht="15" customHeight="1">
      <c r="B167" s="542" ph="1"/>
      <c r="C167" s="543" ph="1"/>
      <c r="D167" s="543" ph="1"/>
      <c r="E167" s="543" ph="1"/>
      <c r="F167" s="543" ph="1"/>
      <c r="G167" s="544" ph="1"/>
      <c r="H167" s="563"/>
      <c r="I167" s="564"/>
      <c r="J167" s="564"/>
      <c r="K167" s="564"/>
      <c r="L167" s="564"/>
      <c r="M167" s="564"/>
      <c r="N167" s="564"/>
      <c r="O167" s="564"/>
      <c r="P167" s="564"/>
      <c r="Q167" s="564"/>
      <c r="R167" s="564"/>
      <c r="S167" s="564"/>
      <c r="T167" s="564"/>
      <c r="U167" s="564"/>
      <c r="V167" s="564"/>
      <c r="W167" s="564"/>
      <c r="X167" s="564"/>
      <c r="Y167" s="564"/>
      <c r="Z167" s="564"/>
      <c r="AA167" s="564"/>
      <c r="AB167" s="564"/>
      <c r="AC167" s="564"/>
      <c r="AD167" s="564"/>
      <c r="AE167" s="564"/>
      <c r="AF167" s="564"/>
      <c r="AG167" s="564"/>
      <c r="AH167" s="565"/>
    </row>
    <row r="168" spans="2:34" ht="15" customHeight="1">
      <c r="B168" s="552" t="s">
        <v>47</v>
      </c>
      <c r="C168" s="553"/>
      <c r="D168" s="553"/>
      <c r="E168" s="553"/>
      <c r="F168" s="553"/>
      <c r="G168" s="554"/>
      <c r="H168" s="566">
        <f>資料1!H9</f>
        <v>0</v>
      </c>
      <c r="I168" s="566" ph="1"/>
      <c r="J168" s="566" ph="1"/>
      <c r="K168" s="566" ph="1"/>
      <c r="L168" s="566" ph="1"/>
      <c r="M168" s="566" ph="1"/>
      <c r="N168" s="566" ph="1"/>
      <c r="O168" s="566" ph="1"/>
      <c r="P168" s="566" ph="1"/>
      <c r="Q168" s="566" ph="1"/>
      <c r="R168" s="566" ph="1"/>
      <c r="S168" s="566" ph="1"/>
      <c r="T168" s="566" ph="1"/>
      <c r="U168" s="566" ph="1"/>
      <c r="V168" s="566" ph="1"/>
      <c r="W168" s="566" ph="1"/>
      <c r="X168" s="566" ph="1"/>
      <c r="Y168" s="566" ph="1"/>
      <c r="Z168" s="566" ph="1"/>
      <c r="AA168" s="566" ph="1"/>
      <c r="AB168" s="566" ph="1"/>
      <c r="AC168" s="566" ph="1"/>
      <c r="AD168" s="566" ph="1"/>
      <c r="AE168" s="566" ph="1"/>
      <c r="AF168" s="566" ph="1"/>
      <c r="AG168" s="566" ph="1"/>
      <c r="AH168" s="567" ph="1"/>
    </row>
    <row r="169" spans="2:34" ht="15" customHeight="1">
      <c r="B169" s="542"/>
      <c r="C169" s="543"/>
      <c r="D169" s="543"/>
      <c r="E169" s="543"/>
      <c r="F169" s="543"/>
      <c r="G169" s="544"/>
      <c r="H169" s="550" ph="1"/>
      <c r="I169" s="550" ph="1"/>
      <c r="J169" s="550" ph="1"/>
      <c r="K169" s="550" ph="1"/>
      <c r="L169" s="550" ph="1"/>
      <c r="M169" s="550" ph="1"/>
      <c r="N169" s="550" ph="1"/>
      <c r="O169" s="550" ph="1"/>
      <c r="P169" s="550" ph="1"/>
      <c r="Q169" s="550" ph="1"/>
      <c r="R169" s="550" ph="1"/>
      <c r="S169" s="550" ph="1"/>
      <c r="T169" s="550" ph="1"/>
      <c r="U169" s="550" ph="1"/>
      <c r="V169" s="550" ph="1"/>
      <c r="W169" s="550" ph="1"/>
      <c r="X169" s="550" ph="1"/>
      <c r="Y169" s="550" ph="1"/>
      <c r="Z169" s="550" ph="1"/>
      <c r="AA169" s="550" ph="1"/>
      <c r="AB169" s="550" ph="1"/>
      <c r="AC169" s="550" ph="1"/>
      <c r="AD169" s="550" ph="1"/>
      <c r="AE169" s="550" ph="1"/>
      <c r="AF169" s="550" ph="1"/>
      <c r="AG169" s="550" ph="1"/>
      <c r="AH169" s="568" ph="1"/>
    </row>
    <row r="170" spans="2:34" ht="15" customHeight="1">
      <c r="B170" s="539" t="s">
        <v>48</v>
      </c>
      <c r="C170" s="540"/>
      <c r="D170" s="540"/>
      <c r="E170" s="540"/>
      <c r="F170" s="540"/>
      <c r="G170" s="541"/>
      <c r="H170" s="545">
        <f>資料1!D9</f>
        <v>0</v>
      </c>
      <c r="I170" s="546"/>
      <c r="J170" s="546">
        <f>資料1!E9</f>
        <v>0</v>
      </c>
      <c r="K170" s="546"/>
      <c r="L170" s="546"/>
      <c r="M170" s="546" t="s">
        <v>46</v>
      </c>
      <c r="N170" s="546"/>
      <c r="O170" s="546">
        <f>資料1!F9</f>
        <v>0</v>
      </c>
      <c r="P170" s="546"/>
      <c r="Q170" s="546"/>
      <c r="R170" s="546" t="s">
        <v>45</v>
      </c>
      <c r="S170" s="546"/>
      <c r="T170" s="546">
        <f>資料1!G9</f>
        <v>0</v>
      </c>
      <c r="U170" s="546"/>
      <c r="V170" s="546"/>
      <c r="W170" s="573" t="s">
        <v>55</v>
      </c>
      <c r="X170" s="573"/>
      <c r="Y170" s="149"/>
      <c r="Z170" s="149"/>
      <c r="AA170" s="149"/>
      <c r="AB170" s="149"/>
      <c r="AC170" s="149"/>
      <c r="AD170" s="149"/>
      <c r="AE170" s="149"/>
      <c r="AF170" s="149"/>
      <c r="AG170" s="149"/>
      <c r="AH170" s="150"/>
    </row>
    <row r="171" spans="2:34" ht="15" customHeight="1">
      <c r="B171" s="552"/>
      <c r="C171" s="553"/>
      <c r="D171" s="553"/>
      <c r="E171" s="553"/>
      <c r="F171" s="553"/>
      <c r="G171" s="554"/>
      <c r="H171" s="547"/>
      <c r="I171" s="548"/>
      <c r="J171" s="548"/>
      <c r="K171" s="548"/>
      <c r="L171" s="548"/>
      <c r="M171" s="548"/>
      <c r="N171" s="548"/>
      <c r="O171" s="548"/>
      <c r="P171" s="548"/>
      <c r="Q171" s="548"/>
      <c r="R171" s="548"/>
      <c r="S171" s="548"/>
      <c r="T171" s="548"/>
      <c r="U171" s="548"/>
      <c r="V171" s="548"/>
      <c r="W171" s="574"/>
      <c r="X171" s="574"/>
      <c r="Y171" s="151"/>
      <c r="Z171" s="151"/>
      <c r="AA171" s="151"/>
      <c r="AB171" s="151"/>
      <c r="AC171" s="151"/>
      <c r="AD171" s="151"/>
      <c r="AE171" s="151"/>
      <c r="AF171" s="151"/>
      <c r="AG171" s="151"/>
      <c r="AH171" s="152"/>
    </row>
    <row r="172" spans="2:34" ht="15" customHeight="1">
      <c r="B172" s="539" t="s">
        <v>49</v>
      </c>
      <c r="C172" s="540"/>
      <c r="D172" s="540"/>
      <c r="E172" s="540"/>
      <c r="F172" s="540"/>
      <c r="G172" s="541"/>
      <c r="H172" s="521" t="s">
        <v>477</v>
      </c>
      <c r="I172" s="521"/>
      <c r="J172" s="521"/>
      <c r="K172" s="521"/>
      <c r="L172" s="521"/>
      <c r="M172" s="521"/>
      <c r="N172" s="521"/>
      <c r="O172" s="546" t="s">
        <v>61</v>
      </c>
      <c r="P172" s="522"/>
      <c r="Q172" s="522"/>
      <c r="R172" s="522"/>
      <c r="S172" s="522"/>
      <c r="T172" s="522"/>
      <c r="U172" s="522"/>
      <c r="V172" s="522"/>
      <c r="W172" s="522"/>
      <c r="X172" s="522"/>
      <c r="Y172" s="522"/>
      <c r="Z172" s="522"/>
      <c r="AA172" s="522"/>
      <c r="AB172" s="522"/>
      <c r="AC172" s="522"/>
      <c r="AD172" s="522"/>
      <c r="AE172" s="522"/>
      <c r="AF172" s="522"/>
      <c r="AG172" s="522"/>
      <c r="AH172" s="537" t="s">
        <v>62</v>
      </c>
    </row>
    <row r="173" spans="2:34" ht="15" customHeight="1">
      <c r="B173" s="552"/>
      <c r="C173" s="553"/>
      <c r="D173" s="553"/>
      <c r="E173" s="553"/>
      <c r="F173" s="553"/>
      <c r="G173" s="554"/>
      <c r="H173" s="555"/>
      <c r="I173" s="555"/>
      <c r="J173" s="555"/>
      <c r="K173" s="555"/>
      <c r="L173" s="555"/>
      <c r="M173" s="555"/>
      <c r="N173" s="555"/>
      <c r="O173" s="556"/>
      <c r="P173" s="557"/>
      <c r="Q173" s="557"/>
      <c r="R173" s="557"/>
      <c r="S173" s="557"/>
      <c r="T173" s="557"/>
      <c r="U173" s="557"/>
      <c r="V173" s="557"/>
      <c r="W173" s="557"/>
      <c r="X173" s="557"/>
      <c r="Y173" s="557"/>
      <c r="Z173" s="557"/>
      <c r="AA173" s="557"/>
      <c r="AB173" s="557"/>
      <c r="AC173" s="557"/>
      <c r="AD173" s="557"/>
      <c r="AE173" s="557"/>
      <c r="AF173" s="557"/>
      <c r="AG173" s="557"/>
      <c r="AH173" s="538"/>
    </row>
    <row r="174" spans="2:34" ht="15" customHeight="1">
      <c r="B174" s="539" t="s">
        <v>50</v>
      </c>
      <c r="C174" s="540"/>
      <c r="D174" s="540"/>
      <c r="E174" s="540"/>
      <c r="F174" s="540"/>
      <c r="G174" s="541"/>
      <c r="H174" s="545" t="s">
        <v>65</v>
      </c>
      <c r="I174" s="546"/>
      <c r="J174" s="546"/>
      <c r="K174" s="575">
        <f>資料1!A9</f>
        <v>0</v>
      </c>
      <c r="L174" s="575"/>
      <c r="M174" s="575"/>
      <c r="N174" s="575"/>
      <c r="O174" s="575"/>
      <c r="P174" s="575"/>
      <c r="Q174" s="575"/>
      <c r="R174" s="575"/>
      <c r="S174" s="575"/>
      <c r="T174" s="575"/>
      <c r="U174" s="546" t="s">
        <v>60</v>
      </c>
      <c r="V174" s="546"/>
      <c r="W174" s="546"/>
      <c r="X174" s="546" t="s">
        <v>61</v>
      </c>
      <c r="Y174" s="521"/>
      <c r="Z174" s="521"/>
      <c r="AA174" s="521"/>
      <c r="AB174" s="521"/>
      <c r="AC174" s="521"/>
      <c r="AD174" s="521"/>
      <c r="AE174" s="521"/>
      <c r="AF174" s="521"/>
      <c r="AG174" s="521"/>
      <c r="AH174" s="537" t="s">
        <v>62</v>
      </c>
    </row>
    <row r="175" spans="2:34" ht="15" customHeight="1">
      <c r="B175" s="542"/>
      <c r="C175" s="543"/>
      <c r="D175" s="543"/>
      <c r="E175" s="543"/>
      <c r="F175" s="543"/>
      <c r="G175" s="544"/>
      <c r="H175" s="547"/>
      <c r="I175" s="548"/>
      <c r="J175" s="548"/>
      <c r="K175" s="576"/>
      <c r="L175" s="576"/>
      <c r="M175" s="576"/>
      <c r="N175" s="576"/>
      <c r="O175" s="576"/>
      <c r="P175" s="576"/>
      <c r="Q175" s="576"/>
      <c r="R175" s="576"/>
      <c r="S175" s="576"/>
      <c r="T175" s="576"/>
      <c r="U175" s="548"/>
      <c r="V175" s="548"/>
      <c r="W175" s="548"/>
      <c r="X175" s="548"/>
      <c r="Y175" s="527"/>
      <c r="Z175" s="527"/>
      <c r="AA175" s="527"/>
      <c r="AB175" s="527"/>
      <c r="AC175" s="527"/>
      <c r="AD175" s="527"/>
      <c r="AE175" s="527"/>
      <c r="AF175" s="527"/>
      <c r="AG175" s="527"/>
      <c r="AH175" s="551"/>
    </row>
    <row r="176" spans="2:34" ht="15" customHeight="1">
      <c r="B176" s="528" t="s">
        <v>255</v>
      </c>
      <c r="C176" s="529"/>
      <c r="D176" s="529"/>
      <c r="E176" s="529"/>
      <c r="F176" s="529"/>
      <c r="G176" s="530"/>
      <c r="H176" s="519"/>
      <c r="I176" s="520"/>
      <c r="J176" s="520"/>
      <c r="K176" s="520"/>
      <c r="L176" s="41" t="s">
        <v>46</v>
      </c>
      <c r="M176" s="521"/>
      <c r="N176" s="521"/>
      <c r="O176" s="41" t="s">
        <v>45</v>
      </c>
      <c r="P176" s="522"/>
      <c r="Q176" s="522"/>
      <c r="R176" s="522"/>
      <c r="S176" s="522"/>
      <c r="T176" s="522"/>
      <c r="U176" s="522"/>
      <c r="V176" s="522"/>
      <c r="W176" s="522"/>
      <c r="X176" s="522"/>
      <c r="Y176" s="522"/>
      <c r="Z176" s="522"/>
      <c r="AA176" s="522"/>
      <c r="AB176" s="522"/>
      <c r="AC176" s="522"/>
      <c r="AD176" s="522"/>
      <c r="AE176" s="522"/>
      <c r="AF176" s="522"/>
      <c r="AG176" s="522"/>
      <c r="AH176" s="523"/>
    </row>
    <row r="177" spans="2:34" ht="15" customHeight="1">
      <c r="B177" s="531"/>
      <c r="C177" s="532"/>
      <c r="D177" s="532"/>
      <c r="E177" s="532"/>
      <c r="F177" s="532"/>
      <c r="G177" s="533"/>
      <c r="H177" s="153" t="s">
        <v>51</v>
      </c>
      <c r="I177" s="526"/>
      <c r="J177" s="526"/>
      <c r="K177" s="526"/>
      <c r="L177" s="50" t="s">
        <v>46</v>
      </c>
      <c r="M177" s="527"/>
      <c r="N177" s="527"/>
      <c r="O177" s="50" t="s">
        <v>45</v>
      </c>
      <c r="P177" s="524"/>
      <c r="Q177" s="524"/>
      <c r="R177" s="524"/>
      <c r="S177" s="524"/>
      <c r="T177" s="524"/>
      <c r="U177" s="524"/>
      <c r="V177" s="524"/>
      <c r="W177" s="524"/>
      <c r="X177" s="524"/>
      <c r="Y177" s="524"/>
      <c r="Z177" s="524"/>
      <c r="AA177" s="524"/>
      <c r="AB177" s="524"/>
      <c r="AC177" s="524"/>
      <c r="AD177" s="524"/>
      <c r="AE177" s="524"/>
      <c r="AF177" s="524"/>
      <c r="AG177" s="524"/>
      <c r="AH177" s="525"/>
    </row>
    <row r="178" spans="2:34" ht="15" customHeight="1">
      <c r="B178" s="531"/>
      <c r="C178" s="532"/>
      <c r="D178" s="532"/>
      <c r="E178" s="532"/>
      <c r="F178" s="532"/>
      <c r="G178" s="533"/>
      <c r="H178" s="519"/>
      <c r="I178" s="520"/>
      <c r="J178" s="520"/>
      <c r="K178" s="520"/>
      <c r="L178" s="41" t="s">
        <v>46</v>
      </c>
      <c r="M178" s="521"/>
      <c r="N178" s="521"/>
      <c r="O178" s="41" t="s">
        <v>45</v>
      </c>
      <c r="P178" s="522"/>
      <c r="Q178" s="522"/>
      <c r="R178" s="522"/>
      <c r="S178" s="522"/>
      <c r="T178" s="522"/>
      <c r="U178" s="522"/>
      <c r="V178" s="522"/>
      <c r="W178" s="522"/>
      <c r="X178" s="522"/>
      <c r="Y178" s="522"/>
      <c r="Z178" s="522"/>
      <c r="AA178" s="522"/>
      <c r="AB178" s="522"/>
      <c r="AC178" s="522"/>
      <c r="AD178" s="522"/>
      <c r="AE178" s="522"/>
      <c r="AF178" s="522"/>
      <c r="AG178" s="522"/>
      <c r="AH178" s="523"/>
    </row>
    <row r="179" spans="2:34" ht="15" customHeight="1">
      <c r="B179" s="531"/>
      <c r="C179" s="532"/>
      <c r="D179" s="532"/>
      <c r="E179" s="532"/>
      <c r="F179" s="532"/>
      <c r="G179" s="533"/>
      <c r="H179" s="153" t="s">
        <v>51</v>
      </c>
      <c r="I179" s="526"/>
      <c r="J179" s="526"/>
      <c r="K179" s="526"/>
      <c r="L179" s="50" t="s">
        <v>46</v>
      </c>
      <c r="M179" s="527"/>
      <c r="N179" s="527"/>
      <c r="O179" s="50" t="s">
        <v>45</v>
      </c>
      <c r="P179" s="524"/>
      <c r="Q179" s="524"/>
      <c r="R179" s="524"/>
      <c r="S179" s="524"/>
      <c r="T179" s="524"/>
      <c r="U179" s="524"/>
      <c r="V179" s="524"/>
      <c r="W179" s="524"/>
      <c r="X179" s="524"/>
      <c r="Y179" s="524"/>
      <c r="Z179" s="524"/>
      <c r="AA179" s="524"/>
      <c r="AB179" s="524"/>
      <c r="AC179" s="524"/>
      <c r="AD179" s="524"/>
      <c r="AE179" s="524"/>
      <c r="AF179" s="524"/>
      <c r="AG179" s="524"/>
      <c r="AH179" s="525"/>
    </row>
    <row r="180" spans="2:34" ht="15" customHeight="1">
      <c r="B180" s="531"/>
      <c r="C180" s="532"/>
      <c r="D180" s="532"/>
      <c r="E180" s="532"/>
      <c r="F180" s="532"/>
      <c r="G180" s="533"/>
      <c r="H180" s="519"/>
      <c r="I180" s="520"/>
      <c r="J180" s="520"/>
      <c r="K180" s="520"/>
      <c r="L180" s="41" t="s">
        <v>46</v>
      </c>
      <c r="M180" s="521"/>
      <c r="N180" s="521"/>
      <c r="O180" s="41" t="s">
        <v>45</v>
      </c>
      <c r="P180" s="522"/>
      <c r="Q180" s="522"/>
      <c r="R180" s="522"/>
      <c r="S180" s="522"/>
      <c r="T180" s="522"/>
      <c r="U180" s="522"/>
      <c r="V180" s="522"/>
      <c r="W180" s="522"/>
      <c r="X180" s="522"/>
      <c r="Y180" s="522"/>
      <c r="Z180" s="522"/>
      <c r="AA180" s="522"/>
      <c r="AB180" s="522"/>
      <c r="AC180" s="522"/>
      <c r="AD180" s="522"/>
      <c r="AE180" s="522"/>
      <c r="AF180" s="522"/>
      <c r="AG180" s="522"/>
      <c r="AH180" s="523"/>
    </row>
    <row r="181" spans="2:34" ht="15" customHeight="1">
      <c r="B181" s="531"/>
      <c r="C181" s="532"/>
      <c r="D181" s="532"/>
      <c r="E181" s="532"/>
      <c r="F181" s="532"/>
      <c r="G181" s="533"/>
      <c r="H181" s="153" t="s">
        <v>51</v>
      </c>
      <c r="I181" s="526"/>
      <c r="J181" s="526"/>
      <c r="K181" s="526"/>
      <c r="L181" s="50" t="s">
        <v>46</v>
      </c>
      <c r="M181" s="527"/>
      <c r="N181" s="527"/>
      <c r="O181" s="50" t="s">
        <v>45</v>
      </c>
      <c r="P181" s="524"/>
      <c r="Q181" s="524"/>
      <c r="R181" s="524"/>
      <c r="S181" s="524"/>
      <c r="T181" s="524"/>
      <c r="U181" s="524"/>
      <c r="V181" s="524"/>
      <c r="W181" s="524"/>
      <c r="X181" s="524"/>
      <c r="Y181" s="524"/>
      <c r="Z181" s="524"/>
      <c r="AA181" s="524"/>
      <c r="AB181" s="524"/>
      <c r="AC181" s="524"/>
      <c r="AD181" s="524"/>
      <c r="AE181" s="524"/>
      <c r="AF181" s="524"/>
      <c r="AG181" s="524"/>
      <c r="AH181" s="525"/>
    </row>
    <row r="182" spans="2:34" ht="15" customHeight="1">
      <c r="B182" s="531"/>
      <c r="C182" s="532"/>
      <c r="D182" s="532"/>
      <c r="E182" s="532"/>
      <c r="F182" s="532"/>
      <c r="G182" s="533"/>
      <c r="H182" s="519"/>
      <c r="I182" s="520"/>
      <c r="J182" s="520"/>
      <c r="K182" s="520"/>
      <c r="L182" s="41" t="s">
        <v>46</v>
      </c>
      <c r="M182" s="521"/>
      <c r="N182" s="521"/>
      <c r="O182" s="41" t="s">
        <v>45</v>
      </c>
      <c r="P182" s="522"/>
      <c r="Q182" s="522"/>
      <c r="R182" s="522"/>
      <c r="S182" s="522"/>
      <c r="T182" s="522"/>
      <c r="U182" s="522"/>
      <c r="V182" s="522"/>
      <c r="W182" s="522"/>
      <c r="X182" s="522"/>
      <c r="Y182" s="522"/>
      <c r="Z182" s="522"/>
      <c r="AA182" s="522"/>
      <c r="AB182" s="522"/>
      <c r="AC182" s="522"/>
      <c r="AD182" s="522"/>
      <c r="AE182" s="522"/>
      <c r="AF182" s="522"/>
      <c r="AG182" s="522"/>
      <c r="AH182" s="523"/>
    </row>
    <row r="183" spans="2:34" ht="15" customHeight="1">
      <c r="B183" s="531"/>
      <c r="C183" s="532"/>
      <c r="D183" s="532"/>
      <c r="E183" s="532"/>
      <c r="F183" s="532"/>
      <c r="G183" s="533"/>
      <c r="H183" s="153" t="s">
        <v>51</v>
      </c>
      <c r="I183" s="526"/>
      <c r="J183" s="526"/>
      <c r="K183" s="526"/>
      <c r="L183" s="50" t="s">
        <v>46</v>
      </c>
      <c r="M183" s="527"/>
      <c r="N183" s="527"/>
      <c r="O183" s="50" t="s">
        <v>45</v>
      </c>
      <c r="P183" s="524"/>
      <c r="Q183" s="524"/>
      <c r="R183" s="524"/>
      <c r="S183" s="524"/>
      <c r="T183" s="524"/>
      <c r="U183" s="524"/>
      <c r="V183" s="524"/>
      <c r="W183" s="524"/>
      <c r="X183" s="524"/>
      <c r="Y183" s="524"/>
      <c r="Z183" s="524"/>
      <c r="AA183" s="524"/>
      <c r="AB183" s="524"/>
      <c r="AC183" s="524"/>
      <c r="AD183" s="524"/>
      <c r="AE183" s="524"/>
      <c r="AF183" s="524"/>
      <c r="AG183" s="524"/>
      <c r="AH183" s="525"/>
    </row>
    <row r="184" spans="2:34" ht="15" customHeight="1">
      <c r="B184" s="531"/>
      <c r="C184" s="532"/>
      <c r="D184" s="532"/>
      <c r="E184" s="532"/>
      <c r="F184" s="532"/>
      <c r="G184" s="533"/>
      <c r="H184" s="519"/>
      <c r="I184" s="520"/>
      <c r="J184" s="520"/>
      <c r="K184" s="520"/>
      <c r="L184" s="41" t="s">
        <v>46</v>
      </c>
      <c r="M184" s="521"/>
      <c r="N184" s="521"/>
      <c r="O184" s="41" t="s">
        <v>45</v>
      </c>
      <c r="P184" s="522"/>
      <c r="Q184" s="522"/>
      <c r="R184" s="522"/>
      <c r="S184" s="522"/>
      <c r="T184" s="522"/>
      <c r="U184" s="522"/>
      <c r="V184" s="522"/>
      <c r="W184" s="522"/>
      <c r="X184" s="522"/>
      <c r="Y184" s="522"/>
      <c r="Z184" s="522"/>
      <c r="AA184" s="522"/>
      <c r="AB184" s="522"/>
      <c r="AC184" s="522"/>
      <c r="AD184" s="522"/>
      <c r="AE184" s="522"/>
      <c r="AF184" s="522"/>
      <c r="AG184" s="522"/>
      <c r="AH184" s="523"/>
    </row>
    <row r="185" spans="2:34" ht="15" customHeight="1">
      <c r="B185" s="531"/>
      <c r="C185" s="532"/>
      <c r="D185" s="532"/>
      <c r="E185" s="532"/>
      <c r="F185" s="532"/>
      <c r="G185" s="533"/>
      <c r="H185" s="153" t="s">
        <v>51</v>
      </c>
      <c r="I185" s="526"/>
      <c r="J185" s="526"/>
      <c r="K185" s="526"/>
      <c r="L185" s="50" t="s">
        <v>46</v>
      </c>
      <c r="M185" s="527"/>
      <c r="N185" s="527"/>
      <c r="O185" s="50" t="s">
        <v>45</v>
      </c>
      <c r="P185" s="524"/>
      <c r="Q185" s="524"/>
      <c r="R185" s="524"/>
      <c r="S185" s="524"/>
      <c r="T185" s="524"/>
      <c r="U185" s="524"/>
      <c r="V185" s="524"/>
      <c r="W185" s="524"/>
      <c r="X185" s="524"/>
      <c r="Y185" s="524"/>
      <c r="Z185" s="524"/>
      <c r="AA185" s="524"/>
      <c r="AB185" s="524"/>
      <c r="AC185" s="524"/>
      <c r="AD185" s="524"/>
      <c r="AE185" s="524"/>
      <c r="AF185" s="524"/>
      <c r="AG185" s="524"/>
      <c r="AH185" s="525"/>
    </row>
    <row r="186" spans="2:34" ht="15" customHeight="1">
      <c r="B186" s="531"/>
      <c r="C186" s="532"/>
      <c r="D186" s="532"/>
      <c r="E186" s="532"/>
      <c r="F186" s="532"/>
      <c r="G186" s="533"/>
      <c r="H186" s="519"/>
      <c r="I186" s="520"/>
      <c r="J186" s="520"/>
      <c r="K186" s="520"/>
      <c r="L186" s="41" t="s">
        <v>46</v>
      </c>
      <c r="M186" s="521"/>
      <c r="N186" s="521"/>
      <c r="O186" s="41" t="s">
        <v>45</v>
      </c>
      <c r="P186" s="522"/>
      <c r="Q186" s="522"/>
      <c r="R186" s="522"/>
      <c r="S186" s="522"/>
      <c r="T186" s="522"/>
      <c r="U186" s="522"/>
      <c r="V186" s="522"/>
      <c r="W186" s="522"/>
      <c r="X186" s="522"/>
      <c r="Y186" s="522"/>
      <c r="Z186" s="522"/>
      <c r="AA186" s="522"/>
      <c r="AB186" s="522"/>
      <c r="AC186" s="522"/>
      <c r="AD186" s="522"/>
      <c r="AE186" s="522"/>
      <c r="AF186" s="522"/>
      <c r="AG186" s="522"/>
      <c r="AH186" s="523"/>
    </row>
    <row r="187" spans="2:34" ht="15" customHeight="1">
      <c r="B187" s="531"/>
      <c r="C187" s="532"/>
      <c r="D187" s="532"/>
      <c r="E187" s="532"/>
      <c r="F187" s="532"/>
      <c r="G187" s="533"/>
      <c r="H187" s="153" t="s">
        <v>51</v>
      </c>
      <c r="I187" s="526"/>
      <c r="J187" s="526"/>
      <c r="K187" s="526"/>
      <c r="L187" s="50" t="s">
        <v>46</v>
      </c>
      <c r="M187" s="527"/>
      <c r="N187" s="527"/>
      <c r="O187" s="50" t="s">
        <v>45</v>
      </c>
      <c r="P187" s="524"/>
      <c r="Q187" s="524"/>
      <c r="R187" s="524"/>
      <c r="S187" s="524"/>
      <c r="T187" s="524"/>
      <c r="U187" s="524"/>
      <c r="V187" s="524"/>
      <c r="W187" s="524"/>
      <c r="X187" s="524"/>
      <c r="Y187" s="524"/>
      <c r="Z187" s="524"/>
      <c r="AA187" s="524"/>
      <c r="AB187" s="524"/>
      <c r="AC187" s="524"/>
      <c r="AD187" s="524"/>
      <c r="AE187" s="524"/>
      <c r="AF187" s="524"/>
      <c r="AG187" s="524"/>
      <c r="AH187" s="525"/>
    </row>
    <row r="188" spans="2:34" ht="15" customHeight="1">
      <c r="B188" s="531"/>
      <c r="C188" s="532"/>
      <c r="D188" s="532"/>
      <c r="E188" s="532"/>
      <c r="F188" s="532"/>
      <c r="G188" s="533"/>
      <c r="H188" s="519"/>
      <c r="I188" s="520"/>
      <c r="J188" s="520"/>
      <c r="K188" s="520"/>
      <c r="L188" s="41" t="s">
        <v>46</v>
      </c>
      <c r="M188" s="521"/>
      <c r="N188" s="521"/>
      <c r="O188" s="41" t="s">
        <v>45</v>
      </c>
      <c r="P188" s="522"/>
      <c r="Q188" s="522"/>
      <c r="R188" s="522"/>
      <c r="S188" s="522"/>
      <c r="T188" s="522"/>
      <c r="U188" s="522"/>
      <c r="V188" s="522"/>
      <c r="W188" s="522"/>
      <c r="X188" s="522"/>
      <c r="Y188" s="522"/>
      <c r="Z188" s="522"/>
      <c r="AA188" s="522"/>
      <c r="AB188" s="522"/>
      <c r="AC188" s="522"/>
      <c r="AD188" s="522"/>
      <c r="AE188" s="522"/>
      <c r="AF188" s="522"/>
      <c r="AG188" s="522"/>
      <c r="AH188" s="523"/>
    </row>
    <row r="189" spans="2:34" ht="15" customHeight="1">
      <c r="B189" s="531"/>
      <c r="C189" s="532"/>
      <c r="D189" s="532"/>
      <c r="E189" s="532"/>
      <c r="F189" s="532"/>
      <c r="G189" s="533"/>
      <c r="H189" s="153" t="s">
        <v>51</v>
      </c>
      <c r="I189" s="526"/>
      <c r="J189" s="526"/>
      <c r="K189" s="526"/>
      <c r="L189" s="50" t="s">
        <v>46</v>
      </c>
      <c r="M189" s="527"/>
      <c r="N189" s="527"/>
      <c r="O189" s="50" t="s">
        <v>45</v>
      </c>
      <c r="P189" s="524"/>
      <c r="Q189" s="524"/>
      <c r="R189" s="524"/>
      <c r="S189" s="524"/>
      <c r="T189" s="524"/>
      <c r="U189" s="524"/>
      <c r="V189" s="524"/>
      <c r="W189" s="524"/>
      <c r="X189" s="524"/>
      <c r="Y189" s="524"/>
      <c r="Z189" s="524"/>
      <c r="AA189" s="524"/>
      <c r="AB189" s="524"/>
      <c r="AC189" s="524"/>
      <c r="AD189" s="524"/>
      <c r="AE189" s="524"/>
      <c r="AF189" s="524"/>
      <c r="AG189" s="524"/>
      <c r="AH189" s="525"/>
    </row>
    <row r="190" spans="2:34" ht="15" customHeight="1">
      <c r="B190" s="531"/>
      <c r="C190" s="532"/>
      <c r="D190" s="532"/>
      <c r="E190" s="532"/>
      <c r="F190" s="532"/>
      <c r="G190" s="533"/>
      <c r="H190" s="519"/>
      <c r="I190" s="520"/>
      <c r="J190" s="520"/>
      <c r="K190" s="520"/>
      <c r="L190" s="41" t="s">
        <v>46</v>
      </c>
      <c r="M190" s="521"/>
      <c r="N190" s="521"/>
      <c r="O190" s="41" t="s">
        <v>45</v>
      </c>
      <c r="P190" s="522"/>
      <c r="Q190" s="522"/>
      <c r="R190" s="522"/>
      <c r="S190" s="522"/>
      <c r="T190" s="522"/>
      <c r="U190" s="522"/>
      <c r="V190" s="522"/>
      <c r="W190" s="522"/>
      <c r="X190" s="522"/>
      <c r="Y190" s="522"/>
      <c r="Z190" s="522"/>
      <c r="AA190" s="522"/>
      <c r="AB190" s="522"/>
      <c r="AC190" s="522"/>
      <c r="AD190" s="522"/>
      <c r="AE190" s="522"/>
      <c r="AF190" s="522"/>
      <c r="AG190" s="522"/>
      <c r="AH190" s="523"/>
    </row>
    <row r="191" spans="2:34" ht="15" customHeight="1">
      <c r="B191" s="531"/>
      <c r="C191" s="532"/>
      <c r="D191" s="532"/>
      <c r="E191" s="532"/>
      <c r="F191" s="532"/>
      <c r="G191" s="533"/>
      <c r="H191" s="153" t="s">
        <v>51</v>
      </c>
      <c r="I191" s="526"/>
      <c r="J191" s="526"/>
      <c r="K191" s="526"/>
      <c r="L191" s="50" t="s">
        <v>46</v>
      </c>
      <c r="M191" s="527"/>
      <c r="N191" s="527"/>
      <c r="O191" s="50" t="s">
        <v>45</v>
      </c>
      <c r="P191" s="524"/>
      <c r="Q191" s="524"/>
      <c r="R191" s="524"/>
      <c r="S191" s="524"/>
      <c r="T191" s="524"/>
      <c r="U191" s="524"/>
      <c r="V191" s="524"/>
      <c r="W191" s="524"/>
      <c r="X191" s="524"/>
      <c r="Y191" s="524"/>
      <c r="Z191" s="524"/>
      <c r="AA191" s="524"/>
      <c r="AB191" s="524"/>
      <c r="AC191" s="524"/>
      <c r="AD191" s="524"/>
      <c r="AE191" s="524"/>
      <c r="AF191" s="524"/>
      <c r="AG191" s="524"/>
      <c r="AH191" s="525"/>
    </row>
    <row r="192" spans="2:34" ht="15" customHeight="1">
      <c r="B192" s="531"/>
      <c r="C192" s="532"/>
      <c r="D192" s="532"/>
      <c r="E192" s="532"/>
      <c r="F192" s="532"/>
      <c r="G192" s="533"/>
      <c r="H192" s="519"/>
      <c r="I192" s="520"/>
      <c r="J192" s="520"/>
      <c r="K192" s="520"/>
      <c r="L192" s="41" t="s">
        <v>46</v>
      </c>
      <c r="M192" s="521"/>
      <c r="N192" s="521"/>
      <c r="O192" s="41" t="s">
        <v>45</v>
      </c>
      <c r="P192" s="522"/>
      <c r="Q192" s="522"/>
      <c r="R192" s="522"/>
      <c r="S192" s="522"/>
      <c r="T192" s="522"/>
      <c r="U192" s="522"/>
      <c r="V192" s="522"/>
      <c r="W192" s="522"/>
      <c r="X192" s="522"/>
      <c r="Y192" s="522"/>
      <c r="Z192" s="522"/>
      <c r="AA192" s="522"/>
      <c r="AB192" s="522"/>
      <c r="AC192" s="522"/>
      <c r="AD192" s="522"/>
      <c r="AE192" s="522"/>
      <c r="AF192" s="522"/>
      <c r="AG192" s="522"/>
      <c r="AH192" s="523"/>
    </row>
    <row r="193" spans="2:34" ht="15" customHeight="1">
      <c r="B193" s="531"/>
      <c r="C193" s="532"/>
      <c r="D193" s="532"/>
      <c r="E193" s="532"/>
      <c r="F193" s="532"/>
      <c r="G193" s="533"/>
      <c r="H193" s="153" t="s">
        <v>51</v>
      </c>
      <c r="I193" s="526"/>
      <c r="J193" s="526"/>
      <c r="K193" s="526"/>
      <c r="L193" s="50" t="s">
        <v>46</v>
      </c>
      <c r="M193" s="527"/>
      <c r="N193" s="527"/>
      <c r="O193" s="50" t="s">
        <v>45</v>
      </c>
      <c r="P193" s="524"/>
      <c r="Q193" s="524"/>
      <c r="R193" s="524"/>
      <c r="S193" s="524"/>
      <c r="T193" s="524"/>
      <c r="U193" s="524"/>
      <c r="V193" s="524"/>
      <c r="W193" s="524"/>
      <c r="X193" s="524"/>
      <c r="Y193" s="524"/>
      <c r="Z193" s="524"/>
      <c r="AA193" s="524"/>
      <c r="AB193" s="524"/>
      <c r="AC193" s="524"/>
      <c r="AD193" s="524"/>
      <c r="AE193" s="524"/>
      <c r="AF193" s="524"/>
      <c r="AG193" s="524"/>
      <c r="AH193" s="525"/>
    </row>
    <row r="194" spans="2:34" ht="15" customHeight="1">
      <c r="B194" s="531"/>
      <c r="C194" s="532"/>
      <c r="D194" s="532"/>
      <c r="E194" s="532"/>
      <c r="F194" s="532"/>
      <c r="G194" s="533"/>
      <c r="H194" s="519"/>
      <c r="I194" s="520"/>
      <c r="J194" s="520"/>
      <c r="K194" s="520"/>
      <c r="L194" s="41" t="s">
        <v>46</v>
      </c>
      <c r="M194" s="521"/>
      <c r="N194" s="521"/>
      <c r="O194" s="41" t="s">
        <v>45</v>
      </c>
      <c r="P194" s="522"/>
      <c r="Q194" s="522"/>
      <c r="R194" s="522"/>
      <c r="S194" s="522"/>
      <c r="T194" s="522"/>
      <c r="U194" s="522"/>
      <c r="V194" s="522"/>
      <c r="W194" s="522"/>
      <c r="X194" s="522"/>
      <c r="Y194" s="522"/>
      <c r="Z194" s="522"/>
      <c r="AA194" s="522"/>
      <c r="AB194" s="522"/>
      <c r="AC194" s="522"/>
      <c r="AD194" s="522"/>
      <c r="AE194" s="522"/>
      <c r="AF194" s="522"/>
      <c r="AG194" s="522"/>
      <c r="AH194" s="523"/>
    </row>
    <row r="195" spans="2:34" ht="15" customHeight="1">
      <c r="B195" s="531"/>
      <c r="C195" s="532"/>
      <c r="D195" s="532"/>
      <c r="E195" s="532"/>
      <c r="F195" s="532"/>
      <c r="G195" s="533"/>
      <c r="H195" s="153" t="s">
        <v>51</v>
      </c>
      <c r="I195" s="526"/>
      <c r="J195" s="526"/>
      <c r="K195" s="526"/>
      <c r="L195" s="50" t="s">
        <v>46</v>
      </c>
      <c r="M195" s="527"/>
      <c r="N195" s="527"/>
      <c r="O195" s="50" t="s">
        <v>45</v>
      </c>
      <c r="P195" s="524"/>
      <c r="Q195" s="524"/>
      <c r="R195" s="524"/>
      <c r="S195" s="524"/>
      <c r="T195" s="524"/>
      <c r="U195" s="524"/>
      <c r="V195" s="524"/>
      <c r="W195" s="524"/>
      <c r="X195" s="524"/>
      <c r="Y195" s="524"/>
      <c r="Z195" s="524"/>
      <c r="AA195" s="524"/>
      <c r="AB195" s="524"/>
      <c r="AC195" s="524"/>
      <c r="AD195" s="524"/>
      <c r="AE195" s="524"/>
      <c r="AF195" s="524"/>
      <c r="AG195" s="524"/>
      <c r="AH195" s="525"/>
    </row>
    <row r="196" spans="2:34" ht="15" customHeight="1">
      <c r="B196" s="531"/>
      <c r="C196" s="532"/>
      <c r="D196" s="532"/>
      <c r="E196" s="532"/>
      <c r="F196" s="532"/>
      <c r="G196" s="533"/>
      <c r="H196" s="519"/>
      <c r="I196" s="520"/>
      <c r="J196" s="520"/>
      <c r="K196" s="520"/>
      <c r="L196" s="41" t="s">
        <v>46</v>
      </c>
      <c r="M196" s="521"/>
      <c r="N196" s="521"/>
      <c r="O196" s="41" t="s">
        <v>45</v>
      </c>
      <c r="P196" s="522"/>
      <c r="Q196" s="522"/>
      <c r="R196" s="522"/>
      <c r="S196" s="522"/>
      <c r="T196" s="522"/>
      <c r="U196" s="522"/>
      <c r="V196" s="522"/>
      <c r="W196" s="522"/>
      <c r="X196" s="522"/>
      <c r="Y196" s="522"/>
      <c r="Z196" s="522"/>
      <c r="AA196" s="522"/>
      <c r="AB196" s="522"/>
      <c r="AC196" s="522"/>
      <c r="AD196" s="522"/>
      <c r="AE196" s="522"/>
      <c r="AF196" s="522"/>
      <c r="AG196" s="522"/>
      <c r="AH196" s="523"/>
    </row>
    <row r="197" spans="2:34" ht="15" customHeight="1">
      <c r="B197" s="534"/>
      <c r="C197" s="535"/>
      <c r="D197" s="535"/>
      <c r="E197" s="535"/>
      <c r="F197" s="535"/>
      <c r="G197" s="536"/>
      <c r="H197" s="153" t="s">
        <v>51</v>
      </c>
      <c r="I197" s="526"/>
      <c r="J197" s="526"/>
      <c r="K197" s="526"/>
      <c r="L197" s="50" t="s">
        <v>46</v>
      </c>
      <c r="M197" s="527"/>
      <c r="N197" s="527"/>
      <c r="O197" s="50" t="s">
        <v>45</v>
      </c>
      <c r="P197" s="524"/>
      <c r="Q197" s="524"/>
      <c r="R197" s="524"/>
      <c r="S197" s="524"/>
      <c r="T197" s="524"/>
      <c r="U197" s="524"/>
      <c r="V197" s="524"/>
      <c r="W197" s="524"/>
      <c r="X197" s="524"/>
      <c r="Y197" s="524"/>
      <c r="Z197" s="524"/>
      <c r="AA197" s="524"/>
      <c r="AB197" s="524"/>
      <c r="AC197" s="524"/>
      <c r="AD197" s="524"/>
      <c r="AE197" s="524"/>
      <c r="AF197" s="524"/>
      <c r="AG197" s="524"/>
      <c r="AH197" s="525"/>
    </row>
    <row r="198" spans="2:34" ht="15" customHeight="1">
      <c r="B198" s="528" t="s">
        <v>256</v>
      </c>
      <c r="C198" s="529"/>
      <c r="D198" s="529"/>
      <c r="E198" s="529"/>
      <c r="F198" s="529"/>
      <c r="G198" s="530"/>
      <c r="H198" s="519"/>
      <c r="I198" s="520"/>
      <c r="J198" s="520"/>
      <c r="K198" s="520"/>
      <c r="L198" s="41" t="s">
        <v>46</v>
      </c>
      <c r="M198" s="521"/>
      <c r="N198" s="521"/>
      <c r="O198" s="41" t="s">
        <v>45</v>
      </c>
      <c r="P198" s="522"/>
      <c r="Q198" s="522"/>
      <c r="R198" s="522"/>
      <c r="S198" s="522"/>
      <c r="T198" s="522"/>
      <c r="U198" s="522"/>
      <c r="V198" s="522"/>
      <c r="W198" s="522"/>
      <c r="X198" s="522"/>
      <c r="Y198" s="522"/>
      <c r="Z198" s="522"/>
      <c r="AA198" s="522"/>
      <c r="AB198" s="522"/>
      <c r="AC198" s="522"/>
      <c r="AD198" s="522"/>
      <c r="AE198" s="522"/>
      <c r="AF198" s="522"/>
      <c r="AG198" s="522"/>
      <c r="AH198" s="523"/>
    </row>
    <row r="199" spans="2:34" ht="15" customHeight="1">
      <c r="B199" s="531"/>
      <c r="C199" s="532"/>
      <c r="D199" s="532"/>
      <c r="E199" s="532"/>
      <c r="F199" s="532"/>
      <c r="G199" s="533"/>
      <c r="H199" s="153" t="s">
        <v>51</v>
      </c>
      <c r="I199" s="526"/>
      <c r="J199" s="526"/>
      <c r="K199" s="526"/>
      <c r="L199" s="50" t="s">
        <v>46</v>
      </c>
      <c r="M199" s="527"/>
      <c r="N199" s="527"/>
      <c r="O199" s="50" t="s">
        <v>45</v>
      </c>
      <c r="P199" s="524"/>
      <c r="Q199" s="524"/>
      <c r="R199" s="524"/>
      <c r="S199" s="524"/>
      <c r="T199" s="524"/>
      <c r="U199" s="524"/>
      <c r="V199" s="524"/>
      <c r="W199" s="524"/>
      <c r="X199" s="524"/>
      <c r="Y199" s="524"/>
      <c r="Z199" s="524"/>
      <c r="AA199" s="524"/>
      <c r="AB199" s="524"/>
      <c r="AC199" s="524"/>
      <c r="AD199" s="524"/>
      <c r="AE199" s="524"/>
      <c r="AF199" s="524"/>
      <c r="AG199" s="524"/>
      <c r="AH199" s="525"/>
    </row>
    <row r="200" spans="2:34" ht="15" customHeight="1">
      <c r="B200" s="531"/>
      <c r="C200" s="532"/>
      <c r="D200" s="532"/>
      <c r="E200" s="532"/>
      <c r="F200" s="532"/>
      <c r="G200" s="533"/>
      <c r="H200" s="519"/>
      <c r="I200" s="520"/>
      <c r="J200" s="520"/>
      <c r="K200" s="520"/>
      <c r="L200" s="41" t="s">
        <v>46</v>
      </c>
      <c r="M200" s="521"/>
      <c r="N200" s="521"/>
      <c r="O200" s="41" t="s">
        <v>45</v>
      </c>
      <c r="P200" s="522"/>
      <c r="Q200" s="522"/>
      <c r="R200" s="522"/>
      <c r="S200" s="522"/>
      <c r="T200" s="522"/>
      <c r="U200" s="522"/>
      <c r="V200" s="522"/>
      <c r="W200" s="522"/>
      <c r="X200" s="522"/>
      <c r="Y200" s="522"/>
      <c r="Z200" s="522"/>
      <c r="AA200" s="522"/>
      <c r="AB200" s="522"/>
      <c r="AC200" s="522"/>
      <c r="AD200" s="522"/>
      <c r="AE200" s="522"/>
      <c r="AF200" s="522"/>
      <c r="AG200" s="522"/>
      <c r="AH200" s="523"/>
    </row>
    <row r="201" spans="2:34" ht="15" customHeight="1">
      <c r="B201" s="531"/>
      <c r="C201" s="532"/>
      <c r="D201" s="532"/>
      <c r="E201" s="532"/>
      <c r="F201" s="532"/>
      <c r="G201" s="533"/>
      <c r="H201" s="153" t="s">
        <v>51</v>
      </c>
      <c r="I201" s="526"/>
      <c r="J201" s="526"/>
      <c r="K201" s="526"/>
      <c r="L201" s="50" t="s">
        <v>46</v>
      </c>
      <c r="M201" s="527"/>
      <c r="N201" s="527"/>
      <c r="O201" s="50" t="s">
        <v>45</v>
      </c>
      <c r="P201" s="524"/>
      <c r="Q201" s="524"/>
      <c r="R201" s="524"/>
      <c r="S201" s="524"/>
      <c r="T201" s="524"/>
      <c r="U201" s="524"/>
      <c r="V201" s="524"/>
      <c r="W201" s="524"/>
      <c r="X201" s="524"/>
      <c r="Y201" s="524"/>
      <c r="Z201" s="524"/>
      <c r="AA201" s="524"/>
      <c r="AB201" s="524"/>
      <c r="AC201" s="524"/>
      <c r="AD201" s="524"/>
      <c r="AE201" s="524"/>
      <c r="AF201" s="524"/>
      <c r="AG201" s="524"/>
      <c r="AH201" s="525"/>
    </row>
    <row r="202" spans="2:34" ht="15" customHeight="1">
      <c r="B202" s="531"/>
      <c r="C202" s="532"/>
      <c r="D202" s="532"/>
      <c r="E202" s="532"/>
      <c r="F202" s="532"/>
      <c r="G202" s="533"/>
      <c r="H202" s="519"/>
      <c r="I202" s="520"/>
      <c r="J202" s="520"/>
      <c r="K202" s="520"/>
      <c r="L202" s="41" t="s">
        <v>46</v>
      </c>
      <c r="M202" s="521"/>
      <c r="N202" s="521"/>
      <c r="O202" s="41" t="s">
        <v>45</v>
      </c>
      <c r="P202" s="522"/>
      <c r="Q202" s="522"/>
      <c r="R202" s="522"/>
      <c r="S202" s="522"/>
      <c r="T202" s="522"/>
      <c r="U202" s="522"/>
      <c r="V202" s="522"/>
      <c r="W202" s="522"/>
      <c r="X202" s="522"/>
      <c r="Y202" s="522"/>
      <c r="Z202" s="522"/>
      <c r="AA202" s="522"/>
      <c r="AB202" s="522"/>
      <c r="AC202" s="522"/>
      <c r="AD202" s="522"/>
      <c r="AE202" s="522"/>
      <c r="AF202" s="522"/>
      <c r="AG202" s="522"/>
      <c r="AH202" s="523"/>
    </row>
    <row r="203" spans="2:34" ht="15" customHeight="1">
      <c r="B203" s="531"/>
      <c r="C203" s="532"/>
      <c r="D203" s="532"/>
      <c r="E203" s="532"/>
      <c r="F203" s="532"/>
      <c r="G203" s="533"/>
      <c r="H203" s="153" t="s">
        <v>51</v>
      </c>
      <c r="I203" s="526"/>
      <c r="J203" s="526"/>
      <c r="K203" s="526"/>
      <c r="L203" s="50" t="s">
        <v>46</v>
      </c>
      <c r="M203" s="527"/>
      <c r="N203" s="527"/>
      <c r="O203" s="50" t="s">
        <v>45</v>
      </c>
      <c r="P203" s="524"/>
      <c r="Q203" s="524"/>
      <c r="R203" s="524"/>
      <c r="S203" s="524"/>
      <c r="T203" s="524"/>
      <c r="U203" s="524"/>
      <c r="V203" s="524"/>
      <c r="W203" s="524"/>
      <c r="X203" s="524"/>
      <c r="Y203" s="524"/>
      <c r="Z203" s="524"/>
      <c r="AA203" s="524"/>
      <c r="AB203" s="524"/>
      <c r="AC203" s="524"/>
      <c r="AD203" s="524"/>
      <c r="AE203" s="524"/>
      <c r="AF203" s="524"/>
      <c r="AG203" s="524"/>
      <c r="AH203" s="525"/>
    </row>
    <row r="204" spans="2:34" ht="15" customHeight="1">
      <c r="B204" s="531"/>
      <c r="C204" s="532"/>
      <c r="D204" s="532"/>
      <c r="E204" s="532"/>
      <c r="F204" s="532"/>
      <c r="G204" s="533"/>
      <c r="H204" s="519"/>
      <c r="I204" s="520"/>
      <c r="J204" s="520"/>
      <c r="K204" s="520"/>
      <c r="L204" s="41" t="s">
        <v>46</v>
      </c>
      <c r="M204" s="521"/>
      <c r="N204" s="521"/>
      <c r="O204" s="41" t="s">
        <v>45</v>
      </c>
      <c r="P204" s="522"/>
      <c r="Q204" s="522"/>
      <c r="R204" s="522"/>
      <c r="S204" s="522"/>
      <c r="T204" s="522"/>
      <c r="U204" s="522"/>
      <c r="V204" s="522"/>
      <c r="W204" s="522"/>
      <c r="X204" s="522"/>
      <c r="Y204" s="522"/>
      <c r="Z204" s="522"/>
      <c r="AA204" s="522"/>
      <c r="AB204" s="522"/>
      <c r="AC204" s="522"/>
      <c r="AD204" s="522"/>
      <c r="AE204" s="522"/>
      <c r="AF204" s="522"/>
      <c r="AG204" s="522"/>
      <c r="AH204" s="523"/>
    </row>
    <row r="205" spans="2:34" ht="15" customHeight="1">
      <c r="B205" s="531"/>
      <c r="C205" s="532"/>
      <c r="D205" s="532"/>
      <c r="E205" s="532"/>
      <c r="F205" s="532"/>
      <c r="G205" s="533"/>
      <c r="H205" s="153" t="s">
        <v>51</v>
      </c>
      <c r="I205" s="526"/>
      <c r="J205" s="526"/>
      <c r="K205" s="526"/>
      <c r="L205" s="50" t="s">
        <v>46</v>
      </c>
      <c r="M205" s="527"/>
      <c r="N205" s="527"/>
      <c r="O205" s="50" t="s">
        <v>45</v>
      </c>
      <c r="P205" s="524"/>
      <c r="Q205" s="524"/>
      <c r="R205" s="524"/>
      <c r="S205" s="524"/>
      <c r="T205" s="524"/>
      <c r="U205" s="524"/>
      <c r="V205" s="524"/>
      <c r="W205" s="524"/>
      <c r="X205" s="524"/>
      <c r="Y205" s="524"/>
      <c r="Z205" s="524"/>
      <c r="AA205" s="524"/>
      <c r="AB205" s="524"/>
      <c r="AC205" s="524"/>
      <c r="AD205" s="524"/>
      <c r="AE205" s="524"/>
      <c r="AF205" s="524"/>
      <c r="AG205" s="524"/>
      <c r="AH205" s="525"/>
    </row>
    <row r="206" spans="2:34" ht="15" customHeight="1">
      <c r="B206" s="531"/>
      <c r="C206" s="532"/>
      <c r="D206" s="532"/>
      <c r="E206" s="532"/>
      <c r="F206" s="532"/>
      <c r="G206" s="533"/>
      <c r="H206" s="519"/>
      <c r="I206" s="520"/>
      <c r="J206" s="520"/>
      <c r="K206" s="520"/>
      <c r="L206" s="41" t="s">
        <v>46</v>
      </c>
      <c r="M206" s="521"/>
      <c r="N206" s="521"/>
      <c r="O206" s="41" t="s">
        <v>45</v>
      </c>
      <c r="P206" s="522"/>
      <c r="Q206" s="522"/>
      <c r="R206" s="522"/>
      <c r="S206" s="522"/>
      <c r="T206" s="522"/>
      <c r="U206" s="522"/>
      <c r="V206" s="522"/>
      <c r="W206" s="522"/>
      <c r="X206" s="522"/>
      <c r="Y206" s="522"/>
      <c r="Z206" s="522"/>
      <c r="AA206" s="522"/>
      <c r="AB206" s="522"/>
      <c r="AC206" s="522"/>
      <c r="AD206" s="522"/>
      <c r="AE206" s="522"/>
      <c r="AF206" s="522"/>
      <c r="AG206" s="522"/>
      <c r="AH206" s="523"/>
    </row>
    <row r="207" spans="2:34" ht="15" customHeight="1">
      <c r="B207" s="531"/>
      <c r="C207" s="532"/>
      <c r="D207" s="532"/>
      <c r="E207" s="532"/>
      <c r="F207" s="532"/>
      <c r="G207" s="533"/>
      <c r="H207" s="153" t="s">
        <v>51</v>
      </c>
      <c r="I207" s="526"/>
      <c r="J207" s="526"/>
      <c r="K207" s="526"/>
      <c r="L207" s="50" t="s">
        <v>46</v>
      </c>
      <c r="M207" s="527"/>
      <c r="N207" s="527"/>
      <c r="O207" s="50" t="s">
        <v>45</v>
      </c>
      <c r="P207" s="524"/>
      <c r="Q207" s="524"/>
      <c r="R207" s="524"/>
      <c r="S207" s="524"/>
      <c r="T207" s="524"/>
      <c r="U207" s="524"/>
      <c r="V207" s="524"/>
      <c r="W207" s="524"/>
      <c r="X207" s="524"/>
      <c r="Y207" s="524"/>
      <c r="Z207" s="524"/>
      <c r="AA207" s="524"/>
      <c r="AB207" s="524"/>
      <c r="AC207" s="524"/>
      <c r="AD207" s="524"/>
      <c r="AE207" s="524"/>
      <c r="AF207" s="524"/>
      <c r="AG207" s="524"/>
      <c r="AH207" s="525"/>
    </row>
    <row r="208" spans="2:34" ht="15" customHeight="1">
      <c r="B208" s="531"/>
      <c r="C208" s="532"/>
      <c r="D208" s="532"/>
      <c r="E208" s="532"/>
      <c r="F208" s="532"/>
      <c r="G208" s="533"/>
      <c r="H208" s="519"/>
      <c r="I208" s="520"/>
      <c r="J208" s="520"/>
      <c r="K208" s="520"/>
      <c r="L208" s="41" t="s">
        <v>46</v>
      </c>
      <c r="M208" s="521"/>
      <c r="N208" s="521"/>
      <c r="O208" s="41" t="s">
        <v>45</v>
      </c>
      <c r="P208" s="522"/>
      <c r="Q208" s="522"/>
      <c r="R208" s="522"/>
      <c r="S208" s="522"/>
      <c r="T208" s="522"/>
      <c r="U208" s="522"/>
      <c r="V208" s="522"/>
      <c r="W208" s="522"/>
      <c r="X208" s="522"/>
      <c r="Y208" s="522"/>
      <c r="Z208" s="522"/>
      <c r="AA208" s="522"/>
      <c r="AB208" s="522"/>
      <c r="AC208" s="522"/>
      <c r="AD208" s="522"/>
      <c r="AE208" s="522"/>
      <c r="AF208" s="522"/>
      <c r="AG208" s="522"/>
      <c r="AH208" s="523"/>
    </row>
    <row r="209" spans="2:34" ht="15" customHeight="1">
      <c r="B209" s="531"/>
      <c r="C209" s="532"/>
      <c r="D209" s="532"/>
      <c r="E209" s="532"/>
      <c r="F209" s="532"/>
      <c r="G209" s="533"/>
      <c r="H209" s="153" t="s">
        <v>51</v>
      </c>
      <c r="I209" s="526"/>
      <c r="J209" s="526"/>
      <c r="K209" s="526"/>
      <c r="L209" s="50" t="s">
        <v>46</v>
      </c>
      <c r="M209" s="527"/>
      <c r="N209" s="527"/>
      <c r="O209" s="50" t="s">
        <v>45</v>
      </c>
      <c r="P209" s="524"/>
      <c r="Q209" s="524"/>
      <c r="R209" s="524"/>
      <c r="S209" s="524"/>
      <c r="T209" s="524"/>
      <c r="U209" s="524"/>
      <c r="V209" s="524"/>
      <c r="W209" s="524"/>
      <c r="X209" s="524"/>
      <c r="Y209" s="524"/>
      <c r="Z209" s="524"/>
      <c r="AA209" s="524"/>
      <c r="AB209" s="524"/>
      <c r="AC209" s="524"/>
      <c r="AD209" s="524"/>
      <c r="AE209" s="524"/>
      <c r="AF209" s="524"/>
      <c r="AG209" s="524"/>
      <c r="AH209" s="525"/>
    </row>
    <row r="210" spans="2:34" ht="15" customHeight="1">
      <c r="B210" s="531"/>
      <c r="C210" s="532"/>
      <c r="D210" s="532"/>
      <c r="E210" s="532"/>
      <c r="F210" s="532"/>
      <c r="G210" s="533"/>
      <c r="H210" s="519"/>
      <c r="I210" s="520"/>
      <c r="J210" s="520"/>
      <c r="K210" s="520"/>
      <c r="L210" s="41" t="s">
        <v>46</v>
      </c>
      <c r="M210" s="521"/>
      <c r="N210" s="521"/>
      <c r="O210" s="41" t="s">
        <v>45</v>
      </c>
      <c r="P210" s="522"/>
      <c r="Q210" s="522"/>
      <c r="R210" s="522"/>
      <c r="S210" s="522"/>
      <c r="T210" s="522"/>
      <c r="U210" s="522"/>
      <c r="V210" s="522"/>
      <c r="W210" s="522"/>
      <c r="X210" s="522"/>
      <c r="Y210" s="522"/>
      <c r="Z210" s="522"/>
      <c r="AA210" s="522"/>
      <c r="AB210" s="522"/>
      <c r="AC210" s="522"/>
      <c r="AD210" s="522"/>
      <c r="AE210" s="522"/>
      <c r="AF210" s="522"/>
      <c r="AG210" s="522"/>
      <c r="AH210" s="523"/>
    </row>
    <row r="211" spans="2:34" ht="15" customHeight="1">
      <c r="B211" s="534"/>
      <c r="C211" s="535"/>
      <c r="D211" s="535"/>
      <c r="E211" s="535"/>
      <c r="F211" s="535"/>
      <c r="G211" s="536"/>
      <c r="H211" s="153" t="s">
        <v>51</v>
      </c>
      <c r="I211" s="526"/>
      <c r="J211" s="526"/>
      <c r="K211" s="526"/>
      <c r="L211" s="50" t="s">
        <v>46</v>
      </c>
      <c r="M211" s="527"/>
      <c r="N211" s="527"/>
      <c r="O211" s="50" t="s">
        <v>45</v>
      </c>
      <c r="P211" s="524"/>
      <c r="Q211" s="524"/>
      <c r="R211" s="524"/>
      <c r="S211" s="524"/>
      <c r="T211" s="524"/>
      <c r="U211" s="524"/>
      <c r="V211" s="524"/>
      <c r="W211" s="524"/>
      <c r="X211" s="524"/>
      <c r="Y211" s="524"/>
      <c r="Z211" s="524"/>
      <c r="AA211" s="524"/>
      <c r="AB211" s="524"/>
      <c r="AC211" s="524"/>
      <c r="AD211" s="524"/>
      <c r="AE211" s="524"/>
      <c r="AF211" s="524"/>
      <c r="AG211" s="524"/>
      <c r="AH211" s="525"/>
    </row>
    <row r="212" spans="2:34" ht="15" customHeight="1">
      <c r="B212" s="507" t="s">
        <v>57</v>
      </c>
      <c r="C212" s="508"/>
      <c r="D212" s="508"/>
      <c r="E212" s="508"/>
      <c r="F212" s="508"/>
      <c r="G212" s="508"/>
      <c r="H212" s="154" t="s">
        <v>56</v>
      </c>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132"/>
    </row>
    <row r="213" spans="2:34" ht="15" customHeight="1">
      <c r="B213" s="509"/>
      <c r="C213" s="510"/>
      <c r="D213" s="510"/>
      <c r="E213" s="510"/>
      <c r="F213" s="510"/>
      <c r="G213" s="510"/>
      <c r="H213" s="513"/>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5"/>
    </row>
    <row r="214" spans="2:34" ht="15" customHeight="1">
      <c r="B214" s="511"/>
      <c r="C214" s="512"/>
      <c r="D214" s="512"/>
      <c r="E214" s="512"/>
      <c r="F214" s="512"/>
      <c r="G214" s="512"/>
      <c r="H214" s="516"/>
      <c r="I214" s="517"/>
      <c r="J214" s="517"/>
      <c r="K214" s="517"/>
      <c r="L214" s="517"/>
      <c r="M214" s="517"/>
      <c r="N214" s="517"/>
      <c r="O214" s="517"/>
      <c r="P214" s="517"/>
      <c r="Q214" s="517"/>
      <c r="R214" s="517"/>
      <c r="S214" s="517"/>
      <c r="T214" s="517"/>
      <c r="U214" s="517"/>
      <c r="V214" s="517"/>
      <c r="W214" s="517"/>
      <c r="X214" s="517"/>
      <c r="Y214" s="517"/>
      <c r="Z214" s="517"/>
      <c r="AA214" s="517"/>
      <c r="AB214" s="517"/>
      <c r="AC214" s="517"/>
      <c r="AD214" s="517"/>
      <c r="AE214" s="517"/>
      <c r="AF214" s="517"/>
      <c r="AG214" s="517"/>
      <c r="AH214" s="518"/>
    </row>
    <row r="215" spans="2:34" ht="15" customHeight="1">
      <c r="B215" s="155" t="s">
        <v>58</v>
      </c>
      <c r="C215" s="151"/>
      <c r="D215" s="151"/>
      <c r="E215" s="151"/>
      <c r="F215" s="151"/>
      <c r="G215" s="151"/>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row>
    <row r="216" spans="2:34" ht="15" customHeight="1">
      <c r="B216" s="151"/>
      <c r="C216" s="151"/>
      <c r="D216" s="151"/>
      <c r="E216" s="151"/>
      <c r="F216" s="151"/>
      <c r="G216" s="151"/>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row>
    <row r="217" spans="2:34" ht="15" customHeight="1">
      <c r="B217" s="144" t="s">
        <v>43</v>
      </c>
      <c r="K217" s="145"/>
      <c r="L217" s="145"/>
      <c r="M217" s="569" t="s">
        <v>67</v>
      </c>
      <c r="N217" s="569"/>
      <c r="O217" s="569"/>
      <c r="P217" s="569"/>
      <c r="Q217" s="569"/>
      <c r="R217" s="569"/>
      <c r="S217" s="569"/>
      <c r="T217" s="569"/>
      <c r="U217" s="569"/>
      <c r="V217" s="569"/>
      <c r="W217" s="569"/>
      <c r="AA217" s="146"/>
      <c r="AB217" s="146"/>
      <c r="AC217" s="146"/>
      <c r="AD217" s="146"/>
      <c r="AE217" s="146"/>
      <c r="AF217" s="146"/>
      <c r="AG217" s="146"/>
      <c r="AH217" s="146"/>
    </row>
    <row r="218" spans="2:34" ht="15" customHeight="1">
      <c r="K218" s="147"/>
      <c r="L218" s="147"/>
      <c r="M218" s="570"/>
      <c r="N218" s="570"/>
      <c r="O218" s="570"/>
      <c r="P218" s="570"/>
      <c r="Q218" s="570"/>
      <c r="R218" s="570"/>
      <c r="S218" s="570"/>
      <c r="T218" s="570"/>
      <c r="U218" s="570"/>
      <c r="V218" s="570"/>
      <c r="W218" s="570"/>
      <c r="AA218" s="571" t="s">
        <v>44</v>
      </c>
      <c r="AB218" s="571"/>
      <c r="AC218" s="572">
        <f>AC164</f>
        <v>0</v>
      </c>
      <c r="AD218" s="572"/>
      <c r="AE218" s="148" t="s">
        <v>46</v>
      </c>
      <c r="AF218" s="572">
        <f>AF164</f>
        <v>0</v>
      </c>
      <c r="AG218" s="572"/>
      <c r="AH218" s="148" t="s">
        <v>45</v>
      </c>
    </row>
    <row r="219" spans="2:34" ht="15" customHeight="1">
      <c r="B219" s="539" t="s" ph="1">
        <v>53</v>
      </c>
      <c r="C219" s="540" ph="1"/>
      <c r="D219" s="540" ph="1"/>
      <c r="E219" s="540" ph="1"/>
      <c r="F219" s="540" ph="1"/>
      <c r="G219" s="541" ph="1"/>
      <c r="H219" s="558">
        <f>資料1!C10</f>
        <v>0</v>
      </c>
      <c r="I219" s="549"/>
      <c r="J219" s="549"/>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59"/>
    </row>
    <row r="220" spans="2:34" ht="15" customHeight="1">
      <c r="B220" s="552" ph="1"/>
      <c r="C220" s="553" ph="1"/>
      <c r="D220" s="553" ph="1"/>
      <c r="E220" s="553" ph="1"/>
      <c r="F220" s="553" ph="1"/>
      <c r="G220" s="554" ph="1"/>
      <c r="H220" s="560">
        <f>資料1!B10</f>
        <v>0</v>
      </c>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2"/>
    </row>
    <row r="221" spans="2:34" ht="15" customHeight="1">
      <c r="B221" s="542" ph="1"/>
      <c r="C221" s="543" ph="1"/>
      <c r="D221" s="543" ph="1"/>
      <c r="E221" s="543" ph="1"/>
      <c r="F221" s="543" ph="1"/>
      <c r="G221" s="544" ph="1"/>
      <c r="H221" s="563"/>
      <c r="I221" s="564"/>
      <c r="J221" s="564"/>
      <c r="K221" s="564"/>
      <c r="L221" s="564"/>
      <c r="M221" s="564"/>
      <c r="N221" s="564"/>
      <c r="O221" s="564"/>
      <c r="P221" s="564"/>
      <c r="Q221" s="564"/>
      <c r="R221" s="564"/>
      <c r="S221" s="564"/>
      <c r="T221" s="564"/>
      <c r="U221" s="564"/>
      <c r="V221" s="564"/>
      <c r="W221" s="564"/>
      <c r="X221" s="564"/>
      <c r="Y221" s="564"/>
      <c r="Z221" s="564"/>
      <c r="AA221" s="564"/>
      <c r="AB221" s="564"/>
      <c r="AC221" s="564"/>
      <c r="AD221" s="564"/>
      <c r="AE221" s="564"/>
      <c r="AF221" s="564"/>
      <c r="AG221" s="564"/>
      <c r="AH221" s="565"/>
    </row>
    <row r="222" spans="2:34" ht="15" customHeight="1">
      <c r="B222" s="552" t="s">
        <v>47</v>
      </c>
      <c r="C222" s="553"/>
      <c r="D222" s="553"/>
      <c r="E222" s="553"/>
      <c r="F222" s="553"/>
      <c r="G222" s="554"/>
      <c r="H222" s="566">
        <f>資料1!H10</f>
        <v>0</v>
      </c>
      <c r="I222" s="566" ph="1"/>
      <c r="J222" s="566" ph="1"/>
      <c r="K222" s="566" ph="1"/>
      <c r="L222" s="566" ph="1"/>
      <c r="M222" s="566" ph="1"/>
      <c r="N222" s="566" ph="1"/>
      <c r="O222" s="566" ph="1"/>
      <c r="P222" s="566" ph="1"/>
      <c r="Q222" s="566" ph="1"/>
      <c r="R222" s="566" ph="1"/>
      <c r="S222" s="566" ph="1"/>
      <c r="T222" s="566" ph="1"/>
      <c r="U222" s="566" ph="1"/>
      <c r="V222" s="566" ph="1"/>
      <c r="W222" s="566" ph="1"/>
      <c r="X222" s="566" ph="1"/>
      <c r="Y222" s="566" ph="1"/>
      <c r="Z222" s="566" ph="1"/>
      <c r="AA222" s="566" ph="1"/>
      <c r="AB222" s="566" ph="1"/>
      <c r="AC222" s="566" ph="1"/>
      <c r="AD222" s="566" ph="1"/>
      <c r="AE222" s="566" ph="1"/>
      <c r="AF222" s="566" ph="1"/>
      <c r="AG222" s="566" ph="1"/>
      <c r="AH222" s="567" ph="1"/>
    </row>
    <row r="223" spans="2:34" ht="15" customHeight="1">
      <c r="B223" s="542"/>
      <c r="C223" s="543"/>
      <c r="D223" s="543"/>
      <c r="E223" s="543"/>
      <c r="F223" s="543"/>
      <c r="G223" s="544"/>
      <c r="H223" s="550" ph="1"/>
      <c r="I223" s="550" ph="1"/>
      <c r="J223" s="550" ph="1"/>
      <c r="K223" s="550" ph="1"/>
      <c r="L223" s="550" ph="1"/>
      <c r="M223" s="550" ph="1"/>
      <c r="N223" s="550" ph="1"/>
      <c r="O223" s="550" ph="1"/>
      <c r="P223" s="550" ph="1"/>
      <c r="Q223" s="550" ph="1"/>
      <c r="R223" s="550" ph="1"/>
      <c r="S223" s="550" ph="1"/>
      <c r="T223" s="550" ph="1"/>
      <c r="U223" s="550" ph="1"/>
      <c r="V223" s="550" ph="1"/>
      <c r="W223" s="550" ph="1"/>
      <c r="X223" s="550" ph="1"/>
      <c r="Y223" s="550" ph="1"/>
      <c r="Z223" s="550" ph="1"/>
      <c r="AA223" s="550" ph="1"/>
      <c r="AB223" s="550" ph="1"/>
      <c r="AC223" s="550" ph="1"/>
      <c r="AD223" s="550" ph="1"/>
      <c r="AE223" s="550" ph="1"/>
      <c r="AF223" s="550" ph="1"/>
      <c r="AG223" s="550" ph="1"/>
      <c r="AH223" s="568" ph="1"/>
    </row>
    <row r="224" spans="2:34" ht="15" customHeight="1">
      <c r="B224" s="539" t="s">
        <v>48</v>
      </c>
      <c r="C224" s="540"/>
      <c r="D224" s="540"/>
      <c r="E224" s="540"/>
      <c r="F224" s="540"/>
      <c r="G224" s="541"/>
      <c r="H224" s="545">
        <f>資料1!D10</f>
        <v>0</v>
      </c>
      <c r="I224" s="546"/>
      <c r="J224" s="546">
        <f>資料1!E10</f>
        <v>0</v>
      </c>
      <c r="K224" s="546"/>
      <c r="L224" s="546"/>
      <c r="M224" s="546" t="s">
        <v>46</v>
      </c>
      <c r="N224" s="546"/>
      <c r="O224" s="546">
        <f>資料1!F10</f>
        <v>0</v>
      </c>
      <c r="P224" s="546"/>
      <c r="Q224" s="546"/>
      <c r="R224" s="546" t="s">
        <v>45</v>
      </c>
      <c r="S224" s="546"/>
      <c r="T224" s="546">
        <f>資料1!G10</f>
        <v>0</v>
      </c>
      <c r="U224" s="546"/>
      <c r="V224" s="546"/>
      <c r="W224" s="573" t="s">
        <v>55</v>
      </c>
      <c r="X224" s="573"/>
      <c r="Y224" s="149"/>
      <c r="Z224" s="149"/>
      <c r="AA224" s="149"/>
      <c r="AB224" s="149"/>
      <c r="AC224" s="149"/>
      <c r="AD224" s="149"/>
      <c r="AE224" s="149"/>
      <c r="AF224" s="149"/>
      <c r="AG224" s="149"/>
      <c r="AH224" s="150"/>
    </row>
    <row r="225" spans="2:34" ht="15" customHeight="1">
      <c r="B225" s="552"/>
      <c r="C225" s="553"/>
      <c r="D225" s="553"/>
      <c r="E225" s="553"/>
      <c r="F225" s="553"/>
      <c r="G225" s="554"/>
      <c r="H225" s="547"/>
      <c r="I225" s="548"/>
      <c r="J225" s="548"/>
      <c r="K225" s="548"/>
      <c r="L225" s="548"/>
      <c r="M225" s="548"/>
      <c r="N225" s="548"/>
      <c r="O225" s="548"/>
      <c r="P225" s="548"/>
      <c r="Q225" s="548"/>
      <c r="R225" s="548"/>
      <c r="S225" s="548"/>
      <c r="T225" s="548"/>
      <c r="U225" s="548"/>
      <c r="V225" s="548"/>
      <c r="W225" s="574"/>
      <c r="X225" s="574"/>
      <c r="Y225" s="151"/>
      <c r="Z225" s="151"/>
      <c r="AA225" s="151"/>
      <c r="AB225" s="151"/>
      <c r="AC225" s="151"/>
      <c r="AD225" s="151"/>
      <c r="AE225" s="151"/>
      <c r="AF225" s="151"/>
      <c r="AG225" s="151"/>
      <c r="AH225" s="152"/>
    </row>
    <row r="226" spans="2:34" ht="15" customHeight="1">
      <c r="B226" s="539" t="s">
        <v>49</v>
      </c>
      <c r="C226" s="540"/>
      <c r="D226" s="540"/>
      <c r="E226" s="540"/>
      <c r="F226" s="540"/>
      <c r="G226" s="541"/>
      <c r="H226" s="521" t="s">
        <v>477</v>
      </c>
      <c r="I226" s="521"/>
      <c r="J226" s="521"/>
      <c r="K226" s="521"/>
      <c r="L226" s="521"/>
      <c r="M226" s="521"/>
      <c r="N226" s="521"/>
      <c r="O226" s="546" t="s">
        <v>61</v>
      </c>
      <c r="P226" s="522"/>
      <c r="Q226" s="522"/>
      <c r="R226" s="522"/>
      <c r="S226" s="522"/>
      <c r="T226" s="522"/>
      <c r="U226" s="522"/>
      <c r="V226" s="522"/>
      <c r="W226" s="522"/>
      <c r="X226" s="522"/>
      <c r="Y226" s="522"/>
      <c r="Z226" s="522"/>
      <c r="AA226" s="522"/>
      <c r="AB226" s="522"/>
      <c r="AC226" s="522"/>
      <c r="AD226" s="522"/>
      <c r="AE226" s="522"/>
      <c r="AF226" s="522"/>
      <c r="AG226" s="522"/>
      <c r="AH226" s="537" t="s">
        <v>62</v>
      </c>
    </row>
    <row r="227" spans="2:34" ht="15" customHeight="1">
      <c r="B227" s="552"/>
      <c r="C227" s="553"/>
      <c r="D227" s="553"/>
      <c r="E227" s="553"/>
      <c r="F227" s="553"/>
      <c r="G227" s="554"/>
      <c r="H227" s="555"/>
      <c r="I227" s="555"/>
      <c r="J227" s="555"/>
      <c r="K227" s="555"/>
      <c r="L227" s="555"/>
      <c r="M227" s="555"/>
      <c r="N227" s="555"/>
      <c r="O227" s="556"/>
      <c r="P227" s="557"/>
      <c r="Q227" s="557"/>
      <c r="R227" s="557"/>
      <c r="S227" s="557"/>
      <c r="T227" s="557"/>
      <c r="U227" s="557"/>
      <c r="V227" s="557"/>
      <c r="W227" s="557"/>
      <c r="X227" s="557"/>
      <c r="Y227" s="557"/>
      <c r="Z227" s="557"/>
      <c r="AA227" s="557"/>
      <c r="AB227" s="557"/>
      <c r="AC227" s="557"/>
      <c r="AD227" s="557"/>
      <c r="AE227" s="557"/>
      <c r="AF227" s="557"/>
      <c r="AG227" s="557"/>
      <c r="AH227" s="538"/>
    </row>
    <row r="228" spans="2:34" ht="15" customHeight="1">
      <c r="B228" s="539" t="s">
        <v>50</v>
      </c>
      <c r="C228" s="540"/>
      <c r="D228" s="540"/>
      <c r="E228" s="540"/>
      <c r="F228" s="540"/>
      <c r="G228" s="541"/>
      <c r="H228" s="545" t="s">
        <v>65</v>
      </c>
      <c r="I228" s="546"/>
      <c r="J228" s="546"/>
      <c r="K228" s="575">
        <f>資料1!A10</f>
        <v>0</v>
      </c>
      <c r="L228" s="575"/>
      <c r="M228" s="575"/>
      <c r="N228" s="575"/>
      <c r="O228" s="575"/>
      <c r="P228" s="575"/>
      <c r="Q228" s="575"/>
      <c r="R228" s="575"/>
      <c r="S228" s="575"/>
      <c r="T228" s="575"/>
      <c r="U228" s="546" t="s">
        <v>60</v>
      </c>
      <c r="V228" s="546"/>
      <c r="W228" s="546"/>
      <c r="X228" s="546" t="s">
        <v>66</v>
      </c>
      <c r="Y228" s="521"/>
      <c r="Z228" s="521"/>
      <c r="AA228" s="521"/>
      <c r="AB228" s="521"/>
      <c r="AC228" s="521"/>
      <c r="AD228" s="521"/>
      <c r="AE228" s="521"/>
      <c r="AF228" s="521"/>
      <c r="AG228" s="521"/>
      <c r="AH228" s="537" t="s">
        <v>62</v>
      </c>
    </row>
    <row r="229" spans="2:34" ht="15" customHeight="1">
      <c r="B229" s="542"/>
      <c r="C229" s="543"/>
      <c r="D229" s="543"/>
      <c r="E229" s="543"/>
      <c r="F229" s="543"/>
      <c r="G229" s="544"/>
      <c r="H229" s="547"/>
      <c r="I229" s="548"/>
      <c r="J229" s="548"/>
      <c r="K229" s="576"/>
      <c r="L229" s="576"/>
      <c r="M229" s="576"/>
      <c r="N229" s="576"/>
      <c r="O229" s="576"/>
      <c r="P229" s="576"/>
      <c r="Q229" s="576"/>
      <c r="R229" s="576"/>
      <c r="S229" s="576"/>
      <c r="T229" s="576"/>
      <c r="U229" s="548"/>
      <c r="V229" s="548"/>
      <c r="W229" s="548"/>
      <c r="X229" s="548"/>
      <c r="Y229" s="527"/>
      <c r="Z229" s="527"/>
      <c r="AA229" s="527"/>
      <c r="AB229" s="527"/>
      <c r="AC229" s="527"/>
      <c r="AD229" s="527"/>
      <c r="AE229" s="527"/>
      <c r="AF229" s="527"/>
      <c r="AG229" s="527"/>
      <c r="AH229" s="551"/>
    </row>
    <row r="230" spans="2:34" ht="15" customHeight="1">
      <c r="B230" s="528" t="s">
        <v>255</v>
      </c>
      <c r="C230" s="529"/>
      <c r="D230" s="529"/>
      <c r="E230" s="529"/>
      <c r="F230" s="529"/>
      <c r="G230" s="530"/>
      <c r="H230" s="519"/>
      <c r="I230" s="520"/>
      <c r="J230" s="520"/>
      <c r="K230" s="520"/>
      <c r="L230" s="41" t="s">
        <v>46</v>
      </c>
      <c r="M230" s="521"/>
      <c r="N230" s="521"/>
      <c r="O230" s="41" t="s">
        <v>45</v>
      </c>
      <c r="P230" s="522"/>
      <c r="Q230" s="522"/>
      <c r="R230" s="522"/>
      <c r="S230" s="522"/>
      <c r="T230" s="522"/>
      <c r="U230" s="522"/>
      <c r="V230" s="522"/>
      <c r="W230" s="522"/>
      <c r="X230" s="522"/>
      <c r="Y230" s="522"/>
      <c r="Z230" s="522"/>
      <c r="AA230" s="522"/>
      <c r="AB230" s="522"/>
      <c r="AC230" s="522"/>
      <c r="AD230" s="522"/>
      <c r="AE230" s="522"/>
      <c r="AF230" s="522"/>
      <c r="AG230" s="522"/>
      <c r="AH230" s="523"/>
    </row>
    <row r="231" spans="2:34" ht="15" customHeight="1">
      <c r="B231" s="531"/>
      <c r="C231" s="532"/>
      <c r="D231" s="532"/>
      <c r="E231" s="532"/>
      <c r="F231" s="532"/>
      <c r="G231" s="533"/>
      <c r="H231" s="153" t="s">
        <v>51</v>
      </c>
      <c r="I231" s="526"/>
      <c r="J231" s="526"/>
      <c r="K231" s="526"/>
      <c r="L231" s="50" t="s">
        <v>46</v>
      </c>
      <c r="M231" s="527"/>
      <c r="N231" s="527"/>
      <c r="O231" s="50" t="s">
        <v>45</v>
      </c>
      <c r="P231" s="524"/>
      <c r="Q231" s="524"/>
      <c r="R231" s="524"/>
      <c r="S231" s="524"/>
      <c r="T231" s="524"/>
      <c r="U231" s="524"/>
      <c r="V231" s="524"/>
      <c r="W231" s="524"/>
      <c r="X231" s="524"/>
      <c r="Y231" s="524"/>
      <c r="Z231" s="524"/>
      <c r="AA231" s="524"/>
      <c r="AB231" s="524"/>
      <c r="AC231" s="524"/>
      <c r="AD231" s="524"/>
      <c r="AE231" s="524"/>
      <c r="AF231" s="524"/>
      <c r="AG231" s="524"/>
      <c r="AH231" s="525"/>
    </row>
    <row r="232" spans="2:34" ht="15" customHeight="1">
      <c r="B232" s="531"/>
      <c r="C232" s="532"/>
      <c r="D232" s="532"/>
      <c r="E232" s="532"/>
      <c r="F232" s="532"/>
      <c r="G232" s="533"/>
      <c r="H232" s="519"/>
      <c r="I232" s="520"/>
      <c r="J232" s="520"/>
      <c r="K232" s="520"/>
      <c r="L232" s="41" t="s">
        <v>46</v>
      </c>
      <c r="M232" s="521"/>
      <c r="N232" s="521"/>
      <c r="O232" s="41" t="s">
        <v>45</v>
      </c>
      <c r="P232" s="522"/>
      <c r="Q232" s="522"/>
      <c r="R232" s="522"/>
      <c r="S232" s="522"/>
      <c r="T232" s="522"/>
      <c r="U232" s="522"/>
      <c r="V232" s="522"/>
      <c r="W232" s="522"/>
      <c r="X232" s="522"/>
      <c r="Y232" s="522"/>
      <c r="Z232" s="522"/>
      <c r="AA232" s="522"/>
      <c r="AB232" s="522"/>
      <c r="AC232" s="522"/>
      <c r="AD232" s="522"/>
      <c r="AE232" s="522"/>
      <c r="AF232" s="522"/>
      <c r="AG232" s="522"/>
      <c r="AH232" s="523"/>
    </row>
    <row r="233" spans="2:34" ht="15" customHeight="1">
      <c r="B233" s="531"/>
      <c r="C233" s="532"/>
      <c r="D233" s="532"/>
      <c r="E233" s="532"/>
      <c r="F233" s="532"/>
      <c r="G233" s="533"/>
      <c r="H233" s="153" t="s">
        <v>51</v>
      </c>
      <c r="I233" s="526"/>
      <c r="J233" s="526"/>
      <c r="K233" s="526"/>
      <c r="L233" s="50" t="s">
        <v>46</v>
      </c>
      <c r="M233" s="527"/>
      <c r="N233" s="527"/>
      <c r="O233" s="50" t="s">
        <v>45</v>
      </c>
      <c r="P233" s="524"/>
      <c r="Q233" s="524"/>
      <c r="R233" s="524"/>
      <c r="S233" s="524"/>
      <c r="T233" s="524"/>
      <c r="U233" s="524"/>
      <c r="V233" s="524"/>
      <c r="W233" s="524"/>
      <c r="X233" s="524"/>
      <c r="Y233" s="524"/>
      <c r="Z233" s="524"/>
      <c r="AA233" s="524"/>
      <c r="AB233" s="524"/>
      <c r="AC233" s="524"/>
      <c r="AD233" s="524"/>
      <c r="AE233" s="524"/>
      <c r="AF233" s="524"/>
      <c r="AG233" s="524"/>
      <c r="AH233" s="525"/>
    </row>
    <row r="234" spans="2:34" ht="15" customHeight="1">
      <c r="B234" s="531"/>
      <c r="C234" s="532"/>
      <c r="D234" s="532"/>
      <c r="E234" s="532"/>
      <c r="F234" s="532"/>
      <c r="G234" s="533"/>
      <c r="H234" s="519"/>
      <c r="I234" s="520"/>
      <c r="J234" s="520"/>
      <c r="K234" s="520"/>
      <c r="L234" s="41" t="s">
        <v>46</v>
      </c>
      <c r="M234" s="521"/>
      <c r="N234" s="521"/>
      <c r="O234" s="41" t="s">
        <v>45</v>
      </c>
      <c r="P234" s="522"/>
      <c r="Q234" s="522"/>
      <c r="R234" s="522"/>
      <c r="S234" s="522"/>
      <c r="T234" s="522"/>
      <c r="U234" s="522"/>
      <c r="V234" s="522"/>
      <c r="W234" s="522"/>
      <c r="X234" s="522"/>
      <c r="Y234" s="522"/>
      <c r="Z234" s="522"/>
      <c r="AA234" s="522"/>
      <c r="AB234" s="522"/>
      <c r="AC234" s="522"/>
      <c r="AD234" s="522"/>
      <c r="AE234" s="522"/>
      <c r="AF234" s="522"/>
      <c r="AG234" s="522"/>
      <c r="AH234" s="523"/>
    </row>
    <row r="235" spans="2:34" ht="15" customHeight="1">
      <c r="B235" s="531"/>
      <c r="C235" s="532"/>
      <c r="D235" s="532"/>
      <c r="E235" s="532"/>
      <c r="F235" s="532"/>
      <c r="G235" s="533"/>
      <c r="H235" s="153" t="s">
        <v>51</v>
      </c>
      <c r="I235" s="526"/>
      <c r="J235" s="526"/>
      <c r="K235" s="526"/>
      <c r="L235" s="50" t="s">
        <v>46</v>
      </c>
      <c r="M235" s="527"/>
      <c r="N235" s="527"/>
      <c r="O235" s="50" t="s">
        <v>45</v>
      </c>
      <c r="P235" s="524"/>
      <c r="Q235" s="524"/>
      <c r="R235" s="524"/>
      <c r="S235" s="524"/>
      <c r="T235" s="524"/>
      <c r="U235" s="524"/>
      <c r="V235" s="524"/>
      <c r="W235" s="524"/>
      <c r="X235" s="524"/>
      <c r="Y235" s="524"/>
      <c r="Z235" s="524"/>
      <c r="AA235" s="524"/>
      <c r="AB235" s="524"/>
      <c r="AC235" s="524"/>
      <c r="AD235" s="524"/>
      <c r="AE235" s="524"/>
      <c r="AF235" s="524"/>
      <c r="AG235" s="524"/>
      <c r="AH235" s="525"/>
    </row>
    <row r="236" spans="2:34" ht="15" customHeight="1">
      <c r="B236" s="531"/>
      <c r="C236" s="532"/>
      <c r="D236" s="532"/>
      <c r="E236" s="532"/>
      <c r="F236" s="532"/>
      <c r="G236" s="533"/>
      <c r="H236" s="519"/>
      <c r="I236" s="520"/>
      <c r="J236" s="520"/>
      <c r="K236" s="520"/>
      <c r="L236" s="41" t="s">
        <v>46</v>
      </c>
      <c r="M236" s="521"/>
      <c r="N236" s="521"/>
      <c r="O236" s="41" t="s">
        <v>45</v>
      </c>
      <c r="P236" s="522"/>
      <c r="Q236" s="522"/>
      <c r="R236" s="522"/>
      <c r="S236" s="522"/>
      <c r="T236" s="522"/>
      <c r="U236" s="522"/>
      <c r="V236" s="522"/>
      <c r="W236" s="522"/>
      <c r="X236" s="522"/>
      <c r="Y236" s="522"/>
      <c r="Z236" s="522"/>
      <c r="AA236" s="522"/>
      <c r="AB236" s="522"/>
      <c r="AC236" s="522"/>
      <c r="AD236" s="522"/>
      <c r="AE236" s="522"/>
      <c r="AF236" s="522"/>
      <c r="AG236" s="522"/>
      <c r="AH236" s="523"/>
    </row>
    <row r="237" spans="2:34" ht="15" customHeight="1">
      <c r="B237" s="531"/>
      <c r="C237" s="532"/>
      <c r="D237" s="532"/>
      <c r="E237" s="532"/>
      <c r="F237" s="532"/>
      <c r="G237" s="533"/>
      <c r="H237" s="153" t="s">
        <v>51</v>
      </c>
      <c r="I237" s="526"/>
      <c r="J237" s="526"/>
      <c r="K237" s="526"/>
      <c r="L237" s="50" t="s">
        <v>46</v>
      </c>
      <c r="M237" s="527"/>
      <c r="N237" s="527"/>
      <c r="O237" s="50" t="s">
        <v>45</v>
      </c>
      <c r="P237" s="524"/>
      <c r="Q237" s="524"/>
      <c r="R237" s="524"/>
      <c r="S237" s="524"/>
      <c r="T237" s="524"/>
      <c r="U237" s="524"/>
      <c r="V237" s="524"/>
      <c r="W237" s="524"/>
      <c r="X237" s="524"/>
      <c r="Y237" s="524"/>
      <c r="Z237" s="524"/>
      <c r="AA237" s="524"/>
      <c r="AB237" s="524"/>
      <c r="AC237" s="524"/>
      <c r="AD237" s="524"/>
      <c r="AE237" s="524"/>
      <c r="AF237" s="524"/>
      <c r="AG237" s="524"/>
      <c r="AH237" s="525"/>
    </row>
    <row r="238" spans="2:34" ht="15" customHeight="1">
      <c r="B238" s="531"/>
      <c r="C238" s="532"/>
      <c r="D238" s="532"/>
      <c r="E238" s="532"/>
      <c r="F238" s="532"/>
      <c r="G238" s="533"/>
      <c r="H238" s="519"/>
      <c r="I238" s="520"/>
      <c r="J238" s="520"/>
      <c r="K238" s="520"/>
      <c r="L238" s="41" t="s">
        <v>46</v>
      </c>
      <c r="M238" s="521"/>
      <c r="N238" s="521"/>
      <c r="O238" s="41" t="s">
        <v>45</v>
      </c>
      <c r="P238" s="522"/>
      <c r="Q238" s="522"/>
      <c r="R238" s="522"/>
      <c r="S238" s="522"/>
      <c r="T238" s="522"/>
      <c r="U238" s="522"/>
      <c r="V238" s="522"/>
      <c r="W238" s="522"/>
      <c r="X238" s="522"/>
      <c r="Y238" s="522"/>
      <c r="Z238" s="522"/>
      <c r="AA238" s="522"/>
      <c r="AB238" s="522"/>
      <c r="AC238" s="522"/>
      <c r="AD238" s="522"/>
      <c r="AE238" s="522"/>
      <c r="AF238" s="522"/>
      <c r="AG238" s="522"/>
      <c r="AH238" s="523"/>
    </row>
    <row r="239" spans="2:34" ht="15" customHeight="1">
      <c r="B239" s="531"/>
      <c r="C239" s="532"/>
      <c r="D239" s="532"/>
      <c r="E239" s="532"/>
      <c r="F239" s="532"/>
      <c r="G239" s="533"/>
      <c r="H239" s="153" t="s">
        <v>51</v>
      </c>
      <c r="I239" s="526"/>
      <c r="J239" s="526"/>
      <c r="K239" s="526"/>
      <c r="L239" s="50" t="s">
        <v>46</v>
      </c>
      <c r="M239" s="527"/>
      <c r="N239" s="527"/>
      <c r="O239" s="50" t="s">
        <v>45</v>
      </c>
      <c r="P239" s="524"/>
      <c r="Q239" s="524"/>
      <c r="R239" s="524"/>
      <c r="S239" s="524"/>
      <c r="T239" s="524"/>
      <c r="U239" s="524"/>
      <c r="V239" s="524"/>
      <c r="W239" s="524"/>
      <c r="X239" s="524"/>
      <c r="Y239" s="524"/>
      <c r="Z239" s="524"/>
      <c r="AA239" s="524"/>
      <c r="AB239" s="524"/>
      <c r="AC239" s="524"/>
      <c r="AD239" s="524"/>
      <c r="AE239" s="524"/>
      <c r="AF239" s="524"/>
      <c r="AG239" s="524"/>
      <c r="AH239" s="525"/>
    </row>
    <row r="240" spans="2:34" ht="15" customHeight="1">
      <c r="B240" s="531"/>
      <c r="C240" s="532"/>
      <c r="D240" s="532"/>
      <c r="E240" s="532"/>
      <c r="F240" s="532"/>
      <c r="G240" s="533"/>
      <c r="H240" s="519"/>
      <c r="I240" s="520"/>
      <c r="J240" s="520"/>
      <c r="K240" s="520"/>
      <c r="L240" s="41" t="s">
        <v>46</v>
      </c>
      <c r="M240" s="521"/>
      <c r="N240" s="521"/>
      <c r="O240" s="41" t="s">
        <v>45</v>
      </c>
      <c r="P240" s="522"/>
      <c r="Q240" s="522"/>
      <c r="R240" s="522"/>
      <c r="S240" s="522"/>
      <c r="T240" s="522"/>
      <c r="U240" s="522"/>
      <c r="V240" s="522"/>
      <c r="W240" s="522"/>
      <c r="X240" s="522"/>
      <c r="Y240" s="522"/>
      <c r="Z240" s="522"/>
      <c r="AA240" s="522"/>
      <c r="AB240" s="522"/>
      <c r="AC240" s="522"/>
      <c r="AD240" s="522"/>
      <c r="AE240" s="522"/>
      <c r="AF240" s="522"/>
      <c r="AG240" s="522"/>
      <c r="AH240" s="523"/>
    </row>
    <row r="241" spans="2:34" ht="15" customHeight="1">
      <c r="B241" s="531"/>
      <c r="C241" s="532"/>
      <c r="D241" s="532"/>
      <c r="E241" s="532"/>
      <c r="F241" s="532"/>
      <c r="G241" s="533"/>
      <c r="H241" s="153" t="s">
        <v>51</v>
      </c>
      <c r="I241" s="526"/>
      <c r="J241" s="526"/>
      <c r="K241" s="526"/>
      <c r="L241" s="50" t="s">
        <v>46</v>
      </c>
      <c r="M241" s="527"/>
      <c r="N241" s="527"/>
      <c r="O241" s="50" t="s">
        <v>45</v>
      </c>
      <c r="P241" s="524"/>
      <c r="Q241" s="524"/>
      <c r="R241" s="524"/>
      <c r="S241" s="524"/>
      <c r="T241" s="524"/>
      <c r="U241" s="524"/>
      <c r="V241" s="524"/>
      <c r="W241" s="524"/>
      <c r="X241" s="524"/>
      <c r="Y241" s="524"/>
      <c r="Z241" s="524"/>
      <c r="AA241" s="524"/>
      <c r="AB241" s="524"/>
      <c r="AC241" s="524"/>
      <c r="AD241" s="524"/>
      <c r="AE241" s="524"/>
      <c r="AF241" s="524"/>
      <c r="AG241" s="524"/>
      <c r="AH241" s="525"/>
    </row>
    <row r="242" spans="2:34" ht="15" customHeight="1">
      <c r="B242" s="531"/>
      <c r="C242" s="532"/>
      <c r="D242" s="532"/>
      <c r="E242" s="532"/>
      <c r="F242" s="532"/>
      <c r="G242" s="533"/>
      <c r="H242" s="519"/>
      <c r="I242" s="520"/>
      <c r="J242" s="520"/>
      <c r="K242" s="520"/>
      <c r="L242" s="41" t="s">
        <v>46</v>
      </c>
      <c r="M242" s="521"/>
      <c r="N242" s="521"/>
      <c r="O242" s="41" t="s">
        <v>45</v>
      </c>
      <c r="P242" s="522"/>
      <c r="Q242" s="522"/>
      <c r="R242" s="522"/>
      <c r="S242" s="522"/>
      <c r="T242" s="522"/>
      <c r="U242" s="522"/>
      <c r="V242" s="522"/>
      <c r="W242" s="522"/>
      <c r="X242" s="522"/>
      <c r="Y242" s="522"/>
      <c r="Z242" s="522"/>
      <c r="AA242" s="522"/>
      <c r="AB242" s="522"/>
      <c r="AC242" s="522"/>
      <c r="AD242" s="522"/>
      <c r="AE242" s="522"/>
      <c r="AF242" s="522"/>
      <c r="AG242" s="522"/>
      <c r="AH242" s="523"/>
    </row>
    <row r="243" spans="2:34" ht="15" customHeight="1">
      <c r="B243" s="531"/>
      <c r="C243" s="532"/>
      <c r="D243" s="532"/>
      <c r="E243" s="532"/>
      <c r="F243" s="532"/>
      <c r="G243" s="533"/>
      <c r="H243" s="153" t="s">
        <v>51</v>
      </c>
      <c r="I243" s="526"/>
      <c r="J243" s="526"/>
      <c r="K243" s="526"/>
      <c r="L243" s="50" t="s">
        <v>46</v>
      </c>
      <c r="M243" s="527"/>
      <c r="N243" s="527"/>
      <c r="O243" s="50" t="s">
        <v>45</v>
      </c>
      <c r="P243" s="524"/>
      <c r="Q243" s="524"/>
      <c r="R243" s="524"/>
      <c r="S243" s="524"/>
      <c r="T243" s="524"/>
      <c r="U243" s="524"/>
      <c r="V243" s="524"/>
      <c r="W243" s="524"/>
      <c r="X243" s="524"/>
      <c r="Y243" s="524"/>
      <c r="Z243" s="524"/>
      <c r="AA243" s="524"/>
      <c r="AB243" s="524"/>
      <c r="AC243" s="524"/>
      <c r="AD243" s="524"/>
      <c r="AE243" s="524"/>
      <c r="AF243" s="524"/>
      <c r="AG243" s="524"/>
      <c r="AH243" s="525"/>
    </row>
    <row r="244" spans="2:34" ht="15" customHeight="1">
      <c r="B244" s="531"/>
      <c r="C244" s="532"/>
      <c r="D244" s="532"/>
      <c r="E244" s="532"/>
      <c r="F244" s="532"/>
      <c r="G244" s="533"/>
      <c r="H244" s="519"/>
      <c r="I244" s="520"/>
      <c r="J244" s="520"/>
      <c r="K244" s="520"/>
      <c r="L244" s="41" t="s">
        <v>46</v>
      </c>
      <c r="M244" s="521"/>
      <c r="N244" s="521"/>
      <c r="O244" s="41" t="s">
        <v>45</v>
      </c>
      <c r="P244" s="522"/>
      <c r="Q244" s="522"/>
      <c r="R244" s="522"/>
      <c r="S244" s="522"/>
      <c r="T244" s="522"/>
      <c r="U244" s="522"/>
      <c r="V244" s="522"/>
      <c r="W244" s="522"/>
      <c r="X244" s="522"/>
      <c r="Y244" s="522"/>
      <c r="Z244" s="522"/>
      <c r="AA244" s="522"/>
      <c r="AB244" s="522"/>
      <c r="AC244" s="522"/>
      <c r="AD244" s="522"/>
      <c r="AE244" s="522"/>
      <c r="AF244" s="522"/>
      <c r="AG244" s="522"/>
      <c r="AH244" s="523"/>
    </row>
    <row r="245" spans="2:34" ht="15" customHeight="1">
      <c r="B245" s="531"/>
      <c r="C245" s="532"/>
      <c r="D245" s="532"/>
      <c r="E245" s="532"/>
      <c r="F245" s="532"/>
      <c r="G245" s="533"/>
      <c r="H245" s="153" t="s">
        <v>51</v>
      </c>
      <c r="I245" s="526"/>
      <c r="J245" s="526"/>
      <c r="K245" s="526"/>
      <c r="L245" s="50" t="s">
        <v>46</v>
      </c>
      <c r="M245" s="527"/>
      <c r="N245" s="527"/>
      <c r="O245" s="50" t="s">
        <v>45</v>
      </c>
      <c r="P245" s="524"/>
      <c r="Q245" s="524"/>
      <c r="R245" s="524"/>
      <c r="S245" s="524"/>
      <c r="T245" s="524"/>
      <c r="U245" s="524"/>
      <c r="V245" s="524"/>
      <c r="W245" s="524"/>
      <c r="X245" s="524"/>
      <c r="Y245" s="524"/>
      <c r="Z245" s="524"/>
      <c r="AA245" s="524"/>
      <c r="AB245" s="524"/>
      <c r="AC245" s="524"/>
      <c r="AD245" s="524"/>
      <c r="AE245" s="524"/>
      <c r="AF245" s="524"/>
      <c r="AG245" s="524"/>
      <c r="AH245" s="525"/>
    </row>
    <row r="246" spans="2:34" ht="15" customHeight="1">
      <c r="B246" s="531"/>
      <c r="C246" s="532"/>
      <c r="D246" s="532"/>
      <c r="E246" s="532"/>
      <c r="F246" s="532"/>
      <c r="G246" s="533"/>
      <c r="H246" s="519"/>
      <c r="I246" s="520"/>
      <c r="J246" s="520"/>
      <c r="K246" s="520"/>
      <c r="L246" s="41" t="s">
        <v>46</v>
      </c>
      <c r="M246" s="521"/>
      <c r="N246" s="521"/>
      <c r="O246" s="41" t="s">
        <v>45</v>
      </c>
      <c r="P246" s="522"/>
      <c r="Q246" s="522"/>
      <c r="R246" s="522"/>
      <c r="S246" s="522"/>
      <c r="T246" s="522"/>
      <c r="U246" s="522"/>
      <c r="V246" s="522"/>
      <c r="W246" s="522"/>
      <c r="X246" s="522"/>
      <c r="Y246" s="522"/>
      <c r="Z246" s="522"/>
      <c r="AA246" s="522"/>
      <c r="AB246" s="522"/>
      <c r="AC246" s="522"/>
      <c r="AD246" s="522"/>
      <c r="AE246" s="522"/>
      <c r="AF246" s="522"/>
      <c r="AG246" s="522"/>
      <c r="AH246" s="523"/>
    </row>
    <row r="247" spans="2:34" ht="15" customHeight="1">
      <c r="B247" s="531"/>
      <c r="C247" s="532"/>
      <c r="D247" s="532"/>
      <c r="E247" s="532"/>
      <c r="F247" s="532"/>
      <c r="G247" s="533"/>
      <c r="H247" s="153" t="s">
        <v>51</v>
      </c>
      <c r="I247" s="526"/>
      <c r="J247" s="526"/>
      <c r="K247" s="526"/>
      <c r="L247" s="50" t="s">
        <v>46</v>
      </c>
      <c r="M247" s="527"/>
      <c r="N247" s="527"/>
      <c r="O247" s="50" t="s">
        <v>45</v>
      </c>
      <c r="P247" s="524"/>
      <c r="Q247" s="524"/>
      <c r="R247" s="524"/>
      <c r="S247" s="524"/>
      <c r="T247" s="524"/>
      <c r="U247" s="524"/>
      <c r="V247" s="524"/>
      <c r="W247" s="524"/>
      <c r="X247" s="524"/>
      <c r="Y247" s="524"/>
      <c r="Z247" s="524"/>
      <c r="AA247" s="524"/>
      <c r="AB247" s="524"/>
      <c r="AC247" s="524"/>
      <c r="AD247" s="524"/>
      <c r="AE247" s="524"/>
      <c r="AF247" s="524"/>
      <c r="AG247" s="524"/>
      <c r="AH247" s="525"/>
    </row>
    <row r="248" spans="2:34" ht="15" customHeight="1">
      <c r="B248" s="531"/>
      <c r="C248" s="532"/>
      <c r="D248" s="532"/>
      <c r="E248" s="532"/>
      <c r="F248" s="532"/>
      <c r="G248" s="533"/>
      <c r="H248" s="519"/>
      <c r="I248" s="520"/>
      <c r="J248" s="520"/>
      <c r="K248" s="520"/>
      <c r="L248" s="41" t="s">
        <v>46</v>
      </c>
      <c r="M248" s="521"/>
      <c r="N248" s="521"/>
      <c r="O248" s="41" t="s">
        <v>45</v>
      </c>
      <c r="P248" s="522"/>
      <c r="Q248" s="522"/>
      <c r="R248" s="522"/>
      <c r="S248" s="522"/>
      <c r="T248" s="522"/>
      <c r="U248" s="522"/>
      <c r="V248" s="522"/>
      <c r="W248" s="522"/>
      <c r="X248" s="522"/>
      <c r="Y248" s="522"/>
      <c r="Z248" s="522"/>
      <c r="AA248" s="522"/>
      <c r="AB248" s="522"/>
      <c r="AC248" s="522"/>
      <c r="AD248" s="522"/>
      <c r="AE248" s="522"/>
      <c r="AF248" s="522"/>
      <c r="AG248" s="522"/>
      <c r="AH248" s="523"/>
    </row>
    <row r="249" spans="2:34" ht="15" customHeight="1">
      <c r="B249" s="531"/>
      <c r="C249" s="532"/>
      <c r="D249" s="532"/>
      <c r="E249" s="532"/>
      <c r="F249" s="532"/>
      <c r="G249" s="533"/>
      <c r="H249" s="153" t="s">
        <v>51</v>
      </c>
      <c r="I249" s="526"/>
      <c r="J249" s="526"/>
      <c r="K249" s="526"/>
      <c r="L249" s="50" t="s">
        <v>46</v>
      </c>
      <c r="M249" s="527"/>
      <c r="N249" s="527"/>
      <c r="O249" s="50" t="s">
        <v>45</v>
      </c>
      <c r="P249" s="524"/>
      <c r="Q249" s="524"/>
      <c r="R249" s="524"/>
      <c r="S249" s="524"/>
      <c r="T249" s="524"/>
      <c r="U249" s="524"/>
      <c r="V249" s="524"/>
      <c r="W249" s="524"/>
      <c r="X249" s="524"/>
      <c r="Y249" s="524"/>
      <c r="Z249" s="524"/>
      <c r="AA249" s="524"/>
      <c r="AB249" s="524"/>
      <c r="AC249" s="524"/>
      <c r="AD249" s="524"/>
      <c r="AE249" s="524"/>
      <c r="AF249" s="524"/>
      <c r="AG249" s="524"/>
      <c r="AH249" s="525"/>
    </row>
    <row r="250" spans="2:34" ht="15" customHeight="1">
      <c r="B250" s="531"/>
      <c r="C250" s="532"/>
      <c r="D250" s="532"/>
      <c r="E250" s="532"/>
      <c r="F250" s="532"/>
      <c r="G250" s="533"/>
      <c r="H250" s="519"/>
      <c r="I250" s="520"/>
      <c r="J250" s="520"/>
      <c r="K250" s="520"/>
      <c r="L250" s="41" t="s">
        <v>46</v>
      </c>
      <c r="M250" s="521"/>
      <c r="N250" s="521"/>
      <c r="O250" s="41" t="s">
        <v>45</v>
      </c>
      <c r="P250" s="522"/>
      <c r="Q250" s="522"/>
      <c r="R250" s="522"/>
      <c r="S250" s="522"/>
      <c r="T250" s="522"/>
      <c r="U250" s="522"/>
      <c r="V250" s="522"/>
      <c r="W250" s="522"/>
      <c r="X250" s="522"/>
      <c r="Y250" s="522"/>
      <c r="Z250" s="522"/>
      <c r="AA250" s="522"/>
      <c r="AB250" s="522"/>
      <c r="AC250" s="522"/>
      <c r="AD250" s="522"/>
      <c r="AE250" s="522"/>
      <c r="AF250" s="522"/>
      <c r="AG250" s="522"/>
      <c r="AH250" s="523"/>
    </row>
    <row r="251" spans="2:34" ht="15" customHeight="1">
      <c r="B251" s="534"/>
      <c r="C251" s="535"/>
      <c r="D251" s="535"/>
      <c r="E251" s="535"/>
      <c r="F251" s="535"/>
      <c r="G251" s="536"/>
      <c r="H251" s="153" t="s">
        <v>51</v>
      </c>
      <c r="I251" s="526"/>
      <c r="J251" s="526"/>
      <c r="K251" s="526"/>
      <c r="L251" s="50" t="s">
        <v>46</v>
      </c>
      <c r="M251" s="527"/>
      <c r="N251" s="527"/>
      <c r="O251" s="50" t="s">
        <v>45</v>
      </c>
      <c r="P251" s="524"/>
      <c r="Q251" s="524"/>
      <c r="R251" s="524"/>
      <c r="S251" s="524"/>
      <c r="T251" s="524"/>
      <c r="U251" s="524"/>
      <c r="V251" s="524"/>
      <c r="W251" s="524"/>
      <c r="X251" s="524"/>
      <c r="Y251" s="524"/>
      <c r="Z251" s="524"/>
      <c r="AA251" s="524"/>
      <c r="AB251" s="524"/>
      <c r="AC251" s="524"/>
      <c r="AD251" s="524"/>
      <c r="AE251" s="524"/>
      <c r="AF251" s="524"/>
      <c r="AG251" s="524"/>
      <c r="AH251" s="525"/>
    </row>
    <row r="252" spans="2:34" ht="15" customHeight="1">
      <c r="B252" s="528" t="s">
        <v>256</v>
      </c>
      <c r="C252" s="529"/>
      <c r="D252" s="529"/>
      <c r="E252" s="529"/>
      <c r="F252" s="529"/>
      <c r="G252" s="530"/>
      <c r="H252" s="519"/>
      <c r="I252" s="520"/>
      <c r="J252" s="520"/>
      <c r="K252" s="520"/>
      <c r="L252" s="41" t="s">
        <v>46</v>
      </c>
      <c r="M252" s="521"/>
      <c r="N252" s="521"/>
      <c r="O252" s="41" t="s">
        <v>45</v>
      </c>
      <c r="P252" s="522"/>
      <c r="Q252" s="522"/>
      <c r="R252" s="522"/>
      <c r="S252" s="522"/>
      <c r="T252" s="522"/>
      <c r="U252" s="522"/>
      <c r="V252" s="522"/>
      <c r="W252" s="522"/>
      <c r="X252" s="522"/>
      <c r="Y252" s="522"/>
      <c r="Z252" s="522"/>
      <c r="AA252" s="522"/>
      <c r="AB252" s="522"/>
      <c r="AC252" s="522"/>
      <c r="AD252" s="522"/>
      <c r="AE252" s="522"/>
      <c r="AF252" s="522"/>
      <c r="AG252" s="522"/>
      <c r="AH252" s="523"/>
    </row>
    <row r="253" spans="2:34" ht="15" customHeight="1">
      <c r="B253" s="531"/>
      <c r="C253" s="532"/>
      <c r="D253" s="532"/>
      <c r="E253" s="532"/>
      <c r="F253" s="532"/>
      <c r="G253" s="533"/>
      <c r="H253" s="153" t="s">
        <v>51</v>
      </c>
      <c r="I253" s="526"/>
      <c r="J253" s="526"/>
      <c r="K253" s="526"/>
      <c r="L253" s="50" t="s">
        <v>46</v>
      </c>
      <c r="M253" s="527"/>
      <c r="N253" s="527"/>
      <c r="O253" s="50" t="s">
        <v>45</v>
      </c>
      <c r="P253" s="524"/>
      <c r="Q253" s="524"/>
      <c r="R253" s="524"/>
      <c r="S253" s="524"/>
      <c r="T253" s="524"/>
      <c r="U253" s="524"/>
      <c r="V253" s="524"/>
      <c r="W253" s="524"/>
      <c r="X253" s="524"/>
      <c r="Y253" s="524"/>
      <c r="Z253" s="524"/>
      <c r="AA253" s="524"/>
      <c r="AB253" s="524"/>
      <c r="AC253" s="524"/>
      <c r="AD253" s="524"/>
      <c r="AE253" s="524"/>
      <c r="AF253" s="524"/>
      <c r="AG253" s="524"/>
      <c r="AH253" s="525"/>
    </row>
    <row r="254" spans="2:34" ht="15" customHeight="1">
      <c r="B254" s="531"/>
      <c r="C254" s="532"/>
      <c r="D254" s="532"/>
      <c r="E254" s="532"/>
      <c r="F254" s="532"/>
      <c r="G254" s="533"/>
      <c r="H254" s="519"/>
      <c r="I254" s="520"/>
      <c r="J254" s="520"/>
      <c r="K254" s="520"/>
      <c r="L254" s="41" t="s">
        <v>46</v>
      </c>
      <c r="M254" s="521"/>
      <c r="N254" s="521"/>
      <c r="O254" s="41" t="s">
        <v>45</v>
      </c>
      <c r="P254" s="522"/>
      <c r="Q254" s="522"/>
      <c r="R254" s="522"/>
      <c r="S254" s="522"/>
      <c r="T254" s="522"/>
      <c r="U254" s="522"/>
      <c r="V254" s="522"/>
      <c r="W254" s="522"/>
      <c r="X254" s="522"/>
      <c r="Y254" s="522"/>
      <c r="Z254" s="522"/>
      <c r="AA254" s="522"/>
      <c r="AB254" s="522"/>
      <c r="AC254" s="522"/>
      <c r="AD254" s="522"/>
      <c r="AE254" s="522"/>
      <c r="AF254" s="522"/>
      <c r="AG254" s="522"/>
      <c r="AH254" s="523"/>
    </row>
    <row r="255" spans="2:34" ht="15" customHeight="1">
      <c r="B255" s="531"/>
      <c r="C255" s="532"/>
      <c r="D255" s="532"/>
      <c r="E255" s="532"/>
      <c r="F255" s="532"/>
      <c r="G255" s="533"/>
      <c r="H255" s="153" t="s">
        <v>51</v>
      </c>
      <c r="I255" s="526"/>
      <c r="J255" s="526"/>
      <c r="K255" s="526"/>
      <c r="L255" s="50" t="s">
        <v>46</v>
      </c>
      <c r="M255" s="527"/>
      <c r="N255" s="527"/>
      <c r="O255" s="50" t="s">
        <v>45</v>
      </c>
      <c r="P255" s="524"/>
      <c r="Q255" s="524"/>
      <c r="R255" s="524"/>
      <c r="S255" s="524"/>
      <c r="T255" s="524"/>
      <c r="U255" s="524"/>
      <c r="V255" s="524"/>
      <c r="W255" s="524"/>
      <c r="X255" s="524"/>
      <c r="Y255" s="524"/>
      <c r="Z255" s="524"/>
      <c r="AA255" s="524"/>
      <c r="AB255" s="524"/>
      <c r="AC255" s="524"/>
      <c r="AD255" s="524"/>
      <c r="AE255" s="524"/>
      <c r="AF255" s="524"/>
      <c r="AG255" s="524"/>
      <c r="AH255" s="525"/>
    </row>
    <row r="256" spans="2:34" ht="15" customHeight="1">
      <c r="B256" s="531"/>
      <c r="C256" s="532"/>
      <c r="D256" s="532"/>
      <c r="E256" s="532"/>
      <c r="F256" s="532"/>
      <c r="G256" s="533"/>
      <c r="H256" s="519"/>
      <c r="I256" s="520"/>
      <c r="J256" s="520"/>
      <c r="K256" s="520"/>
      <c r="L256" s="41" t="s">
        <v>46</v>
      </c>
      <c r="M256" s="521"/>
      <c r="N256" s="521"/>
      <c r="O256" s="41" t="s">
        <v>45</v>
      </c>
      <c r="P256" s="522"/>
      <c r="Q256" s="522"/>
      <c r="R256" s="522"/>
      <c r="S256" s="522"/>
      <c r="T256" s="522"/>
      <c r="U256" s="522"/>
      <c r="V256" s="522"/>
      <c r="W256" s="522"/>
      <c r="X256" s="522"/>
      <c r="Y256" s="522"/>
      <c r="Z256" s="522"/>
      <c r="AA256" s="522"/>
      <c r="AB256" s="522"/>
      <c r="AC256" s="522"/>
      <c r="AD256" s="522"/>
      <c r="AE256" s="522"/>
      <c r="AF256" s="522"/>
      <c r="AG256" s="522"/>
      <c r="AH256" s="523"/>
    </row>
    <row r="257" spans="2:34" ht="15" customHeight="1">
      <c r="B257" s="531"/>
      <c r="C257" s="532"/>
      <c r="D257" s="532"/>
      <c r="E257" s="532"/>
      <c r="F257" s="532"/>
      <c r="G257" s="533"/>
      <c r="H257" s="153" t="s">
        <v>51</v>
      </c>
      <c r="I257" s="526"/>
      <c r="J257" s="526"/>
      <c r="K257" s="526"/>
      <c r="L257" s="50" t="s">
        <v>46</v>
      </c>
      <c r="M257" s="527"/>
      <c r="N257" s="527"/>
      <c r="O257" s="50" t="s">
        <v>45</v>
      </c>
      <c r="P257" s="524"/>
      <c r="Q257" s="524"/>
      <c r="R257" s="524"/>
      <c r="S257" s="524"/>
      <c r="T257" s="524"/>
      <c r="U257" s="524"/>
      <c r="V257" s="524"/>
      <c r="W257" s="524"/>
      <c r="X257" s="524"/>
      <c r="Y257" s="524"/>
      <c r="Z257" s="524"/>
      <c r="AA257" s="524"/>
      <c r="AB257" s="524"/>
      <c r="AC257" s="524"/>
      <c r="AD257" s="524"/>
      <c r="AE257" s="524"/>
      <c r="AF257" s="524"/>
      <c r="AG257" s="524"/>
      <c r="AH257" s="525"/>
    </row>
    <row r="258" spans="2:34" ht="15" customHeight="1">
      <c r="B258" s="531"/>
      <c r="C258" s="532"/>
      <c r="D258" s="532"/>
      <c r="E258" s="532"/>
      <c r="F258" s="532"/>
      <c r="G258" s="533"/>
      <c r="H258" s="519"/>
      <c r="I258" s="520"/>
      <c r="J258" s="520"/>
      <c r="K258" s="520"/>
      <c r="L258" s="41" t="s">
        <v>46</v>
      </c>
      <c r="M258" s="521"/>
      <c r="N258" s="521"/>
      <c r="O258" s="41" t="s">
        <v>45</v>
      </c>
      <c r="P258" s="522"/>
      <c r="Q258" s="522"/>
      <c r="R258" s="522"/>
      <c r="S258" s="522"/>
      <c r="T258" s="522"/>
      <c r="U258" s="522"/>
      <c r="V258" s="522"/>
      <c r="W258" s="522"/>
      <c r="X258" s="522"/>
      <c r="Y258" s="522"/>
      <c r="Z258" s="522"/>
      <c r="AA258" s="522"/>
      <c r="AB258" s="522"/>
      <c r="AC258" s="522"/>
      <c r="AD258" s="522"/>
      <c r="AE258" s="522"/>
      <c r="AF258" s="522"/>
      <c r="AG258" s="522"/>
      <c r="AH258" s="523"/>
    </row>
    <row r="259" spans="2:34" ht="15" customHeight="1">
      <c r="B259" s="531"/>
      <c r="C259" s="532"/>
      <c r="D259" s="532"/>
      <c r="E259" s="532"/>
      <c r="F259" s="532"/>
      <c r="G259" s="533"/>
      <c r="H259" s="153" t="s">
        <v>51</v>
      </c>
      <c r="I259" s="526"/>
      <c r="J259" s="526"/>
      <c r="K259" s="526"/>
      <c r="L259" s="50" t="s">
        <v>46</v>
      </c>
      <c r="M259" s="527"/>
      <c r="N259" s="527"/>
      <c r="O259" s="50" t="s">
        <v>45</v>
      </c>
      <c r="P259" s="524"/>
      <c r="Q259" s="524"/>
      <c r="R259" s="524"/>
      <c r="S259" s="524"/>
      <c r="T259" s="524"/>
      <c r="U259" s="524"/>
      <c r="V259" s="524"/>
      <c r="W259" s="524"/>
      <c r="X259" s="524"/>
      <c r="Y259" s="524"/>
      <c r="Z259" s="524"/>
      <c r="AA259" s="524"/>
      <c r="AB259" s="524"/>
      <c r="AC259" s="524"/>
      <c r="AD259" s="524"/>
      <c r="AE259" s="524"/>
      <c r="AF259" s="524"/>
      <c r="AG259" s="524"/>
      <c r="AH259" s="525"/>
    </row>
    <row r="260" spans="2:34" ht="15" customHeight="1">
      <c r="B260" s="531"/>
      <c r="C260" s="532"/>
      <c r="D260" s="532"/>
      <c r="E260" s="532"/>
      <c r="F260" s="532"/>
      <c r="G260" s="533"/>
      <c r="H260" s="519"/>
      <c r="I260" s="520"/>
      <c r="J260" s="520"/>
      <c r="K260" s="520"/>
      <c r="L260" s="41" t="s">
        <v>46</v>
      </c>
      <c r="M260" s="521"/>
      <c r="N260" s="521"/>
      <c r="O260" s="41" t="s">
        <v>45</v>
      </c>
      <c r="P260" s="522"/>
      <c r="Q260" s="522"/>
      <c r="R260" s="522"/>
      <c r="S260" s="522"/>
      <c r="T260" s="522"/>
      <c r="U260" s="522"/>
      <c r="V260" s="522"/>
      <c r="W260" s="522"/>
      <c r="X260" s="522"/>
      <c r="Y260" s="522"/>
      <c r="Z260" s="522"/>
      <c r="AA260" s="522"/>
      <c r="AB260" s="522"/>
      <c r="AC260" s="522"/>
      <c r="AD260" s="522"/>
      <c r="AE260" s="522"/>
      <c r="AF260" s="522"/>
      <c r="AG260" s="522"/>
      <c r="AH260" s="523"/>
    </row>
    <row r="261" spans="2:34" ht="15" customHeight="1">
      <c r="B261" s="531"/>
      <c r="C261" s="532"/>
      <c r="D261" s="532"/>
      <c r="E261" s="532"/>
      <c r="F261" s="532"/>
      <c r="G261" s="533"/>
      <c r="H261" s="153" t="s">
        <v>51</v>
      </c>
      <c r="I261" s="526"/>
      <c r="J261" s="526"/>
      <c r="K261" s="526"/>
      <c r="L261" s="50" t="s">
        <v>46</v>
      </c>
      <c r="M261" s="527"/>
      <c r="N261" s="527"/>
      <c r="O261" s="50" t="s">
        <v>45</v>
      </c>
      <c r="P261" s="524"/>
      <c r="Q261" s="524"/>
      <c r="R261" s="524"/>
      <c r="S261" s="524"/>
      <c r="T261" s="524"/>
      <c r="U261" s="524"/>
      <c r="V261" s="524"/>
      <c r="W261" s="524"/>
      <c r="X261" s="524"/>
      <c r="Y261" s="524"/>
      <c r="Z261" s="524"/>
      <c r="AA261" s="524"/>
      <c r="AB261" s="524"/>
      <c r="AC261" s="524"/>
      <c r="AD261" s="524"/>
      <c r="AE261" s="524"/>
      <c r="AF261" s="524"/>
      <c r="AG261" s="524"/>
      <c r="AH261" s="525"/>
    </row>
    <row r="262" spans="2:34" ht="15" customHeight="1">
      <c r="B262" s="531"/>
      <c r="C262" s="532"/>
      <c r="D262" s="532"/>
      <c r="E262" s="532"/>
      <c r="F262" s="532"/>
      <c r="G262" s="533"/>
      <c r="H262" s="519"/>
      <c r="I262" s="520"/>
      <c r="J262" s="520"/>
      <c r="K262" s="520"/>
      <c r="L262" s="41" t="s">
        <v>46</v>
      </c>
      <c r="M262" s="521"/>
      <c r="N262" s="521"/>
      <c r="O262" s="41" t="s">
        <v>45</v>
      </c>
      <c r="P262" s="522"/>
      <c r="Q262" s="522"/>
      <c r="R262" s="522"/>
      <c r="S262" s="522"/>
      <c r="T262" s="522"/>
      <c r="U262" s="522"/>
      <c r="V262" s="522"/>
      <c r="W262" s="522"/>
      <c r="X262" s="522"/>
      <c r="Y262" s="522"/>
      <c r="Z262" s="522"/>
      <c r="AA262" s="522"/>
      <c r="AB262" s="522"/>
      <c r="AC262" s="522"/>
      <c r="AD262" s="522"/>
      <c r="AE262" s="522"/>
      <c r="AF262" s="522"/>
      <c r="AG262" s="522"/>
      <c r="AH262" s="523"/>
    </row>
    <row r="263" spans="2:34" ht="15" customHeight="1">
      <c r="B263" s="531"/>
      <c r="C263" s="532"/>
      <c r="D263" s="532"/>
      <c r="E263" s="532"/>
      <c r="F263" s="532"/>
      <c r="G263" s="533"/>
      <c r="H263" s="153" t="s">
        <v>51</v>
      </c>
      <c r="I263" s="526"/>
      <c r="J263" s="526"/>
      <c r="K263" s="526"/>
      <c r="L263" s="50" t="s">
        <v>46</v>
      </c>
      <c r="M263" s="527"/>
      <c r="N263" s="527"/>
      <c r="O263" s="50" t="s">
        <v>45</v>
      </c>
      <c r="P263" s="524"/>
      <c r="Q263" s="524"/>
      <c r="R263" s="524"/>
      <c r="S263" s="524"/>
      <c r="T263" s="524"/>
      <c r="U263" s="524"/>
      <c r="V263" s="524"/>
      <c r="W263" s="524"/>
      <c r="X263" s="524"/>
      <c r="Y263" s="524"/>
      <c r="Z263" s="524"/>
      <c r="AA263" s="524"/>
      <c r="AB263" s="524"/>
      <c r="AC263" s="524"/>
      <c r="AD263" s="524"/>
      <c r="AE263" s="524"/>
      <c r="AF263" s="524"/>
      <c r="AG263" s="524"/>
      <c r="AH263" s="525"/>
    </row>
    <row r="264" spans="2:34" ht="15" customHeight="1">
      <c r="B264" s="531"/>
      <c r="C264" s="532"/>
      <c r="D264" s="532"/>
      <c r="E264" s="532"/>
      <c r="F264" s="532"/>
      <c r="G264" s="533"/>
      <c r="H264" s="519"/>
      <c r="I264" s="520"/>
      <c r="J264" s="520"/>
      <c r="K264" s="520"/>
      <c r="L264" s="41" t="s">
        <v>46</v>
      </c>
      <c r="M264" s="521"/>
      <c r="N264" s="521"/>
      <c r="O264" s="41" t="s">
        <v>45</v>
      </c>
      <c r="P264" s="522"/>
      <c r="Q264" s="522"/>
      <c r="R264" s="522"/>
      <c r="S264" s="522"/>
      <c r="T264" s="522"/>
      <c r="U264" s="522"/>
      <c r="V264" s="522"/>
      <c r="W264" s="522"/>
      <c r="X264" s="522"/>
      <c r="Y264" s="522"/>
      <c r="Z264" s="522"/>
      <c r="AA264" s="522"/>
      <c r="AB264" s="522"/>
      <c r="AC264" s="522"/>
      <c r="AD264" s="522"/>
      <c r="AE264" s="522"/>
      <c r="AF264" s="522"/>
      <c r="AG264" s="522"/>
      <c r="AH264" s="523"/>
    </row>
    <row r="265" spans="2:34" ht="15" customHeight="1">
      <c r="B265" s="534"/>
      <c r="C265" s="535"/>
      <c r="D265" s="535"/>
      <c r="E265" s="535"/>
      <c r="F265" s="535"/>
      <c r="G265" s="536"/>
      <c r="H265" s="153" t="s">
        <v>51</v>
      </c>
      <c r="I265" s="526"/>
      <c r="J265" s="526"/>
      <c r="K265" s="526"/>
      <c r="L265" s="50" t="s">
        <v>46</v>
      </c>
      <c r="M265" s="527"/>
      <c r="N265" s="527"/>
      <c r="O265" s="50" t="s">
        <v>45</v>
      </c>
      <c r="P265" s="524"/>
      <c r="Q265" s="524"/>
      <c r="R265" s="524"/>
      <c r="S265" s="524"/>
      <c r="T265" s="524"/>
      <c r="U265" s="524"/>
      <c r="V265" s="524"/>
      <c r="W265" s="524"/>
      <c r="X265" s="524"/>
      <c r="Y265" s="524"/>
      <c r="Z265" s="524"/>
      <c r="AA265" s="524"/>
      <c r="AB265" s="524"/>
      <c r="AC265" s="524"/>
      <c r="AD265" s="524"/>
      <c r="AE265" s="524"/>
      <c r="AF265" s="524"/>
      <c r="AG265" s="524"/>
      <c r="AH265" s="525"/>
    </row>
    <row r="266" spans="2:34" ht="15" customHeight="1">
      <c r="B266" s="507" t="s">
        <v>57</v>
      </c>
      <c r="C266" s="508"/>
      <c r="D266" s="508"/>
      <c r="E266" s="508"/>
      <c r="F266" s="508"/>
      <c r="G266" s="508"/>
      <c r="H266" s="154" t="s">
        <v>56</v>
      </c>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132"/>
    </row>
    <row r="267" spans="2:34" ht="15" customHeight="1">
      <c r="B267" s="509"/>
      <c r="C267" s="510"/>
      <c r="D267" s="510"/>
      <c r="E267" s="510"/>
      <c r="F267" s="510"/>
      <c r="G267" s="510"/>
      <c r="H267" s="513"/>
      <c r="I267" s="514"/>
      <c r="J267" s="514"/>
      <c r="K267" s="514"/>
      <c r="L267" s="514"/>
      <c r="M267" s="514"/>
      <c r="N267" s="514"/>
      <c r="O267" s="514"/>
      <c r="P267" s="514"/>
      <c r="Q267" s="514"/>
      <c r="R267" s="514"/>
      <c r="S267" s="514"/>
      <c r="T267" s="514"/>
      <c r="U267" s="514"/>
      <c r="V267" s="514"/>
      <c r="W267" s="514"/>
      <c r="X267" s="514"/>
      <c r="Y267" s="514"/>
      <c r="Z267" s="514"/>
      <c r="AA267" s="514"/>
      <c r="AB267" s="514"/>
      <c r="AC267" s="514"/>
      <c r="AD267" s="514"/>
      <c r="AE267" s="514"/>
      <c r="AF267" s="514"/>
      <c r="AG267" s="514"/>
      <c r="AH267" s="515"/>
    </row>
    <row r="268" spans="2:34" ht="15" customHeight="1">
      <c r="B268" s="511"/>
      <c r="C268" s="512"/>
      <c r="D268" s="512"/>
      <c r="E268" s="512"/>
      <c r="F268" s="512"/>
      <c r="G268" s="512"/>
      <c r="H268" s="516"/>
      <c r="I268" s="517"/>
      <c r="J268" s="517"/>
      <c r="K268" s="517"/>
      <c r="L268" s="517"/>
      <c r="M268" s="517"/>
      <c r="N268" s="517"/>
      <c r="O268" s="517"/>
      <c r="P268" s="517"/>
      <c r="Q268" s="517"/>
      <c r="R268" s="517"/>
      <c r="S268" s="517"/>
      <c r="T268" s="517"/>
      <c r="U268" s="517"/>
      <c r="V268" s="517"/>
      <c r="W268" s="517"/>
      <c r="X268" s="517"/>
      <c r="Y268" s="517"/>
      <c r="Z268" s="517"/>
      <c r="AA268" s="517"/>
      <c r="AB268" s="517"/>
      <c r="AC268" s="517"/>
      <c r="AD268" s="517"/>
      <c r="AE268" s="517"/>
      <c r="AF268" s="517"/>
      <c r="AG268" s="517"/>
      <c r="AH268" s="518"/>
    </row>
    <row r="269" spans="2:34" ht="15" customHeight="1">
      <c r="B269" s="155" t="s">
        <v>58</v>
      </c>
      <c r="C269" s="151"/>
      <c r="D269" s="151"/>
      <c r="E269" s="151"/>
      <c r="F269" s="151"/>
      <c r="G269" s="151"/>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row>
    <row r="270" spans="2:34" ht="15" customHeight="1">
      <c r="B270" s="151"/>
      <c r="C270" s="151"/>
      <c r="D270" s="151"/>
      <c r="E270" s="151"/>
      <c r="F270" s="151"/>
      <c r="G270" s="151"/>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row>
    <row r="271" spans="2:34" ht="15" customHeight="1">
      <c r="B271" s="144" t="s">
        <v>43</v>
      </c>
      <c r="K271" s="145"/>
      <c r="L271" s="145"/>
      <c r="M271" s="569" t="s">
        <v>68</v>
      </c>
      <c r="N271" s="569"/>
      <c r="O271" s="569"/>
      <c r="P271" s="569"/>
      <c r="Q271" s="569"/>
      <c r="R271" s="569"/>
      <c r="S271" s="569"/>
      <c r="T271" s="569"/>
      <c r="U271" s="569"/>
      <c r="V271" s="569"/>
      <c r="W271" s="569"/>
      <c r="AA271" s="146"/>
      <c r="AB271" s="146"/>
      <c r="AC271" s="146"/>
      <c r="AD271" s="146"/>
      <c r="AE271" s="146"/>
      <c r="AF271" s="146"/>
      <c r="AG271" s="146"/>
      <c r="AH271" s="146"/>
    </row>
    <row r="272" spans="2:34" ht="15" customHeight="1">
      <c r="K272" s="147"/>
      <c r="L272" s="147"/>
      <c r="M272" s="570"/>
      <c r="N272" s="570"/>
      <c r="O272" s="570"/>
      <c r="P272" s="570"/>
      <c r="Q272" s="570"/>
      <c r="R272" s="570"/>
      <c r="S272" s="570"/>
      <c r="T272" s="570"/>
      <c r="U272" s="570"/>
      <c r="V272" s="570"/>
      <c r="W272" s="570"/>
      <c r="AA272" s="571" t="s">
        <v>44</v>
      </c>
      <c r="AB272" s="571"/>
      <c r="AC272" s="572">
        <f>AC218</f>
        <v>0</v>
      </c>
      <c r="AD272" s="572"/>
      <c r="AE272" s="148" t="s">
        <v>46</v>
      </c>
      <c r="AF272" s="572">
        <f>AF218</f>
        <v>0</v>
      </c>
      <c r="AG272" s="572"/>
      <c r="AH272" s="148" t="s">
        <v>45</v>
      </c>
    </row>
    <row r="273" spans="2:34" ht="15" customHeight="1">
      <c r="B273" s="539" t="s" ph="1">
        <v>53</v>
      </c>
      <c r="C273" s="540" ph="1"/>
      <c r="D273" s="540" ph="1"/>
      <c r="E273" s="540" ph="1"/>
      <c r="F273" s="540" ph="1"/>
      <c r="G273" s="541" ph="1"/>
      <c r="H273" s="558">
        <f>資料1!C11</f>
        <v>0</v>
      </c>
      <c r="I273" s="549"/>
      <c r="J273" s="549"/>
      <c r="K273" s="549"/>
      <c r="L273" s="549"/>
      <c r="M273" s="549"/>
      <c r="N273" s="549"/>
      <c r="O273" s="549"/>
      <c r="P273" s="549"/>
      <c r="Q273" s="549"/>
      <c r="R273" s="549"/>
      <c r="S273" s="549"/>
      <c r="T273" s="549"/>
      <c r="U273" s="549"/>
      <c r="V273" s="549"/>
      <c r="W273" s="549"/>
      <c r="X273" s="549"/>
      <c r="Y273" s="549"/>
      <c r="Z273" s="549"/>
      <c r="AA273" s="549"/>
      <c r="AB273" s="549"/>
      <c r="AC273" s="549"/>
      <c r="AD273" s="549"/>
      <c r="AE273" s="549"/>
      <c r="AF273" s="549"/>
      <c r="AG273" s="549"/>
      <c r="AH273" s="559"/>
    </row>
    <row r="274" spans="2:34" ht="15" customHeight="1">
      <c r="B274" s="552" ph="1"/>
      <c r="C274" s="553" ph="1"/>
      <c r="D274" s="553" ph="1"/>
      <c r="E274" s="553" ph="1"/>
      <c r="F274" s="553" ph="1"/>
      <c r="G274" s="554" ph="1"/>
      <c r="H274" s="560">
        <f>資料1!B11</f>
        <v>0</v>
      </c>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2"/>
    </row>
    <row r="275" spans="2:34" ht="15" customHeight="1">
      <c r="B275" s="542" ph="1"/>
      <c r="C275" s="543" ph="1"/>
      <c r="D275" s="543" ph="1"/>
      <c r="E275" s="543" ph="1"/>
      <c r="F275" s="543" ph="1"/>
      <c r="G275" s="544" ph="1"/>
      <c r="H275" s="563"/>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5"/>
    </row>
    <row r="276" spans="2:34" ht="15" customHeight="1">
      <c r="B276" s="552" t="s">
        <v>47</v>
      </c>
      <c r="C276" s="553"/>
      <c r="D276" s="553"/>
      <c r="E276" s="553"/>
      <c r="F276" s="553"/>
      <c r="G276" s="554"/>
      <c r="H276" s="566">
        <f>資料1!H11</f>
        <v>0</v>
      </c>
      <c r="I276" s="566" ph="1"/>
      <c r="J276" s="566" ph="1"/>
      <c r="K276" s="566" ph="1"/>
      <c r="L276" s="566" ph="1"/>
      <c r="M276" s="566" ph="1"/>
      <c r="N276" s="566" ph="1"/>
      <c r="O276" s="566" ph="1"/>
      <c r="P276" s="566" ph="1"/>
      <c r="Q276" s="566" ph="1"/>
      <c r="R276" s="566" ph="1"/>
      <c r="S276" s="566" ph="1"/>
      <c r="T276" s="566" ph="1"/>
      <c r="U276" s="566" ph="1"/>
      <c r="V276" s="566" ph="1"/>
      <c r="W276" s="566" ph="1"/>
      <c r="X276" s="566" ph="1"/>
      <c r="Y276" s="566" ph="1"/>
      <c r="Z276" s="566" ph="1"/>
      <c r="AA276" s="566" ph="1"/>
      <c r="AB276" s="566" ph="1"/>
      <c r="AC276" s="566" ph="1"/>
      <c r="AD276" s="566" ph="1"/>
      <c r="AE276" s="566" ph="1"/>
      <c r="AF276" s="566" ph="1"/>
      <c r="AG276" s="566" ph="1"/>
      <c r="AH276" s="567" ph="1"/>
    </row>
    <row r="277" spans="2:34" ht="15" customHeight="1">
      <c r="B277" s="542"/>
      <c r="C277" s="543"/>
      <c r="D277" s="543"/>
      <c r="E277" s="543"/>
      <c r="F277" s="543"/>
      <c r="G277" s="544"/>
      <c r="H277" s="550" ph="1"/>
      <c r="I277" s="550" ph="1"/>
      <c r="J277" s="550" ph="1"/>
      <c r="K277" s="550" ph="1"/>
      <c r="L277" s="550" ph="1"/>
      <c r="M277" s="550" ph="1"/>
      <c r="N277" s="550" ph="1"/>
      <c r="O277" s="550" ph="1"/>
      <c r="P277" s="550" ph="1"/>
      <c r="Q277" s="550" ph="1"/>
      <c r="R277" s="550" ph="1"/>
      <c r="S277" s="550" ph="1"/>
      <c r="T277" s="550" ph="1"/>
      <c r="U277" s="550" ph="1"/>
      <c r="V277" s="550" ph="1"/>
      <c r="W277" s="550" ph="1"/>
      <c r="X277" s="550" ph="1"/>
      <c r="Y277" s="550" ph="1"/>
      <c r="Z277" s="550" ph="1"/>
      <c r="AA277" s="550" ph="1"/>
      <c r="AB277" s="550" ph="1"/>
      <c r="AC277" s="550" ph="1"/>
      <c r="AD277" s="550" ph="1"/>
      <c r="AE277" s="550" ph="1"/>
      <c r="AF277" s="550" ph="1"/>
      <c r="AG277" s="550" ph="1"/>
      <c r="AH277" s="568" ph="1"/>
    </row>
    <row r="278" spans="2:34" ht="15" customHeight="1">
      <c r="B278" s="539" t="s">
        <v>48</v>
      </c>
      <c r="C278" s="540"/>
      <c r="D278" s="540"/>
      <c r="E278" s="540"/>
      <c r="F278" s="540"/>
      <c r="G278" s="541"/>
      <c r="H278" s="545">
        <f>資料1!D11</f>
        <v>0</v>
      </c>
      <c r="I278" s="546"/>
      <c r="J278" s="546">
        <f>資料1!E11</f>
        <v>0</v>
      </c>
      <c r="K278" s="546"/>
      <c r="L278" s="546"/>
      <c r="M278" s="546" t="s">
        <v>46</v>
      </c>
      <c r="N278" s="546"/>
      <c r="O278" s="546">
        <f>資料1!F11</f>
        <v>0</v>
      </c>
      <c r="P278" s="546"/>
      <c r="Q278" s="546"/>
      <c r="R278" s="546" t="s">
        <v>45</v>
      </c>
      <c r="S278" s="546"/>
      <c r="T278" s="546">
        <f>資料1!G11</f>
        <v>0</v>
      </c>
      <c r="U278" s="546"/>
      <c r="V278" s="546"/>
      <c r="W278" s="573" t="s">
        <v>55</v>
      </c>
      <c r="X278" s="573"/>
      <c r="Y278" s="149"/>
      <c r="Z278" s="149"/>
      <c r="AA278" s="149"/>
      <c r="AB278" s="149"/>
      <c r="AC278" s="149"/>
      <c r="AD278" s="149"/>
      <c r="AE278" s="149"/>
      <c r="AF278" s="149"/>
      <c r="AG278" s="149"/>
      <c r="AH278" s="150"/>
    </row>
    <row r="279" spans="2:34" ht="15" customHeight="1">
      <c r="B279" s="552"/>
      <c r="C279" s="553"/>
      <c r="D279" s="553"/>
      <c r="E279" s="553"/>
      <c r="F279" s="553"/>
      <c r="G279" s="554"/>
      <c r="H279" s="547"/>
      <c r="I279" s="548"/>
      <c r="J279" s="548"/>
      <c r="K279" s="548"/>
      <c r="L279" s="548"/>
      <c r="M279" s="548"/>
      <c r="N279" s="548"/>
      <c r="O279" s="548"/>
      <c r="P279" s="548"/>
      <c r="Q279" s="548"/>
      <c r="R279" s="548"/>
      <c r="S279" s="548"/>
      <c r="T279" s="548"/>
      <c r="U279" s="548"/>
      <c r="V279" s="548"/>
      <c r="W279" s="574"/>
      <c r="X279" s="574"/>
      <c r="Y279" s="151"/>
      <c r="Z279" s="151"/>
      <c r="AA279" s="151"/>
      <c r="AB279" s="151"/>
      <c r="AC279" s="151"/>
      <c r="AD279" s="151"/>
      <c r="AE279" s="151"/>
      <c r="AF279" s="151"/>
      <c r="AG279" s="151"/>
      <c r="AH279" s="152"/>
    </row>
    <row r="280" spans="2:34" ht="15" customHeight="1">
      <c r="B280" s="539" t="s">
        <v>49</v>
      </c>
      <c r="C280" s="540"/>
      <c r="D280" s="540"/>
      <c r="E280" s="540"/>
      <c r="F280" s="540"/>
      <c r="G280" s="541"/>
      <c r="H280" s="521" t="s">
        <v>477</v>
      </c>
      <c r="I280" s="521"/>
      <c r="J280" s="521"/>
      <c r="K280" s="521"/>
      <c r="L280" s="521"/>
      <c r="M280" s="521"/>
      <c r="N280" s="521"/>
      <c r="O280" s="546" t="s">
        <v>61</v>
      </c>
      <c r="P280" s="522"/>
      <c r="Q280" s="522"/>
      <c r="R280" s="522"/>
      <c r="S280" s="522"/>
      <c r="T280" s="522"/>
      <c r="U280" s="522"/>
      <c r="V280" s="522"/>
      <c r="W280" s="522"/>
      <c r="X280" s="522"/>
      <c r="Y280" s="522"/>
      <c r="Z280" s="522"/>
      <c r="AA280" s="522"/>
      <c r="AB280" s="522"/>
      <c r="AC280" s="522"/>
      <c r="AD280" s="522"/>
      <c r="AE280" s="522"/>
      <c r="AF280" s="522"/>
      <c r="AG280" s="522"/>
      <c r="AH280" s="537" t="s">
        <v>62</v>
      </c>
    </row>
    <row r="281" spans="2:34" ht="15" customHeight="1">
      <c r="B281" s="552"/>
      <c r="C281" s="553"/>
      <c r="D281" s="553"/>
      <c r="E281" s="553"/>
      <c r="F281" s="553"/>
      <c r="G281" s="554"/>
      <c r="H281" s="555"/>
      <c r="I281" s="555"/>
      <c r="J281" s="555"/>
      <c r="K281" s="555"/>
      <c r="L281" s="555"/>
      <c r="M281" s="555"/>
      <c r="N281" s="555"/>
      <c r="O281" s="556"/>
      <c r="P281" s="557"/>
      <c r="Q281" s="557"/>
      <c r="R281" s="557"/>
      <c r="S281" s="557"/>
      <c r="T281" s="557"/>
      <c r="U281" s="557"/>
      <c r="V281" s="557"/>
      <c r="W281" s="557"/>
      <c r="X281" s="557"/>
      <c r="Y281" s="557"/>
      <c r="Z281" s="557"/>
      <c r="AA281" s="557"/>
      <c r="AB281" s="557"/>
      <c r="AC281" s="557"/>
      <c r="AD281" s="557"/>
      <c r="AE281" s="557"/>
      <c r="AF281" s="557"/>
      <c r="AG281" s="557"/>
      <c r="AH281" s="538"/>
    </row>
    <row r="282" spans="2:34" ht="15" customHeight="1">
      <c r="B282" s="539" t="s">
        <v>50</v>
      </c>
      <c r="C282" s="540"/>
      <c r="D282" s="540"/>
      <c r="E282" s="540"/>
      <c r="F282" s="540"/>
      <c r="G282" s="541"/>
      <c r="H282" s="545" t="s">
        <v>65</v>
      </c>
      <c r="I282" s="546"/>
      <c r="J282" s="546"/>
      <c r="K282" s="575">
        <f>資料1!A11</f>
        <v>0</v>
      </c>
      <c r="L282" s="575"/>
      <c r="M282" s="575"/>
      <c r="N282" s="575"/>
      <c r="O282" s="575"/>
      <c r="P282" s="575"/>
      <c r="Q282" s="575"/>
      <c r="R282" s="575"/>
      <c r="S282" s="575"/>
      <c r="T282" s="575"/>
      <c r="U282" s="546" t="s">
        <v>60</v>
      </c>
      <c r="V282" s="546"/>
      <c r="W282" s="546"/>
      <c r="X282" s="546" t="s">
        <v>61</v>
      </c>
      <c r="Y282" s="521"/>
      <c r="Z282" s="521"/>
      <c r="AA282" s="521"/>
      <c r="AB282" s="521"/>
      <c r="AC282" s="521"/>
      <c r="AD282" s="521"/>
      <c r="AE282" s="521"/>
      <c r="AF282" s="521"/>
      <c r="AG282" s="521"/>
      <c r="AH282" s="537" t="s">
        <v>62</v>
      </c>
    </row>
    <row r="283" spans="2:34" ht="15" customHeight="1">
      <c r="B283" s="542"/>
      <c r="C283" s="543"/>
      <c r="D283" s="543"/>
      <c r="E283" s="543"/>
      <c r="F283" s="543"/>
      <c r="G283" s="544"/>
      <c r="H283" s="547"/>
      <c r="I283" s="548"/>
      <c r="J283" s="548"/>
      <c r="K283" s="576"/>
      <c r="L283" s="576"/>
      <c r="M283" s="576"/>
      <c r="N283" s="576"/>
      <c r="O283" s="576"/>
      <c r="P283" s="576"/>
      <c r="Q283" s="576"/>
      <c r="R283" s="576"/>
      <c r="S283" s="576"/>
      <c r="T283" s="576"/>
      <c r="U283" s="548"/>
      <c r="V283" s="548"/>
      <c r="W283" s="548"/>
      <c r="X283" s="548"/>
      <c r="Y283" s="527"/>
      <c r="Z283" s="527"/>
      <c r="AA283" s="527"/>
      <c r="AB283" s="527"/>
      <c r="AC283" s="527"/>
      <c r="AD283" s="527"/>
      <c r="AE283" s="527"/>
      <c r="AF283" s="527"/>
      <c r="AG283" s="527"/>
      <c r="AH283" s="551"/>
    </row>
    <row r="284" spans="2:34" ht="15" customHeight="1">
      <c r="B284" s="528" t="s">
        <v>255</v>
      </c>
      <c r="C284" s="529"/>
      <c r="D284" s="529"/>
      <c r="E284" s="529"/>
      <c r="F284" s="529"/>
      <c r="G284" s="530"/>
      <c r="H284" s="519"/>
      <c r="I284" s="520"/>
      <c r="J284" s="520"/>
      <c r="K284" s="520"/>
      <c r="L284" s="41" t="s">
        <v>46</v>
      </c>
      <c r="M284" s="521"/>
      <c r="N284" s="521"/>
      <c r="O284" s="41" t="s">
        <v>45</v>
      </c>
      <c r="P284" s="522"/>
      <c r="Q284" s="522"/>
      <c r="R284" s="522"/>
      <c r="S284" s="522"/>
      <c r="T284" s="522"/>
      <c r="U284" s="522"/>
      <c r="V284" s="522"/>
      <c r="W284" s="522"/>
      <c r="X284" s="522"/>
      <c r="Y284" s="522"/>
      <c r="Z284" s="522"/>
      <c r="AA284" s="522"/>
      <c r="AB284" s="522"/>
      <c r="AC284" s="522"/>
      <c r="AD284" s="522"/>
      <c r="AE284" s="522"/>
      <c r="AF284" s="522"/>
      <c r="AG284" s="522"/>
      <c r="AH284" s="523"/>
    </row>
    <row r="285" spans="2:34" ht="15" customHeight="1">
      <c r="B285" s="531"/>
      <c r="C285" s="532"/>
      <c r="D285" s="532"/>
      <c r="E285" s="532"/>
      <c r="F285" s="532"/>
      <c r="G285" s="533"/>
      <c r="H285" s="153" t="s">
        <v>51</v>
      </c>
      <c r="I285" s="526"/>
      <c r="J285" s="526"/>
      <c r="K285" s="526"/>
      <c r="L285" s="50" t="s">
        <v>46</v>
      </c>
      <c r="M285" s="527"/>
      <c r="N285" s="527"/>
      <c r="O285" s="50" t="s">
        <v>45</v>
      </c>
      <c r="P285" s="524"/>
      <c r="Q285" s="524"/>
      <c r="R285" s="524"/>
      <c r="S285" s="524"/>
      <c r="T285" s="524"/>
      <c r="U285" s="524"/>
      <c r="V285" s="524"/>
      <c r="W285" s="524"/>
      <c r="X285" s="524"/>
      <c r="Y285" s="524"/>
      <c r="Z285" s="524"/>
      <c r="AA285" s="524"/>
      <c r="AB285" s="524"/>
      <c r="AC285" s="524"/>
      <c r="AD285" s="524"/>
      <c r="AE285" s="524"/>
      <c r="AF285" s="524"/>
      <c r="AG285" s="524"/>
      <c r="AH285" s="525"/>
    </row>
    <row r="286" spans="2:34" ht="15" customHeight="1">
      <c r="B286" s="531"/>
      <c r="C286" s="532"/>
      <c r="D286" s="532"/>
      <c r="E286" s="532"/>
      <c r="F286" s="532"/>
      <c r="G286" s="533"/>
      <c r="H286" s="519"/>
      <c r="I286" s="520"/>
      <c r="J286" s="520"/>
      <c r="K286" s="520"/>
      <c r="L286" s="41" t="s">
        <v>46</v>
      </c>
      <c r="M286" s="521"/>
      <c r="N286" s="521"/>
      <c r="O286" s="41" t="s">
        <v>45</v>
      </c>
      <c r="P286" s="522"/>
      <c r="Q286" s="522"/>
      <c r="R286" s="522"/>
      <c r="S286" s="522"/>
      <c r="T286" s="522"/>
      <c r="U286" s="522"/>
      <c r="V286" s="522"/>
      <c r="W286" s="522"/>
      <c r="X286" s="522"/>
      <c r="Y286" s="522"/>
      <c r="Z286" s="522"/>
      <c r="AA286" s="522"/>
      <c r="AB286" s="522"/>
      <c r="AC286" s="522"/>
      <c r="AD286" s="522"/>
      <c r="AE286" s="522"/>
      <c r="AF286" s="522"/>
      <c r="AG286" s="522"/>
      <c r="AH286" s="523"/>
    </row>
    <row r="287" spans="2:34" ht="15" customHeight="1">
      <c r="B287" s="531"/>
      <c r="C287" s="532"/>
      <c r="D287" s="532"/>
      <c r="E287" s="532"/>
      <c r="F287" s="532"/>
      <c r="G287" s="533"/>
      <c r="H287" s="153" t="s">
        <v>51</v>
      </c>
      <c r="I287" s="526"/>
      <c r="J287" s="526"/>
      <c r="K287" s="526"/>
      <c r="L287" s="50" t="s">
        <v>46</v>
      </c>
      <c r="M287" s="527"/>
      <c r="N287" s="527"/>
      <c r="O287" s="50" t="s">
        <v>45</v>
      </c>
      <c r="P287" s="524"/>
      <c r="Q287" s="524"/>
      <c r="R287" s="524"/>
      <c r="S287" s="524"/>
      <c r="T287" s="524"/>
      <c r="U287" s="524"/>
      <c r="V287" s="524"/>
      <c r="W287" s="524"/>
      <c r="X287" s="524"/>
      <c r="Y287" s="524"/>
      <c r="Z287" s="524"/>
      <c r="AA287" s="524"/>
      <c r="AB287" s="524"/>
      <c r="AC287" s="524"/>
      <c r="AD287" s="524"/>
      <c r="AE287" s="524"/>
      <c r="AF287" s="524"/>
      <c r="AG287" s="524"/>
      <c r="AH287" s="525"/>
    </row>
    <row r="288" spans="2:34" ht="15" customHeight="1">
      <c r="B288" s="531"/>
      <c r="C288" s="532"/>
      <c r="D288" s="532"/>
      <c r="E288" s="532"/>
      <c r="F288" s="532"/>
      <c r="G288" s="533"/>
      <c r="H288" s="519"/>
      <c r="I288" s="520"/>
      <c r="J288" s="520"/>
      <c r="K288" s="520"/>
      <c r="L288" s="41" t="s">
        <v>46</v>
      </c>
      <c r="M288" s="521"/>
      <c r="N288" s="521"/>
      <c r="O288" s="41" t="s">
        <v>45</v>
      </c>
      <c r="P288" s="522"/>
      <c r="Q288" s="522"/>
      <c r="R288" s="522"/>
      <c r="S288" s="522"/>
      <c r="T288" s="522"/>
      <c r="U288" s="522"/>
      <c r="V288" s="522"/>
      <c r="W288" s="522"/>
      <c r="X288" s="522"/>
      <c r="Y288" s="522"/>
      <c r="Z288" s="522"/>
      <c r="AA288" s="522"/>
      <c r="AB288" s="522"/>
      <c r="AC288" s="522"/>
      <c r="AD288" s="522"/>
      <c r="AE288" s="522"/>
      <c r="AF288" s="522"/>
      <c r="AG288" s="522"/>
      <c r="AH288" s="523"/>
    </row>
    <row r="289" spans="2:34" ht="15" customHeight="1">
      <c r="B289" s="531"/>
      <c r="C289" s="532"/>
      <c r="D289" s="532"/>
      <c r="E289" s="532"/>
      <c r="F289" s="532"/>
      <c r="G289" s="533"/>
      <c r="H289" s="153" t="s">
        <v>51</v>
      </c>
      <c r="I289" s="526"/>
      <c r="J289" s="526"/>
      <c r="K289" s="526"/>
      <c r="L289" s="50" t="s">
        <v>46</v>
      </c>
      <c r="M289" s="527"/>
      <c r="N289" s="527"/>
      <c r="O289" s="50" t="s">
        <v>45</v>
      </c>
      <c r="P289" s="524"/>
      <c r="Q289" s="524"/>
      <c r="R289" s="524"/>
      <c r="S289" s="524"/>
      <c r="T289" s="524"/>
      <c r="U289" s="524"/>
      <c r="V289" s="524"/>
      <c r="W289" s="524"/>
      <c r="X289" s="524"/>
      <c r="Y289" s="524"/>
      <c r="Z289" s="524"/>
      <c r="AA289" s="524"/>
      <c r="AB289" s="524"/>
      <c r="AC289" s="524"/>
      <c r="AD289" s="524"/>
      <c r="AE289" s="524"/>
      <c r="AF289" s="524"/>
      <c r="AG289" s="524"/>
      <c r="AH289" s="525"/>
    </row>
    <row r="290" spans="2:34" ht="15" customHeight="1">
      <c r="B290" s="531"/>
      <c r="C290" s="532"/>
      <c r="D290" s="532"/>
      <c r="E290" s="532"/>
      <c r="F290" s="532"/>
      <c r="G290" s="533"/>
      <c r="H290" s="519"/>
      <c r="I290" s="520"/>
      <c r="J290" s="520"/>
      <c r="K290" s="520"/>
      <c r="L290" s="41" t="s">
        <v>46</v>
      </c>
      <c r="M290" s="521"/>
      <c r="N290" s="521"/>
      <c r="O290" s="41" t="s">
        <v>45</v>
      </c>
      <c r="P290" s="522"/>
      <c r="Q290" s="522"/>
      <c r="R290" s="522"/>
      <c r="S290" s="522"/>
      <c r="T290" s="522"/>
      <c r="U290" s="522"/>
      <c r="V290" s="522"/>
      <c r="W290" s="522"/>
      <c r="X290" s="522"/>
      <c r="Y290" s="522"/>
      <c r="Z290" s="522"/>
      <c r="AA290" s="522"/>
      <c r="AB290" s="522"/>
      <c r="AC290" s="522"/>
      <c r="AD290" s="522"/>
      <c r="AE290" s="522"/>
      <c r="AF290" s="522"/>
      <c r="AG290" s="522"/>
      <c r="AH290" s="523"/>
    </row>
    <row r="291" spans="2:34" ht="15" customHeight="1">
      <c r="B291" s="531"/>
      <c r="C291" s="532"/>
      <c r="D291" s="532"/>
      <c r="E291" s="532"/>
      <c r="F291" s="532"/>
      <c r="G291" s="533"/>
      <c r="H291" s="153" t="s">
        <v>51</v>
      </c>
      <c r="I291" s="526"/>
      <c r="J291" s="526"/>
      <c r="K291" s="526"/>
      <c r="L291" s="50" t="s">
        <v>46</v>
      </c>
      <c r="M291" s="527"/>
      <c r="N291" s="527"/>
      <c r="O291" s="50" t="s">
        <v>45</v>
      </c>
      <c r="P291" s="524"/>
      <c r="Q291" s="524"/>
      <c r="R291" s="524"/>
      <c r="S291" s="524"/>
      <c r="T291" s="524"/>
      <c r="U291" s="524"/>
      <c r="V291" s="524"/>
      <c r="W291" s="524"/>
      <c r="X291" s="524"/>
      <c r="Y291" s="524"/>
      <c r="Z291" s="524"/>
      <c r="AA291" s="524"/>
      <c r="AB291" s="524"/>
      <c r="AC291" s="524"/>
      <c r="AD291" s="524"/>
      <c r="AE291" s="524"/>
      <c r="AF291" s="524"/>
      <c r="AG291" s="524"/>
      <c r="AH291" s="525"/>
    </row>
    <row r="292" spans="2:34" ht="15" customHeight="1">
      <c r="B292" s="531"/>
      <c r="C292" s="532"/>
      <c r="D292" s="532"/>
      <c r="E292" s="532"/>
      <c r="F292" s="532"/>
      <c r="G292" s="533"/>
      <c r="H292" s="519"/>
      <c r="I292" s="520"/>
      <c r="J292" s="520"/>
      <c r="K292" s="520"/>
      <c r="L292" s="41" t="s">
        <v>46</v>
      </c>
      <c r="M292" s="521"/>
      <c r="N292" s="521"/>
      <c r="O292" s="41" t="s">
        <v>45</v>
      </c>
      <c r="P292" s="522"/>
      <c r="Q292" s="522"/>
      <c r="R292" s="522"/>
      <c r="S292" s="522"/>
      <c r="T292" s="522"/>
      <c r="U292" s="522"/>
      <c r="V292" s="522"/>
      <c r="W292" s="522"/>
      <c r="X292" s="522"/>
      <c r="Y292" s="522"/>
      <c r="Z292" s="522"/>
      <c r="AA292" s="522"/>
      <c r="AB292" s="522"/>
      <c r="AC292" s="522"/>
      <c r="AD292" s="522"/>
      <c r="AE292" s="522"/>
      <c r="AF292" s="522"/>
      <c r="AG292" s="522"/>
      <c r="AH292" s="523"/>
    </row>
    <row r="293" spans="2:34" ht="15" customHeight="1">
      <c r="B293" s="531"/>
      <c r="C293" s="532"/>
      <c r="D293" s="532"/>
      <c r="E293" s="532"/>
      <c r="F293" s="532"/>
      <c r="G293" s="533"/>
      <c r="H293" s="153" t="s">
        <v>51</v>
      </c>
      <c r="I293" s="526"/>
      <c r="J293" s="526"/>
      <c r="K293" s="526"/>
      <c r="L293" s="50" t="s">
        <v>46</v>
      </c>
      <c r="M293" s="527"/>
      <c r="N293" s="527"/>
      <c r="O293" s="50" t="s">
        <v>45</v>
      </c>
      <c r="P293" s="524"/>
      <c r="Q293" s="524"/>
      <c r="R293" s="524"/>
      <c r="S293" s="524"/>
      <c r="T293" s="524"/>
      <c r="U293" s="524"/>
      <c r="V293" s="524"/>
      <c r="W293" s="524"/>
      <c r="X293" s="524"/>
      <c r="Y293" s="524"/>
      <c r="Z293" s="524"/>
      <c r="AA293" s="524"/>
      <c r="AB293" s="524"/>
      <c r="AC293" s="524"/>
      <c r="AD293" s="524"/>
      <c r="AE293" s="524"/>
      <c r="AF293" s="524"/>
      <c r="AG293" s="524"/>
      <c r="AH293" s="525"/>
    </row>
    <row r="294" spans="2:34" ht="15" customHeight="1">
      <c r="B294" s="531"/>
      <c r="C294" s="532"/>
      <c r="D294" s="532"/>
      <c r="E294" s="532"/>
      <c r="F294" s="532"/>
      <c r="G294" s="533"/>
      <c r="H294" s="519"/>
      <c r="I294" s="520"/>
      <c r="J294" s="520"/>
      <c r="K294" s="520"/>
      <c r="L294" s="41" t="s">
        <v>46</v>
      </c>
      <c r="M294" s="521"/>
      <c r="N294" s="521"/>
      <c r="O294" s="41" t="s">
        <v>45</v>
      </c>
      <c r="P294" s="522"/>
      <c r="Q294" s="522"/>
      <c r="R294" s="522"/>
      <c r="S294" s="522"/>
      <c r="T294" s="522"/>
      <c r="U294" s="522"/>
      <c r="V294" s="522"/>
      <c r="W294" s="522"/>
      <c r="X294" s="522"/>
      <c r="Y294" s="522"/>
      <c r="Z294" s="522"/>
      <c r="AA294" s="522"/>
      <c r="AB294" s="522"/>
      <c r="AC294" s="522"/>
      <c r="AD294" s="522"/>
      <c r="AE294" s="522"/>
      <c r="AF294" s="522"/>
      <c r="AG294" s="522"/>
      <c r="AH294" s="523"/>
    </row>
    <row r="295" spans="2:34" ht="15" customHeight="1">
      <c r="B295" s="531"/>
      <c r="C295" s="532"/>
      <c r="D295" s="532"/>
      <c r="E295" s="532"/>
      <c r="F295" s="532"/>
      <c r="G295" s="533"/>
      <c r="H295" s="153" t="s">
        <v>51</v>
      </c>
      <c r="I295" s="526"/>
      <c r="J295" s="526"/>
      <c r="K295" s="526"/>
      <c r="L295" s="50" t="s">
        <v>46</v>
      </c>
      <c r="M295" s="527"/>
      <c r="N295" s="527"/>
      <c r="O295" s="50" t="s">
        <v>45</v>
      </c>
      <c r="P295" s="524"/>
      <c r="Q295" s="524"/>
      <c r="R295" s="524"/>
      <c r="S295" s="524"/>
      <c r="T295" s="524"/>
      <c r="U295" s="524"/>
      <c r="V295" s="524"/>
      <c r="W295" s="524"/>
      <c r="X295" s="524"/>
      <c r="Y295" s="524"/>
      <c r="Z295" s="524"/>
      <c r="AA295" s="524"/>
      <c r="AB295" s="524"/>
      <c r="AC295" s="524"/>
      <c r="AD295" s="524"/>
      <c r="AE295" s="524"/>
      <c r="AF295" s="524"/>
      <c r="AG295" s="524"/>
      <c r="AH295" s="525"/>
    </row>
    <row r="296" spans="2:34" ht="15" customHeight="1">
      <c r="B296" s="531"/>
      <c r="C296" s="532"/>
      <c r="D296" s="532"/>
      <c r="E296" s="532"/>
      <c r="F296" s="532"/>
      <c r="G296" s="533"/>
      <c r="H296" s="519"/>
      <c r="I296" s="520"/>
      <c r="J296" s="520"/>
      <c r="K296" s="520"/>
      <c r="L296" s="41" t="s">
        <v>46</v>
      </c>
      <c r="M296" s="521"/>
      <c r="N296" s="521"/>
      <c r="O296" s="41" t="s">
        <v>45</v>
      </c>
      <c r="P296" s="522"/>
      <c r="Q296" s="522"/>
      <c r="R296" s="522"/>
      <c r="S296" s="522"/>
      <c r="T296" s="522"/>
      <c r="U296" s="522"/>
      <c r="V296" s="522"/>
      <c r="W296" s="522"/>
      <c r="X296" s="522"/>
      <c r="Y296" s="522"/>
      <c r="Z296" s="522"/>
      <c r="AA296" s="522"/>
      <c r="AB296" s="522"/>
      <c r="AC296" s="522"/>
      <c r="AD296" s="522"/>
      <c r="AE296" s="522"/>
      <c r="AF296" s="522"/>
      <c r="AG296" s="522"/>
      <c r="AH296" s="523"/>
    </row>
    <row r="297" spans="2:34" ht="15" customHeight="1">
      <c r="B297" s="531"/>
      <c r="C297" s="532"/>
      <c r="D297" s="532"/>
      <c r="E297" s="532"/>
      <c r="F297" s="532"/>
      <c r="G297" s="533"/>
      <c r="H297" s="153" t="s">
        <v>51</v>
      </c>
      <c r="I297" s="526"/>
      <c r="J297" s="526"/>
      <c r="K297" s="526"/>
      <c r="L297" s="50" t="s">
        <v>46</v>
      </c>
      <c r="M297" s="527"/>
      <c r="N297" s="527"/>
      <c r="O297" s="50" t="s">
        <v>45</v>
      </c>
      <c r="P297" s="524"/>
      <c r="Q297" s="524"/>
      <c r="R297" s="524"/>
      <c r="S297" s="524"/>
      <c r="T297" s="524"/>
      <c r="U297" s="524"/>
      <c r="V297" s="524"/>
      <c r="W297" s="524"/>
      <c r="X297" s="524"/>
      <c r="Y297" s="524"/>
      <c r="Z297" s="524"/>
      <c r="AA297" s="524"/>
      <c r="AB297" s="524"/>
      <c r="AC297" s="524"/>
      <c r="AD297" s="524"/>
      <c r="AE297" s="524"/>
      <c r="AF297" s="524"/>
      <c r="AG297" s="524"/>
      <c r="AH297" s="525"/>
    </row>
    <row r="298" spans="2:34" ht="15" customHeight="1">
      <c r="B298" s="531"/>
      <c r="C298" s="532"/>
      <c r="D298" s="532"/>
      <c r="E298" s="532"/>
      <c r="F298" s="532"/>
      <c r="G298" s="533"/>
      <c r="H298" s="519"/>
      <c r="I298" s="520"/>
      <c r="J298" s="520"/>
      <c r="K298" s="520"/>
      <c r="L298" s="41" t="s">
        <v>46</v>
      </c>
      <c r="M298" s="521"/>
      <c r="N298" s="521"/>
      <c r="O298" s="41" t="s">
        <v>45</v>
      </c>
      <c r="P298" s="522"/>
      <c r="Q298" s="522"/>
      <c r="R298" s="522"/>
      <c r="S298" s="522"/>
      <c r="T298" s="522"/>
      <c r="U298" s="522"/>
      <c r="V298" s="522"/>
      <c r="W298" s="522"/>
      <c r="X298" s="522"/>
      <c r="Y298" s="522"/>
      <c r="Z298" s="522"/>
      <c r="AA298" s="522"/>
      <c r="AB298" s="522"/>
      <c r="AC298" s="522"/>
      <c r="AD298" s="522"/>
      <c r="AE298" s="522"/>
      <c r="AF298" s="522"/>
      <c r="AG298" s="522"/>
      <c r="AH298" s="523"/>
    </row>
    <row r="299" spans="2:34" ht="15" customHeight="1">
      <c r="B299" s="531"/>
      <c r="C299" s="532"/>
      <c r="D299" s="532"/>
      <c r="E299" s="532"/>
      <c r="F299" s="532"/>
      <c r="G299" s="533"/>
      <c r="H299" s="153" t="s">
        <v>51</v>
      </c>
      <c r="I299" s="526"/>
      <c r="J299" s="526"/>
      <c r="K299" s="526"/>
      <c r="L299" s="50" t="s">
        <v>46</v>
      </c>
      <c r="M299" s="527"/>
      <c r="N299" s="527"/>
      <c r="O299" s="50" t="s">
        <v>45</v>
      </c>
      <c r="P299" s="524"/>
      <c r="Q299" s="524"/>
      <c r="R299" s="524"/>
      <c r="S299" s="524"/>
      <c r="T299" s="524"/>
      <c r="U299" s="524"/>
      <c r="V299" s="524"/>
      <c r="W299" s="524"/>
      <c r="X299" s="524"/>
      <c r="Y299" s="524"/>
      <c r="Z299" s="524"/>
      <c r="AA299" s="524"/>
      <c r="AB299" s="524"/>
      <c r="AC299" s="524"/>
      <c r="AD299" s="524"/>
      <c r="AE299" s="524"/>
      <c r="AF299" s="524"/>
      <c r="AG299" s="524"/>
      <c r="AH299" s="525"/>
    </row>
    <row r="300" spans="2:34" ht="15" customHeight="1">
      <c r="B300" s="531"/>
      <c r="C300" s="532"/>
      <c r="D300" s="532"/>
      <c r="E300" s="532"/>
      <c r="F300" s="532"/>
      <c r="G300" s="533"/>
      <c r="H300" s="519"/>
      <c r="I300" s="520"/>
      <c r="J300" s="520"/>
      <c r="K300" s="520"/>
      <c r="L300" s="41" t="s">
        <v>46</v>
      </c>
      <c r="M300" s="521"/>
      <c r="N300" s="521"/>
      <c r="O300" s="41" t="s">
        <v>45</v>
      </c>
      <c r="P300" s="522"/>
      <c r="Q300" s="522"/>
      <c r="R300" s="522"/>
      <c r="S300" s="522"/>
      <c r="T300" s="522"/>
      <c r="U300" s="522"/>
      <c r="V300" s="522"/>
      <c r="W300" s="522"/>
      <c r="X300" s="522"/>
      <c r="Y300" s="522"/>
      <c r="Z300" s="522"/>
      <c r="AA300" s="522"/>
      <c r="AB300" s="522"/>
      <c r="AC300" s="522"/>
      <c r="AD300" s="522"/>
      <c r="AE300" s="522"/>
      <c r="AF300" s="522"/>
      <c r="AG300" s="522"/>
      <c r="AH300" s="523"/>
    </row>
    <row r="301" spans="2:34" ht="15" customHeight="1">
      <c r="B301" s="531"/>
      <c r="C301" s="532"/>
      <c r="D301" s="532"/>
      <c r="E301" s="532"/>
      <c r="F301" s="532"/>
      <c r="G301" s="533"/>
      <c r="H301" s="153" t="s">
        <v>51</v>
      </c>
      <c r="I301" s="526"/>
      <c r="J301" s="526"/>
      <c r="K301" s="526"/>
      <c r="L301" s="50" t="s">
        <v>46</v>
      </c>
      <c r="M301" s="527"/>
      <c r="N301" s="527"/>
      <c r="O301" s="50" t="s">
        <v>45</v>
      </c>
      <c r="P301" s="524"/>
      <c r="Q301" s="524"/>
      <c r="R301" s="524"/>
      <c r="S301" s="524"/>
      <c r="T301" s="524"/>
      <c r="U301" s="524"/>
      <c r="V301" s="524"/>
      <c r="W301" s="524"/>
      <c r="X301" s="524"/>
      <c r="Y301" s="524"/>
      <c r="Z301" s="524"/>
      <c r="AA301" s="524"/>
      <c r="AB301" s="524"/>
      <c r="AC301" s="524"/>
      <c r="AD301" s="524"/>
      <c r="AE301" s="524"/>
      <c r="AF301" s="524"/>
      <c r="AG301" s="524"/>
      <c r="AH301" s="525"/>
    </row>
    <row r="302" spans="2:34" ht="15" customHeight="1">
      <c r="B302" s="531"/>
      <c r="C302" s="532"/>
      <c r="D302" s="532"/>
      <c r="E302" s="532"/>
      <c r="F302" s="532"/>
      <c r="G302" s="533"/>
      <c r="H302" s="519"/>
      <c r="I302" s="520"/>
      <c r="J302" s="520"/>
      <c r="K302" s="520"/>
      <c r="L302" s="41" t="s">
        <v>46</v>
      </c>
      <c r="M302" s="521"/>
      <c r="N302" s="521"/>
      <c r="O302" s="41" t="s">
        <v>45</v>
      </c>
      <c r="P302" s="522"/>
      <c r="Q302" s="522"/>
      <c r="R302" s="522"/>
      <c r="S302" s="522"/>
      <c r="T302" s="522"/>
      <c r="U302" s="522"/>
      <c r="V302" s="522"/>
      <c r="W302" s="522"/>
      <c r="X302" s="522"/>
      <c r="Y302" s="522"/>
      <c r="Z302" s="522"/>
      <c r="AA302" s="522"/>
      <c r="AB302" s="522"/>
      <c r="AC302" s="522"/>
      <c r="AD302" s="522"/>
      <c r="AE302" s="522"/>
      <c r="AF302" s="522"/>
      <c r="AG302" s="522"/>
      <c r="AH302" s="523"/>
    </row>
    <row r="303" spans="2:34" ht="15" customHeight="1">
      <c r="B303" s="531"/>
      <c r="C303" s="532"/>
      <c r="D303" s="532"/>
      <c r="E303" s="532"/>
      <c r="F303" s="532"/>
      <c r="G303" s="533"/>
      <c r="H303" s="153" t="s">
        <v>51</v>
      </c>
      <c r="I303" s="526"/>
      <c r="J303" s="526"/>
      <c r="K303" s="526"/>
      <c r="L303" s="50" t="s">
        <v>46</v>
      </c>
      <c r="M303" s="527"/>
      <c r="N303" s="527"/>
      <c r="O303" s="50" t="s">
        <v>45</v>
      </c>
      <c r="P303" s="524"/>
      <c r="Q303" s="524"/>
      <c r="R303" s="524"/>
      <c r="S303" s="524"/>
      <c r="T303" s="524"/>
      <c r="U303" s="524"/>
      <c r="V303" s="524"/>
      <c r="W303" s="524"/>
      <c r="X303" s="524"/>
      <c r="Y303" s="524"/>
      <c r="Z303" s="524"/>
      <c r="AA303" s="524"/>
      <c r="AB303" s="524"/>
      <c r="AC303" s="524"/>
      <c r="AD303" s="524"/>
      <c r="AE303" s="524"/>
      <c r="AF303" s="524"/>
      <c r="AG303" s="524"/>
      <c r="AH303" s="525"/>
    </row>
    <row r="304" spans="2:34" ht="15" customHeight="1">
      <c r="B304" s="531"/>
      <c r="C304" s="532"/>
      <c r="D304" s="532"/>
      <c r="E304" s="532"/>
      <c r="F304" s="532"/>
      <c r="G304" s="533"/>
      <c r="H304" s="519"/>
      <c r="I304" s="520"/>
      <c r="J304" s="520"/>
      <c r="K304" s="520"/>
      <c r="L304" s="41" t="s">
        <v>46</v>
      </c>
      <c r="M304" s="521"/>
      <c r="N304" s="521"/>
      <c r="O304" s="41" t="s">
        <v>45</v>
      </c>
      <c r="P304" s="522"/>
      <c r="Q304" s="522"/>
      <c r="R304" s="522"/>
      <c r="S304" s="522"/>
      <c r="T304" s="522"/>
      <c r="U304" s="522"/>
      <c r="V304" s="522"/>
      <c r="W304" s="522"/>
      <c r="X304" s="522"/>
      <c r="Y304" s="522"/>
      <c r="Z304" s="522"/>
      <c r="AA304" s="522"/>
      <c r="AB304" s="522"/>
      <c r="AC304" s="522"/>
      <c r="AD304" s="522"/>
      <c r="AE304" s="522"/>
      <c r="AF304" s="522"/>
      <c r="AG304" s="522"/>
      <c r="AH304" s="523"/>
    </row>
    <row r="305" spans="2:34" ht="15" customHeight="1">
      <c r="B305" s="534"/>
      <c r="C305" s="535"/>
      <c r="D305" s="535"/>
      <c r="E305" s="535"/>
      <c r="F305" s="535"/>
      <c r="G305" s="536"/>
      <c r="H305" s="153" t="s">
        <v>51</v>
      </c>
      <c r="I305" s="526"/>
      <c r="J305" s="526"/>
      <c r="K305" s="526"/>
      <c r="L305" s="50" t="s">
        <v>46</v>
      </c>
      <c r="M305" s="527"/>
      <c r="N305" s="527"/>
      <c r="O305" s="50" t="s">
        <v>45</v>
      </c>
      <c r="P305" s="524"/>
      <c r="Q305" s="524"/>
      <c r="R305" s="524"/>
      <c r="S305" s="524"/>
      <c r="T305" s="524"/>
      <c r="U305" s="524"/>
      <c r="V305" s="524"/>
      <c r="W305" s="524"/>
      <c r="X305" s="524"/>
      <c r="Y305" s="524"/>
      <c r="Z305" s="524"/>
      <c r="AA305" s="524"/>
      <c r="AB305" s="524"/>
      <c r="AC305" s="524"/>
      <c r="AD305" s="524"/>
      <c r="AE305" s="524"/>
      <c r="AF305" s="524"/>
      <c r="AG305" s="524"/>
      <c r="AH305" s="525"/>
    </row>
    <row r="306" spans="2:34" ht="15" customHeight="1">
      <c r="B306" s="528" t="s">
        <v>256</v>
      </c>
      <c r="C306" s="529"/>
      <c r="D306" s="529"/>
      <c r="E306" s="529"/>
      <c r="F306" s="529"/>
      <c r="G306" s="530"/>
      <c r="H306" s="519"/>
      <c r="I306" s="520"/>
      <c r="J306" s="520"/>
      <c r="K306" s="520"/>
      <c r="L306" s="41" t="s">
        <v>46</v>
      </c>
      <c r="M306" s="521"/>
      <c r="N306" s="521"/>
      <c r="O306" s="41" t="s">
        <v>45</v>
      </c>
      <c r="P306" s="522"/>
      <c r="Q306" s="522"/>
      <c r="R306" s="522"/>
      <c r="S306" s="522"/>
      <c r="T306" s="522"/>
      <c r="U306" s="522"/>
      <c r="V306" s="522"/>
      <c r="W306" s="522"/>
      <c r="X306" s="522"/>
      <c r="Y306" s="522"/>
      <c r="Z306" s="522"/>
      <c r="AA306" s="522"/>
      <c r="AB306" s="522"/>
      <c r="AC306" s="522"/>
      <c r="AD306" s="522"/>
      <c r="AE306" s="522"/>
      <c r="AF306" s="522"/>
      <c r="AG306" s="522"/>
      <c r="AH306" s="523"/>
    </row>
    <row r="307" spans="2:34" ht="15" customHeight="1">
      <c r="B307" s="531"/>
      <c r="C307" s="532"/>
      <c r="D307" s="532"/>
      <c r="E307" s="532"/>
      <c r="F307" s="532"/>
      <c r="G307" s="533"/>
      <c r="H307" s="153" t="s">
        <v>51</v>
      </c>
      <c r="I307" s="526"/>
      <c r="J307" s="526"/>
      <c r="K307" s="526"/>
      <c r="L307" s="50" t="s">
        <v>46</v>
      </c>
      <c r="M307" s="527"/>
      <c r="N307" s="527"/>
      <c r="O307" s="50" t="s">
        <v>45</v>
      </c>
      <c r="P307" s="524"/>
      <c r="Q307" s="524"/>
      <c r="R307" s="524"/>
      <c r="S307" s="524"/>
      <c r="T307" s="524"/>
      <c r="U307" s="524"/>
      <c r="V307" s="524"/>
      <c r="W307" s="524"/>
      <c r="X307" s="524"/>
      <c r="Y307" s="524"/>
      <c r="Z307" s="524"/>
      <c r="AA307" s="524"/>
      <c r="AB307" s="524"/>
      <c r="AC307" s="524"/>
      <c r="AD307" s="524"/>
      <c r="AE307" s="524"/>
      <c r="AF307" s="524"/>
      <c r="AG307" s="524"/>
      <c r="AH307" s="525"/>
    </row>
    <row r="308" spans="2:34" ht="15" customHeight="1">
      <c r="B308" s="531"/>
      <c r="C308" s="532"/>
      <c r="D308" s="532"/>
      <c r="E308" s="532"/>
      <c r="F308" s="532"/>
      <c r="G308" s="533"/>
      <c r="H308" s="519"/>
      <c r="I308" s="520"/>
      <c r="J308" s="520"/>
      <c r="K308" s="520"/>
      <c r="L308" s="41" t="s">
        <v>46</v>
      </c>
      <c r="M308" s="521"/>
      <c r="N308" s="521"/>
      <c r="O308" s="41" t="s">
        <v>45</v>
      </c>
      <c r="P308" s="522"/>
      <c r="Q308" s="522"/>
      <c r="R308" s="522"/>
      <c r="S308" s="522"/>
      <c r="T308" s="522"/>
      <c r="U308" s="522"/>
      <c r="V308" s="522"/>
      <c r="W308" s="522"/>
      <c r="X308" s="522"/>
      <c r="Y308" s="522"/>
      <c r="Z308" s="522"/>
      <c r="AA308" s="522"/>
      <c r="AB308" s="522"/>
      <c r="AC308" s="522"/>
      <c r="AD308" s="522"/>
      <c r="AE308" s="522"/>
      <c r="AF308" s="522"/>
      <c r="AG308" s="522"/>
      <c r="AH308" s="523"/>
    </row>
    <row r="309" spans="2:34" ht="15" customHeight="1">
      <c r="B309" s="531"/>
      <c r="C309" s="532"/>
      <c r="D309" s="532"/>
      <c r="E309" s="532"/>
      <c r="F309" s="532"/>
      <c r="G309" s="533"/>
      <c r="H309" s="153" t="s">
        <v>51</v>
      </c>
      <c r="I309" s="526"/>
      <c r="J309" s="526"/>
      <c r="K309" s="526"/>
      <c r="L309" s="50" t="s">
        <v>46</v>
      </c>
      <c r="M309" s="527"/>
      <c r="N309" s="527"/>
      <c r="O309" s="50" t="s">
        <v>45</v>
      </c>
      <c r="P309" s="524"/>
      <c r="Q309" s="524"/>
      <c r="R309" s="524"/>
      <c r="S309" s="524"/>
      <c r="T309" s="524"/>
      <c r="U309" s="524"/>
      <c r="V309" s="524"/>
      <c r="W309" s="524"/>
      <c r="X309" s="524"/>
      <c r="Y309" s="524"/>
      <c r="Z309" s="524"/>
      <c r="AA309" s="524"/>
      <c r="AB309" s="524"/>
      <c r="AC309" s="524"/>
      <c r="AD309" s="524"/>
      <c r="AE309" s="524"/>
      <c r="AF309" s="524"/>
      <c r="AG309" s="524"/>
      <c r="AH309" s="525"/>
    </row>
    <row r="310" spans="2:34" ht="15" customHeight="1">
      <c r="B310" s="531"/>
      <c r="C310" s="532"/>
      <c r="D310" s="532"/>
      <c r="E310" s="532"/>
      <c r="F310" s="532"/>
      <c r="G310" s="533"/>
      <c r="H310" s="519"/>
      <c r="I310" s="520"/>
      <c r="J310" s="520"/>
      <c r="K310" s="520"/>
      <c r="L310" s="41" t="s">
        <v>46</v>
      </c>
      <c r="M310" s="521"/>
      <c r="N310" s="521"/>
      <c r="O310" s="41" t="s">
        <v>45</v>
      </c>
      <c r="P310" s="522"/>
      <c r="Q310" s="522"/>
      <c r="R310" s="522"/>
      <c r="S310" s="522"/>
      <c r="T310" s="522"/>
      <c r="U310" s="522"/>
      <c r="V310" s="522"/>
      <c r="W310" s="522"/>
      <c r="X310" s="522"/>
      <c r="Y310" s="522"/>
      <c r="Z310" s="522"/>
      <c r="AA310" s="522"/>
      <c r="AB310" s="522"/>
      <c r="AC310" s="522"/>
      <c r="AD310" s="522"/>
      <c r="AE310" s="522"/>
      <c r="AF310" s="522"/>
      <c r="AG310" s="522"/>
      <c r="AH310" s="523"/>
    </row>
    <row r="311" spans="2:34" ht="15" customHeight="1">
      <c r="B311" s="531"/>
      <c r="C311" s="532"/>
      <c r="D311" s="532"/>
      <c r="E311" s="532"/>
      <c r="F311" s="532"/>
      <c r="G311" s="533"/>
      <c r="H311" s="153" t="s">
        <v>51</v>
      </c>
      <c r="I311" s="526"/>
      <c r="J311" s="526"/>
      <c r="K311" s="526"/>
      <c r="L311" s="50" t="s">
        <v>46</v>
      </c>
      <c r="M311" s="527"/>
      <c r="N311" s="527"/>
      <c r="O311" s="50" t="s">
        <v>45</v>
      </c>
      <c r="P311" s="524"/>
      <c r="Q311" s="524"/>
      <c r="R311" s="524"/>
      <c r="S311" s="524"/>
      <c r="T311" s="524"/>
      <c r="U311" s="524"/>
      <c r="V311" s="524"/>
      <c r="W311" s="524"/>
      <c r="X311" s="524"/>
      <c r="Y311" s="524"/>
      <c r="Z311" s="524"/>
      <c r="AA311" s="524"/>
      <c r="AB311" s="524"/>
      <c r="AC311" s="524"/>
      <c r="AD311" s="524"/>
      <c r="AE311" s="524"/>
      <c r="AF311" s="524"/>
      <c r="AG311" s="524"/>
      <c r="AH311" s="525"/>
    </row>
    <row r="312" spans="2:34" ht="15" customHeight="1">
      <c r="B312" s="531"/>
      <c r="C312" s="532"/>
      <c r="D312" s="532"/>
      <c r="E312" s="532"/>
      <c r="F312" s="532"/>
      <c r="G312" s="533"/>
      <c r="H312" s="519"/>
      <c r="I312" s="520"/>
      <c r="J312" s="520"/>
      <c r="K312" s="520"/>
      <c r="L312" s="41" t="s">
        <v>46</v>
      </c>
      <c r="M312" s="521"/>
      <c r="N312" s="521"/>
      <c r="O312" s="41" t="s">
        <v>45</v>
      </c>
      <c r="P312" s="522"/>
      <c r="Q312" s="522"/>
      <c r="R312" s="522"/>
      <c r="S312" s="522"/>
      <c r="T312" s="522"/>
      <c r="U312" s="522"/>
      <c r="V312" s="522"/>
      <c r="W312" s="522"/>
      <c r="X312" s="522"/>
      <c r="Y312" s="522"/>
      <c r="Z312" s="522"/>
      <c r="AA312" s="522"/>
      <c r="AB312" s="522"/>
      <c r="AC312" s="522"/>
      <c r="AD312" s="522"/>
      <c r="AE312" s="522"/>
      <c r="AF312" s="522"/>
      <c r="AG312" s="522"/>
      <c r="AH312" s="523"/>
    </row>
    <row r="313" spans="2:34" ht="15" customHeight="1">
      <c r="B313" s="531"/>
      <c r="C313" s="532"/>
      <c r="D313" s="532"/>
      <c r="E313" s="532"/>
      <c r="F313" s="532"/>
      <c r="G313" s="533"/>
      <c r="H313" s="153" t="s">
        <v>51</v>
      </c>
      <c r="I313" s="526"/>
      <c r="J313" s="526"/>
      <c r="K313" s="526"/>
      <c r="L313" s="50" t="s">
        <v>46</v>
      </c>
      <c r="M313" s="527"/>
      <c r="N313" s="527"/>
      <c r="O313" s="50" t="s">
        <v>45</v>
      </c>
      <c r="P313" s="524"/>
      <c r="Q313" s="524"/>
      <c r="R313" s="524"/>
      <c r="S313" s="524"/>
      <c r="T313" s="524"/>
      <c r="U313" s="524"/>
      <c r="V313" s="524"/>
      <c r="W313" s="524"/>
      <c r="X313" s="524"/>
      <c r="Y313" s="524"/>
      <c r="Z313" s="524"/>
      <c r="AA313" s="524"/>
      <c r="AB313" s="524"/>
      <c r="AC313" s="524"/>
      <c r="AD313" s="524"/>
      <c r="AE313" s="524"/>
      <c r="AF313" s="524"/>
      <c r="AG313" s="524"/>
      <c r="AH313" s="525"/>
    </row>
    <row r="314" spans="2:34" ht="15" customHeight="1">
      <c r="B314" s="531"/>
      <c r="C314" s="532"/>
      <c r="D314" s="532"/>
      <c r="E314" s="532"/>
      <c r="F314" s="532"/>
      <c r="G314" s="533"/>
      <c r="H314" s="519"/>
      <c r="I314" s="520"/>
      <c r="J314" s="520"/>
      <c r="K314" s="520"/>
      <c r="L314" s="41" t="s">
        <v>46</v>
      </c>
      <c r="M314" s="521"/>
      <c r="N314" s="521"/>
      <c r="O314" s="41" t="s">
        <v>45</v>
      </c>
      <c r="P314" s="522"/>
      <c r="Q314" s="522"/>
      <c r="R314" s="522"/>
      <c r="S314" s="522"/>
      <c r="T314" s="522"/>
      <c r="U314" s="522"/>
      <c r="V314" s="522"/>
      <c r="W314" s="522"/>
      <c r="X314" s="522"/>
      <c r="Y314" s="522"/>
      <c r="Z314" s="522"/>
      <c r="AA314" s="522"/>
      <c r="AB314" s="522"/>
      <c r="AC314" s="522"/>
      <c r="AD314" s="522"/>
      <c r="AE314" s="522"/>
      <c r="AF314" s="522"/>
      <c r="AG314" s="522"/>
      <c r="AH314" s="523"/>
    </row>
    <row r="315" spans="2:34" ht="15" customHeight="1">
      <c r="B315" s="531"/>
      <c r="C315" s="532"/>
      <c r="D315" s="532"/>
      <c r="E315" s="532"/>
      <c r="F315" s="532"/>
      <c r="G315" s="533"/>
      <c r="H315" s="153" t="s">
        <v>51</v>
      </c>
      <c r="I315" s="526"/>
      <c r="J315" s="526"/>
      <c r="K315" s="526"/>
      <c r="L315" s="50" t="s">
        <v>46</v>
      </c>
      <c r="M315" s="527"/>
      <c r="N315" s="527"/>
      <c r="O315" s="50" t="s">
        <v>45</v>
      </c>
      <c r="P315" s="524"/>
      <c r="Q315" s="524"/>
      <c r="R315" s="524"/>
      <c r="S315" s="524"/>
      <c r="T315" s="524"/>
      <c r="U315" s="524"/>
      <c r="V315" s="524"/>
      <c r="W315" s="524"/>
      <c r="X315" s="524"/>
      <c r="Y315" s="524"/>
      <c r="Z315" s="524"/>
      <c r="AA315" s="524"/>
      <c r="AB315" s="524"/>
      <c r="AC315" s="524"/>
      <c r="AD315" s="524"/>
      <c r="AE315" s="524"/>
      <c r="AF315" s="524"/>
      <c r="AG315" s="524"/>
      <c r="AH315" s="525"/>
    </row>
    <row r="316" spans="2:34" ht="15" customHeight="1">
      <c r="B316" s="531"/>
      <c r="C316" s="532"/>
      <c r="D316" s="532"/>
      <c r="E316" s="532"/>
      <c r="F316" s="532"/>
      <c r="G316" s="533"/>
      <c r="H316" s="519"/>
      <c r="I316" s="520"/>
      <c r="J316" s="520"/>
      <c r="K316" s="520"/>
      <c r="L316" s="41" t="s">
        <v>46</v>
      </c>
      <c r="M316" s="521"/>
      <c r="N316" s="521"/>
      <c r="O316" s="41" t="s">
        <v>45</v>
      </c>
      <c r="P316" s="522"/>
      <c r="Q316" s="522"/>
      <c r="R316" s="522"/>
      <c r="S316" s="522"/>
      <c r="T316" s="522"/>
      <c r="U316" s="522"/>
      <c r="V316" s="522"/>
      <c r="W316" s="522"/>
      <c r="X316" s="522"/>
      <c r="Y316" s="522"/>
      <c r="Z316" s="522"/>
      <c r="AA316" s="522"/>
      <c r="AB316" s="522"/>
      <c r="AC316" s="522"/>
      <c r="AD316" s="522"/>
      <c r="AE316" s="522"/>
      <c r="AF316" s="522"/>
      <c r="AG316" s="522"/>
      <c r="AH316" s="523"/>
    </row>
    <row r="317" spans="2:34" ht="15" customHeight="1">
      <c r="B317" s="531"/>
      <c r="C317" s="532"/>
      <c r="D317" s="532"/>
      <c r="E317" s="532"/>
      <c r="F317" s="532"/>
      <c r="G317" s="533"/>
      <c r="H317" s="153" t="s">
        <v>51</v>
      </c>
      <c r="I317" s="526"/>
      <c r="J317" s="526"/>
      <c r="K317" s="526"/>
      <c r="L317" s="50" t="s">
        <v>46</v>
      </c>
      <c r="M317" s="527"/>
      <c r="N317" s="527"/>
      <c r="O317" s="50" t="s">
        <v>45</v>
      </c>
      <c r="P317" s="524"/>
      <c r="Q317" s="524"/>
      <c r="R317" s="524"/>
      <c r="S317" s="524"/>
      <c r="T317" s="524"/>
      <c r="U317" s="524"/>
      <c r="V317" s="524"/>
      <c r="W317" s="524"/>
      <c r="X317" s="524"/>
      <c r="Y317" s="524"/>
      <c r="Z317" s="524"/>
      <c r="AA317" s="524"/>
      <c r="AB317" s="524"/>
      <c r="AC317" s="524"/>
      <c r="AD317" s="524"/>
      <c r="AE317" s="524"/>
      <c r="AF317" s="524"/>
      <c r="AG317" s="524"/>
      <c r="AH317" s="525"/>
    </row>
    <row r="318" spans="2:34" ht="15" customHeight="1">
      <c r="B318" s="531"/>
      <c r="C318" s="532"/>
      <c r="D318" s="532"/>
      <c r="E318" s="532"/>
      <c r="F318" s="532"/>
      <c r="G318" s="533"/>
      <c r="H318" s="519"/>
      <c r="I318" s="520"/>
      <c r="J318" s="520"/>
      <c r="K318" s="520"/>
      <c r="L318" s="41" t="s">
        <v>46</v>
      </c>
      <c r="M318" s="521"/>
      <c r="N318" s="521"/>
      <c r="O318" s="41" t="s">
        <v>45</v>
      </c>
      <c r="P318" s="522"/>
      <c r="Q318" s="522"/>
      <c r="R318" s="522"/>
      <c r="S318" s="522"/>
      <c r="T318" s="522"/>
      <c r="U318" s="522"/>
      <c r="V318" s="522"/>
      <c r="W318" s="522"/>
      <c r="X318" s="522"/>
      <c r="Y318" s="522"/>
      <c r="Z318" s="522"/>
      <c r="AA318" s="522"/>
      <c r="AB318" s="522"/>
      <c r="AC318" s="522"/>
      <c r="AD318" s="522"/>
      <c r="AE318" s="522"/>
      <c r="AF318" s="522"/>
      <c r="AG318" s="522"/>
      <c r="AH318" s="523"/>
    </row>
    <row r="319" spans="2:34" ht="15" customHeight="1">
      <c r="B319" s="534"/>
      <c r="C319" s="535"/>
      <c r="D319" s="535"/>
      <c r="E319" s="535"/>
      <c r="F319" s="535"/>
      <c r="G319" s="536"/>
      <c r="H319" s="153" t="s">
        <v>51</v>
      </c>
      <c r="I319" s="526"/>
      <c r="J319" s="526"/>
      <c r="K319" s="526"/>
      <c r="L319" s="50" t="s">
        <v>46</v>
      </c>
      <c r="M319" s="527"/>
      <c r="N319" s="527"/>
      <c r="O319" s="50" t="s">
        <v>45</v>
      </c>
      <c r="P319" s="524"/>
      <c r="Q319" s="524"/>
      <c r="R319" s="524"/>
      <c r="S319" s="524"/>
      <c r="T319" s="524"/>
      <c r="U319" s="524"/>
      <c r="V319" s="524"/>
      <c r="W319" s="524"/>
      <c r="X319" s="524"/>
      <c r="Y319" s="524"/>
      <c r="Z319" s="524"/>
      <c r="AA319" s="524"/>
      <c r="AB319" s="524"/>
      <c r="AC319" s="524"/>
      <c r="AD319" s="524"/>
      <c r="AE319" s="524"/>
      <c r="AF319" s="524"/>
      <c r="AG319" s="524"/>
      <c r="AH319" s="525"/>
    </row>
    <row r="320" spans="2:34" ht="15" customHeight="1">
      <c r="B320" s="507" t="s">
        <v>57</v>
      </c>
      <c r="C320" s="508"/>
      <c r="D320" s="508"/>
      <c r="E320" s="508"/>
      <c r="F320" s="508"/>
      <c r="G320" s="508"/>
      <c r="H320" s="154" t="s">
        <v>56</v>
      </c>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132"/>
    </row>
    <row r="321" spans="2:34" ht="15" customHeight="1">
      <c r="B321" s="509"/>
      <c r="C321" s="510"/>
      <c r="D321" s="510"/>
      <c r="E321" s="510"/>
      <c r="F321" s="510"/>
      <c r="G321" s="510"/>
      <c r="H321" s="513"/>
      <c r="I321" s="514"/>
      <c r="J321" s="514"/>
      <c r="K321" s="514"/>
      <c r="L321" s="514"/>
      <c r="M321" s="514"/>
      <c r="N321" s="514"/>
      <c r="O321" s="514"/>
      <c r="P321" s="514"/>
      <c r="Q321" s="514"/>
      <c r="R321" s="514"/>
      <c r="S321" s="514"/>
      <c r="T321" s="514"/>
      <c r="U321" s="514"/>
      <c r="V321" s="514"/>
      <c r="W321" s="514"/>
      <c r="X321" s="514"/>
      <c r="Y321" s="514"/>
      <c r="Z321" s="514"/>
      <c r="AA321" s="514"/>
      <c r="AB321" s="514"/>
      <c r="AC321" s="514"/>
      <c r="AD321" s="514"/>
      <c r="AE321" s="514"/>
      <c r="AF321" s="514"/>
      <c r="AG321" s="514"/>
      <c r="AH321" s="515"/>
    </row>
    <row r="322" spans="2:34" ht="15" customHeight="1">
      <c r="B322" s="511"/>
      <c r="C322" s="512"/>
      <c r="D322" s="512"/>
      <c r="E322" s="512"/>
      <c r="F322" s="512"/>
      <c r="G322" s="512"/>
      <c r="H322" s="516"/>
      <c r="I322" s="517"/>
      <c r="J322" s="517"/>
      <c r="K322" s="517"/>
      <c r="L322" s="517"/>
      <c r="M322" s="517"/>
      <c r="N322" s="517"/>
      <c r="O322" s="517"/>
      <c r="P322" s="517"/>
      <c r="Q322" s="517"/>
      <c r="R322" s="517"/>
      <c r="S322" s="517"/>
      <c r="T322" s="517"/>
      <c r="U322" s="517"/>
      <c r="V322" s="517"/>
      <c r="W322" s="517"/>
      <c r="X322" s="517"/>
      <c r="Y322" s="517"/>
      <c r="Z322" s="517"/>
      <c r="AA322" s="517"/>
      <c r="AB322" s="517"/>
      <c r="AC322" s="517"/>
      <c r="AD322" s="517"/>
      <c r="AE322" s="517"/>
      <c r="AF322" s="517"/>
      <c r="AG322" s="517"/>
      <c r="AH322" s="518"/>
    </row>
    <row r="323" spans="2:34" ht="15" customHeight="1">
      <c r="B323" s="155" t="s">
        <v>58</v>
      </c>
      <c r="C323" s="151"/>
      <c r="D323" s="151"/>
      <c r="E323" s="151"/>
      <c r="F323" s="151"/>
      <c r="G323" s="151"/>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row>
    <row r="324" spans="2:34" ht="15" customHeight="1">
      <c r="B324" s="151"/>
      <c r="C324" s="151"/>
      <c r="D324" s="151"/>
      <c r="E324" s="151"/>
      <c r="F324" s="151"/>
      <c r="G324" s="151"/>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row>
    <row r="325" spans="2:34" ht="15" customHeight="1">
      <c r="B325" s="151"/>
      <c r="C325" s="151"/>
      <c r="D325" s="151"/>
      <c r="E325" s="151"/>
      <c r="F325" s="151"/>
      <c r="G325" s="151"/>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row>
    <row r="327" spans="2:34" ht="15" customHeight="1">
      <c r="B327" s="40" ph="1"/>
      <c r="C327" s="40" ph="1"/>
      <c r="D327" s="40" ph="1"/>
      <c r="E327" s="40" ph="1"/>
      <c r="F327" s="40" ph="1"/>
      <c r="G327" s="40" ph="1"/>
    </row>
    <row r="328" spans="2:34" ht="15" customHeight="1">
      <c r="B328" s="40" ph="1"/>
      <c r="C328" s="40" ph="1"/>
      <c r="D328" s="40" ph="1"/>
      <c r="E328" s="40" ph="1"/>
      <c r="F328" s="40" ph="1"/>
      <c r="G328" s="40" ph="1"/>
    </row>
    <row r="329" spans="2:34" ht="15" customHeight="1">
      <c r="B329" s="40" ph="1"/>
      <c r="C329" s="40" ph="1"/>
      <c r="D329" s="40" ph="1"/>
      <c r="E329" s="40" ph="1"/>
      <c r="F329" s="40" ph="1"/>
      <c r="G329" s="40" ph="1"/>
    </row>
    <row r="330" spans="2:34" ht="15" customHeight="1">
      <c r="I330" s="40" ph="1"/>
      <c r="J330" s="40" ph="1"/>
      <c r="K330" s="40" ph="1"/>
      <c r="L330" s="40" ph="1"/>
      <c r="M330" s="40" ph="1"/>
      <c r="N330" s="40" ph="1"/>
      <c r="O330" s="40" ph="1"/>
      <c r="P330" s="40" ph="1"/>
      <c r="Q330" s="40" ph="1"/>
      <c r="R330" s="40" ph="1"/>
      <c r="S330" s="40" ph="1"/>
      <c r="T330" s="40" ph="1"/>
      <c r="U330" s="40" ph="1"/>
      <c r="V330" s="40" ph="1"/>
      <c r="W330" s="40" ph="1"/>
      <c r="X330" s="40" ph="1"/>
      <c r="Y330" s="40" ph="1"/>
      <c r="Z330" s="40" ph="1"/>
      <c r="AA330" s="40" ph="1"/>
      <c r="AB330" s="40" ph="1"/>
      <c r="AC330" s="40" ph="1"/>
      <c r="AD330" s="40" ph="1"/>
      <c r="AE330" s="40" ph="1"/>
      <c r="AF330" s="40" ph="1"/>
      <c r="AG330" s="40" ph="1"/>
      <c r="AH330" s="40" ph="1"/>
    </row>
    <row r="331" spans="2:34" ht="15" customHeight="1">
      <c r="H331" s="40" ph="1"/>
      <c r="I331" s="40" ph="1"/>
      <c r="J331" s="40" ph="1"/>
      <c r="K331" s="40" ph="1"/>
      <c r="L331" s="40" ph="1"/>
      <c r="M331" s="40" ph="1"/>
      <c r="N331" s="40" ph="1"/>
      <c r="O331" s="40" ph="1"/>
      <c r="P331" s="40" ph="1"/>
      <c r="Q331" s="40" ph="1"/>
      <c r="R331" s="40" ph="1"/>
      <c r="S331" s="40" ph="1"/>
      <c r="T331" s="40" ph="1"/>
      <c r="U331" s="40" ph="1"/>
      <c r="V331" s="40" ph="1"/>
      <c r="W331" s="40" ph="1"/>
      <c r="X331" s="40" ph="1"/>
      <c r="Y331" s="40" ph="1"/>
      <c r="Z331" s="40" ph="1"/>
      <c r="AA331" s="40" ph="1"/>
      <c r="AB331" s="40" ph="1"/>
      <c r="AC331" s="40" ph="1"/>
      <c r="AD331" s="40" ph="1"/>
      <c r="AE331" s="40" ph="1"/>
      <c r="AF331" s="40" ph="1"/>
      <c r="AG331" s="40" ph="1"/>
      <c r="AH331" s="40" ph="1"/>
    </row>
    <row r="381" spans="2:34" ht="15" customHeight="1">
      <c r="B381" s="40" ph="1"/>
      <c r="C381" s="40" ph="1"/>
      <c r="D381" s="40" ph="1"/>
      <c r="E381" s="40" ph="1"/>
      <c r="F381" s="40" ph="1"/>
      <c r="G381" s="40" ph="1"/>
    </row>
    <row r="382" spans="2:34" ht="15" customHeight="1">
      <c r="B382" s="40" ph="1"/>
      <c r="C382" s="40" ph="1"/>
      <c r="D382" s="40" ph="1"/>
      <c r="E382" s="40" ph="1"/>
      <c r="F382" s="40" ph="1"/>
      <c r="G382" s="40" ph="1"/>
    </row>
    <row r="383" spans="2:34" ht="15" customHeight="1">
      <c r="B383" s="40" ph="1"/>
      <c r="C383" s="40" ph="1"/>
      <c r="D383" s="40" ph="1"/>
      <c r="E383" s="40" ph="1"/>
      <c r="F383" s="40" ph="1"/>
      <c r="G383" s="40" ph="1"/>
    </row>
    <row r="384" spans="2:34" ht="15" customHeight="1">
      <c r="I384" s="40" ph="1"/>
      <c r="J384" s="40" ph="1"/>
      <c r="K384" s="40" ph="1"/>
      <c r="L384" s="40" ph="1"/>
      <c r="M384" s="40" ph="1"/>
      <c r="N384" s="40" ph="1"/>
      <c r="O384" s="40" ph="1"/>
      <c r="P384" s="40" ph="1"/>
      <c r="Q384" s="40" ph="1"/>
      <c r="R384" s="40" ph="1"/>
      <c r="S384" s="40" ph="1"/>
      <c r="T384" s="40" ph="1"/>
      <c r="U384" s="40" ph="1"/>
      <c r="V384" s="40" ph="1"/>
      <c r="W384" s="40" ph="1"/>
      <c r="X384" s="40" ph="1"/>
      <c r="Y384" s="40" ph="1"/>
      <c r="Z384" s="40" ph="1"/>
      <c r="AA384" s="40" ph="1"/>
      <c r="AB384" s="40" ph="1"/>
      <c r="AC384" s="40" ph="1"/>
      <c r="AD384" s="40" ph="1"/>
      <c r="AE384" s="40" ph="1"/>
      <c r="AF384" s="40" ph="1"/>
      <c r="AG384" s="40" ph="1"/>
      <c r="AH384" s="40" ph="1"/>
    </row>
    <row r="385" spans="8:34" ht="15" customHeight="1">
      <c r="H385" s="40" ph="1"/>
      <c r="I385" s="40" ph="1"/>
      <c r="J385" s="40" ph="1"/>
      <c r="K385" s="40" ph="1"/>
      <c r="L385" s="40" ph="1"/>
      <c r="M385" s="40" ph="1"/>
      <c r="N385" s="40" ph="1"/>
      <c r="O385" s="40" ph="1"/>
      <c r="P385" s="40" ph="1"/>
      <c r="Q385" s="40" ph="1"/>
      <c r="R385" s="40" ph="1"/>
      <c r="S385" s="40" ph="1"/>
      <c r="T385" s="40" ph="1"/>
      <c r="U385" s="40" ph="1"/>
      <c r="V385" s="40" ph="1"/>
      <c r="W385" s="40" ph="1"/>
      <c r="X385" s="40" ph="1"/>
      <c r="Y385" s="40" ph="1"/>
      <c r="Z385" s="40" ph="1"/>
      <c r="AA385" s="40" ph="1"/>
      <c r="AB385" s="40" ph="1"/>
      <c r="AC385" s="40" ph="1"/>
      <c r="AD385" s="40" ph="1"/>
      <c r="AE385" s="40" ph="1"/>
      <c r="AF385" s="40" ph="1"/>
      <c r="AG385" s="40" ph="1"/>
      <c r="AH385" s="40" ph="1"/>
    </row>
    <row r="435" spans="2:34" ht="15" customHeight="1">
      <c r="B435" s="40" ph="1"/>
      <c r="C435" s="40" ph="1"/>
      <c r="D435" s="40" ph="1"/>
      <c r="E435" s="40" ph="1"/>
      <c r="F435" s="40" ph="1"/>
      <c r="G435" s="40" ph="1"/>
    </row>
    <row r="436" spans="2:34" ht="15" customHeight="1">
      <c r="B436" s="40" ph="1"/>
      <c r="C436" s="40" ph="1"/>
      <c r="D436" s="40" ph="1"/>
      <c r="E436" s="40" ph="1"/>
      <c r="F436" s="40" ph="1"/>
      <c r="G436" s="40" ph="1"/>
    </row>
    <row r="437" spans="2:34" ht="15" customHeight="1">
      <c r="B437" s="40" ph="1"/>
      <c r="C437" s="40" ph="1"/>
      <c r="D437" s="40" ph="1"/>
      <c r="E437" s="40" ph="1"/>
      <c r="F437" s="40" ph="1"/>
      <c r="G437" s="40" ph="1"/>
    </row>
    <row r="438" spans="2:34" ht="15" customHeight="1">
      <c r="I438" s="40" ph="1"/>
      <c r="J438" s="40" ph="1"/>
      <c r="K438" s="40" ph="1"/>
      <c r="L438" s="40" ph="1"/>
      <c r="M438" s="40" ph="1"/>
      <c r="N438" s="40" ph="1"/>
      <c r="O438" s="40" ph="1"/>
      <c r="P438" s="40" ph="1"/>
      <c r="Q438" s="40" ph="1"/>
      <c r="R438" s="40" ph="1"/>
      <c r="S438" s="40" ph="1"/>
      <c r="T438" s="40" ph="1"/>
      <c r="U438" s="40" ph="1"/>
      <c r="V438" s="40" ph="1"/>
      <c r="W438" s="40" ph="1"/>
      <c r="X438" s="40" ph="1"/>
      <c r="Y438" s="40" ph="1"/>
      <c r="Z438" s="40" ph="1"/>
      <c r="AA438" s="40" ph="1"/>
      <c r="AB438" s="40" ph="1"/>
      <c r="AC438" s="40" ph="1"/>
      <c r="AD438" s="40" ph="1"/>
      <c r="AE438" s="40" ph="1"/>
      <c r="AF438" s="40" ph="1"/>
      <c r="AG438" s="40" ph="1"/>
      <c r="AH438" s="40" ph="1"/>
    </row>
    <row r="439" spans="2:34" ht="15" customHeight="1">
      <c r="H439" s="40" ph="1"/>
      <c r="I439" s="40" ph="1"/>
      <c r="J439" s="40" ph="1"/>
      <c r="K439" s="40" ph="1"/>
      <c r="L439" s="40" ph="1"/>
      <c r="M439" s="40" ph="1"/>
      <c r="N439" s="40" ph="1"/>
      <c r="O439" s="40" ph="1"/>
      <c r="P439" s="40" ph="1"/>
      <c r="Q439" s="40" ph="1"/>
      <c r="R439" s="40" ph="1"/>
      <c r="S439" s="40" ph="1"/>
      <c r="T439" s="40" ph="1"/>
      <c r="U439" s="40" ph="1"/>
      <c r="V439" s="40" ph="1"/>
      <c r="W439" s="40" ph="1"/>
      <c r="X439" s="40" ph="1"/>
      <c r="Y439" s="40" ph="1"/>
      <c r="Z439" s="40" ph="1"/>
      <c r="AA439" s="40" ph="1"/>
      <c r="AB439" s="40" ph="1"/>
      <c r="AC439" s="40" ph="1"/>
      <c r="AD439" s="40" ph="1"/>
      <c r="AE439" s="40" ph="1"/>
      <c r="AF439" s="40" ph="1"/>
      <c r="AG439" s="40" ph="1"/>
      <c r="AH439" s="40" ph="1"/>
    </row>
    <row r="489" spans="2:34" ht="15" customHeight="1">
      <c r="B489" s="40" ph="1"/>
      <c r="C489" s="40" ph="1"/>
      <c r="D489" s="40" ph="1"/>
      <c r="E489" s="40" ph="1"/>
      <c r="F489" s="40" ph="1"/>
      <c r="G489" s="40" ph="1"/>
    </row>
    <row r="490" spans="2:34" ht="15" customHeight="1">
      <c r="B490" s="40" ph="1"/>
      <c r="C490" s="40" ph="1"/>
      <c r="D490" s="40" ph="1"/>
      <c r="E490" s="40" ph="1"/>
      <c r="F490" s="40" ph="1"/>
      <c r="G490" s="40" ph="1"/>
    </row>
    <row r="491" spans="2:34" ht="15" customHeight="1">
      <c r="B491" s="40" ph="1"/>
      <c r="C491" s="40" ph="1"/>
      <c r="D491" s="40" ph="1"/>
      <c r="E491" s="40" ph="1"/>
      <c r="F491" s="40" ph="1"/>
      <c r="G491" s="40" ph="1"/>
    </row>
    <row r="492" spans="2:34" ht="15" customHeight="1">
      <c r="I492" s="40" ph="1"/>
      <c r="J492" s="40" ph="1"/>
      <c r="K492" s="40" ph="1"/>
      <c r="L492" s="40" ph="1"/>
      <c r="M492" s="40" ph="1"/>
      <c r="N492" s="40" ph="1"/>
      <c r="O492" s="40" ph="1"/>
      <c r="P492" s="40" ph="1"/>
      <c r="Q492" s="40" ph="1"/>
      <c r="R492" s="40" ph="1"/>
      <c r="S492" s="40" ph="1"/>
      <c r="T492" s="40" ph="1"/>
      <c r="U492" s="40" ph="1"/>
      <c r="V492" s="40" ph="1"/>
      <c r="W492" s="40" ph="1"/>
      <c r="X492" s="40" ph="1"/>
      <c r="Y492" s="40" ph="1"/>
      <c r="Z492" s="40" ph="1"/>
      <c r="AA492" s="40" ph="1"/>
      <c r="AB492" s="40" ph="1"/>
      <c r="AC492" s="40" ph="1"/>
      <c r="AD492" s="40" ph="1"/>
      <c r="AE492" s="40" ph="1"/>
      <c r="AF492" s="40" ph="1"/>
      <c r="AG492" s="40" ph="1"/>
      <c r="AH492" s="40" ph="1"/>
    </row>
    <row r="493" spans="2:34" ht="15" customHeight="1">
      <c r="H493" s="40" ph="1"/>
      <c r="I493" s="40" ph="1"/>
      <c r="J493" s="40" ph="1"/>
      <c r="K493" s="40" ph="1"/>
      <c r="L493" s="40" ph="1"/>
      <c r="M493" s="40" ph="1"/>
      <c r="N493" s="40" ph="1"/>
      <c r="O493" s="40" ph="1"/>
      <c r="P493" s="40" ph="1"/>
      <c r="Q493" s="40" ph="1"/>
      <c r="R493" s="40" ph="1"/>
      <c r="S493" s="40" ph="1"/>
      <c r="T493" s="40" ph="1"/>
      <c r="U493" s="40" ph="1"/>
      <c r="V493" s="40" ph="1"/>
      <c r="W493" s="40" ph="1"/>
      <c r="X493" s="40" ph="1"/>
      <c r="Y493" s="40" ph="1"/>
      <c r="Z493" s="40" ph="1"/>
      <c r="AA493" s="40" ph="1"/>
      <c r="AB493" s="40" ph="1"/>
      <c r="AC493" s="40" ph="1"/>
      <c r="AD493" s="40" ph="1"/>
      <c r="AE493" s="40" ph="1"/>
      <c r="AF493" s="40" ph="1"/>
      <c r="AG493" s="40" ph="1"/>
      <c r="AH493" s="40" ph="1"/>
    </row>
    <row r="543" spans="2:7" ht="15" customHeight="1">
      <c r="B543" s="40" ph="1"/>
      <c r="C543" s="40" ph="1"/>
      <c r="D543" s="40" ph="1"/>
      <c r="E543" s="40" ph="1"/>
      <c r="F543" s="40" ph="1"/>
      <c r="G543" s="40" ph="1"/>
    </row>
    <row r="544" spans="2:7" ht="15" customHeight="1">
      <c r="B544" s="40" ph="1"/>
      <c r="C544" s="40" ph="1"/>
      <c r="D544" s="40" ph="1"/>
      <c r="E544" s="40" ph="1"/>
      <c r="F544" s="40" ph="1"/>
      <c r="G544" s="40" ph="1"/>
    </row>
    <row r="545" spans="2:34" ht="15" customHeight="1">
      <c r="B545" s="40" ph="1"/>
      <c r="C545" s="40" ph="1"/>
      <c r="D545" s="40" ph="1"/>
      <c r="E545" s="40" ph="1"/>
      <c r="F545" s="40" ph="1"/>
      <c r="G545" s="40" ph="1"/>
    </row>
    <row r="546" spans="2:34" ht="15" customHeight="1">
      <c r="I546" s="40" ph="1"/>
      <c r="J546" s="40" ph="1"/>
      <c r="K546" s="40" ph="1"/>
      <c r="L546" s="40" ph="1"/>
      <c r="M546" s="40" ph="1"/>
      <c r="N546" s="40" ph="1"/>
      <c r="O546" s="40" ph="1"/>
      <c r="P546" s="40" ph="1"/>
      <c r="Q546" s="40" ph="1"/>
      <c r="R546" s="40" ph="1"/>
      <c r="S546" s="40" ph="1"/>
      <c r="T546" s="40" ph="1"/>
      <c r="U546" s="40" ph="1"/>
      <c r="V546" s="40" ph="1"/>
      <c r="W546" s="40" ph="1"/>
      <c r="X546" s="40" ph="1"/>
      <c r="Y546" s="40" ph="1"/>
      <c r="Z546" s="40" ph="1"/>
      <c r="AA546" s="40" ph="1"/>
      <c r="AB546" s="40" ph="1"/>
      <c r="AC546" s="40" ph="1"/>
      <c r="AD546" s="40" ph="1"/>
      <c r="AE546" s="40" ph="1"/>
      <c r="AF546" s="40" ph="1"/>
      <c r="AG546" s="40" ph="1"/>
      <c r="AH546" s="40" ph="1"/>
    </row>
    <row r="547" spans="2:34" ht="15" customHeight="1">
      <c r="H547" s="40" ph="1"/>
      <c r="I547" s="40" ph="1"/>
      <c r="J547" s="40" ph="1"/>
      <c r="K547" s="40" ph="1"/>
      <c r="L547" s="40" ph="1"/>
      <c r="M547" s="40" ph="1"/>
      <c r="N547" s="40" ph="1"/>
      <c r="O547" s="40" ph="1"/>
      <c r="P547" s="40" ph="1"/>
      <c r="Q547" s="40" ph="1"/>
      <c r="R547" s="40" ph="1"/>
      <c r="S547" s="40" ph="1"/>
      <c r="T547" s="40" ph="1"/>
      <c r="U547" s="40" ph="1"/>
      <c r="V547" s="40" ph="1"/>
      <c r="W547" s="40" ph="1"/>
      <c r="X547" s="40" ph="1"/>
      <c r="Y547" s="40" ph="1"/>
      <c r="Z547" s="40" ph="1"/>
      <c r="AA547" s="40" ph="1"/>
      <c r="AB547" s="40" ph="1"/>
      <c r="AC547" s="40" ph="1"/>
      <c r="AD547" s="40" ph="1"/>
      <c r="AE547" s="40" ph="1"/>
      <c r="AF547" s="40" ph="1"/>
      <c r="AG547" s="40" ph="1"/>
      <c r="AH547" s="40" ph="1"/>
    </row>
    <row r="597" spans="2:34" ht="15" customHeight="1">
      <c r="B597" s="40" ph="1"/>
      <c r="C597" s="40" ph="1"/>
      <c r="D597" s="40" ph="1"/>
      <c r="E597" s="40" ph="1"/>
      <c r="F597" s="40" ph="1"/>
      <c r="G597" s="40" ph="1"/>
    </row>
    <row r="598" spans="2:34" ht="15" customHeight="1">
      <c r="B598" s="40" ph="1"/>
      <c r="C598" s="40" ph="1"/>
      <c r="D598" s="40" ph="1"/>
      <c r="E598" s="40" ph="1"/>
      <c r="F598" s="40" ph="1"/>
      <c r="G598" s="40" ph="1"/>
    </row>
    <row r="599" spans="2:34" ht="15" customHeight="1">
      <c r="B599" s="40" ph="1"/>
      <c r="C599" s="40" ph="1"/>
      <c r="D599" s="40" ph="1"/>
      <c r="E599" s="40" ph="1"/>
      <c r="F599" s="40" ph="1"/>
      <c r="G599" s="40" ph="1"/>
    </row>
    <row r="600" spans="2:34" ht="15" customHeight="1">
      <c r="I600" s="40" ph="1"/>
      <c r="J600" s="40" ph="1"/>
      <c r="K600" s="40" ph="1"/>
      <c r="L600" s="40" ph="1"/>
      <c r="M600" s="40" ph="1"/>
      <c r="N600" s="40" ph="1"/>
      <c r="O600" s="40" ph="1"/>
      <c r="P600" s="40" ph="1"/>
      <c r="Q600" s="40" ph="1"/>
      <c r="R600" s="40" ph="1"/>
      <c r="S600" s="40" ph="1"/>
      <c r="T600" s="40" ph="1"/>
      <c r="U600" s="40" ph="1"/>
      <c r="V600" s="40" ph="1"/>
      <c r="W600" s="40" ph="1"/>
      <c r="X600" s="40" ph="1"/>
      <c r="Y600" s="40" ph="1"/>
      <c r="Z600" s="40" ph="1"/>
      <c r="AA600" s="40" ph="1"/>
      <c r="AB600" s="40" ph="1"/>
      <c r="AC600" s="40" ph="1"/>
      <c r="AD600" s="40" ph="1"/>
      <c r="AE600" s="40" ph="1"/>
      <c r="AF600" s="40" ph="1"/>
      <c r="AG600" s="40" ph="1"/>
      <c r="AH600" s="40" ph="1"/>
    </row>
    <row r="601" spans="2:34" ht="15" customHeight="1">
      <c r="H601" s="40" ph="1"/>
      <c r="I601" s="40" ph="1"/>
      <c r="J601" s="40" ph="1"/>
      <c r="K601" s="40" ph="1"/>
      <c r="L601" s="40" ph="1"/>
      <c r="M601" s="40" ph="1"/>
      <c r="N601" s="40" ph="1"/>
      <c r="O601" s="40" ph="1"/>
      <c r="P601" s="40" ph="1"/>
      <c r="Q601" s="40" ph="1"/>
      <c r="R601" s="40" ph="1"/>
      <c r="S601" s="40" ph="1"/>
      <c r="T601" s="40" ph="1"/>
      <c r="U601" s="40" ph="1"/>
      <c r="V601" s="40" ph="1"/>
      <c r="W601" s="40" ph="1"/>
      <c r="X601" s="40" ph="1"/>
      <c r="Y601" s="40" ph="1"/>
      <c r="Z601" s="40" ph="1"/>
      <c r="AA601" s="40" ph="1"/>
      <c r="AB601" s="40" ph="1"/>
      <c r="AC601" s="40" ph="1"/>
      <c r="AD601" s="40" ph="1"/>
      <c r="AE601" s="40" ph="1"/>
      <c r="AF601" s="40" ph="1"/>
      <c r="AG601" s="40" ph="1"/>
      <c r="AH601" s="40" ph="1"/>
    </row>
    <row r="651" spans="2:34" ht="15" customHeight="1">
      <c r="B651" s="40" ph="1"/>
      <c r="C651" s="40" ph="1"/>
      <c r="D651" s="40" ph="1"/>
      <c r="E651" s="40" ph="1"/>
      <c r="F651" s="40" ph="1"/>
      <c r="G651" s="40" ph="1"/>
    </row>
    <row r="652" spans="2:34" ht="15" customHeight="1">
      <c r="B652" s="40" ph="1"/>
      <c r="C652" s="40" ph="1"/>
      <c r="D652" s="40" ph="1"/>
      <c r="E652" s="40" ph="1"/>
      <c r="F652" s="40" ph="1"/>
      <c r="G652" s="40" ph="1"/>
    </row>
    <row r="653" spans="2:34" ht="15" customHeight="1">
      <c r="B653" s="40" ph="1"/>
      <c r="C653" s="40" ph="1"/>
      <c r="D653" s="40" ph="1"/>
      <c r="E653" s="40" ph="1"/>
      <c r="F653" s="40" ph="1"/>
      <c r="G653" s="40" ph="1"/>
    </row>
    <row r="654" spans="2:34" ht="15" customHeight="1">
      <c r="I654" s="40" ph="1"/>
      <c r="J654" s="40" ph="1"/>
      <c r="K654" s="40" ph="1"/>
      <c r="L654" s="40" ph="1"/>
      <c r="M654" s="40" ph="1"/>
      <c r="N654" s="40" ph="1"/>
      <c r="O654" s="40" ph="1"/>
      <c r="P654" s="40" ph="1"/>
      <c r="Q654" s="40" ph="1"/>
      <c r="R654" s="40" ph="1"/>
      <c r="S654" s="40" ph="1"/>
      <c r="T654" s="40" ph="1"/>
      <c r="U654" s="40" ph="1"/>
      <c r="V654" s="40" ph="1"/>
      <c r="W654" s="40" ph="1"/>
      <c r="X654" s="40" ph="1"/>
      <c r="Y654" s="40" ph="1"/>
      <c r="Z654" s="40" ph="1"/>
      <c r="AA654" s="40" ph="1"/>
      <c r="AB654" s="40" ph="1"/>
      <c r="AC654" s="40" ph="1"/>
      <c r="AD654" s="40" ph="1"/>
      <c r="AE654" s="40" ph="1"/>
      <c r="AF654" s="40" ph="1"/>
      <c r="AG654" s="40" ph="1"/>
      <c r="AH654" s="40" ph="1"/>
    </row>
    <row r="655" spans="2:34" ht="15" customHeight="1">
      <c r="H655" s="40" ph="1"/>
      <c r="I655" s="40" ph="1"/>
      <c r="J655" s="40" ph="1"/>
      <c r="K655" s="40" ph="1"/>
      <c r="L655" s="40" ph="1"/>
      <c r="M655" s="40" ph="1"/>
      <c r="N655" s="40" ph="1"/>
      <c r="O655" s="40" ph="1"/>
      <c r="P655" s="40" ph="1"/>
      <c r="Q655" s="40" ph="1"/>
      <c r="R655" s="40" ph="1"/>
      <c r="S655" s="40" ph="1"/>
      <c r="T655" s="40" ph="1"/>
      <c r="U655" s="40" ph="1"/>
      <c r="V655" s="40" ph="1"/>
      <c r="W655" s="40" ph="1"/>
      <c r="X655" s="40" ph="1"/>
      <c r="Y655" s="40" ph="1"/>
      <c r="Z655" s="40" ph="1"/>
      <c r="AA655" s="40" ph="1"/>
      <c r="AB655" s="40" ph="1"/>
      <c r="AC655" s="40" ph="1"/>
      <c r="AD655" s="40" ph="1"/>
      <c r="AE655" s="40" ph="1"/>
      <c r="AF655" s="40" ph="1"/>
      <c r="AG655" s="40" ph="1"/>
      <c r="AH655" s="40" ph="1"/>
    </row>
    <row r="705" spans="2:34" ht="15" customHeight="1">
      <c r="B705" s="40" ph="1"/>
      <c r="C705" s="40" ph="1"/>
      <c r="D705" s="40" ph="1"/>
      <c r="E705" s="40" ph="1"/>
      <c r="F705" s="40" ph="1"/>
      <c r="G705" s="40" ph="1"/>
    </row>
    <row r="706" spans="2:34" ht="15" customHeight="1">
      <c r="B706" s="40" ph="1"/>
      <c r="C706" s="40" ph="1"/>
      <c r="D706" s="40" ph="1"/>
      <c r="E706" s="40" ph="1"/>
      <c r="F706" s="40" ph="1"/>
      <c r="G706" s="40" ph="1"/>
    </row>
    <row r="707" spans="2:34" ht="15" customHeight="1">
      <c r="B707" s="40" ph="1"/>
      <c r="C707" s="40" ph="1"/>
      <c r="D707" s="40" ph="1"/>
      <c r="E707" s="40" ph="1"/>
      <c r="F707" s="40" ph="1"/>
      <c r="G707" s="40" ph="1"/>
    </row>
    <row r="708" spans="2:34" ht="15" customHeight="1">
      <c r="I708" s="40" ph="1"/>
      <c r="J708" s="40" ph="1"/>
      <c r="K708" s="40" ph="1"/>
      <c r="L708" s="40" ph="1"/>
      <c r="M708" s="40" ph="1"/>
      <c r="N708" s="40" ph="1"/>
      <c r="O708" s="40" ph="1"/>
      <c r="P708" s="40" ph="1"/>
      <c r="Q708" s="40" ph="1"/>
      <c r="R708" s="40" ph="1"/>
      <c r="S708" s="40" ph="1"/>
      <c r="T708" s="40" ph="1"/>
      <c r="U708" s="40" ph="1"/>
      <c r="V708" s="40" ph="1"/>
      <c r="W708" s="40" ph="1"/>
      <c r="X708" s="40" ph="1"/>
      <c r="Y708" s="40" ph="1"/>
      <c r="Z708" s="40" ph="1"/>
      <c r="AA708" s="40" ph="1"/>
      <c r="AB708" s="40" ph="1"/>
      <c r="AC708" s="40" ph="1"/>
      <c r="AD708" s="40" ph="1"/>
      <c r="AE708" s="40" ph="1"/>
      <c r="AF708" s="40" ph="1"/>
      <c r="AG708" s="40" ph="1"/>
      <c r="AH708" s="40" ph="1"/>
    </row>
    <row r="709" spans="2:34" ht="15" customHeight="1">
      <c r="H709" s="40" ph="1"/>
      <c r="I709" s="40" ph="1"/>
      <c r="J709" s="40" ph="1"/>
      <c r="K709" s="40" ph="1"/>
      <c r="L709" s="40" ph="1"/>
      <c r="M709" s="40" ph="1"/>
      <c r="N709" s="40" ph="1"/>
      <c r="O709" s="40" ph="1"/>
      <c r="P709" s="40" ph="1"/>
      <c r="Q709" s="40" ph="1"/>
      <c r="R709" s="40" ph="1"/>
      <c r="S709" s="40" ph="1"/>
      <c r="T709" s="40" ph="1"/>
      <c r="U709" s="40" ph="1"/>
      <c r="V709" s="40" ph="1"/>
      <c r="W709" s="40" ph="1"/>
      <c r="X709" s="40" ph="1"/>
      <c r="Y709" s="40" ph="1"/>
      <c r="Z709" s="40" ph="1"/>
      <c r="AA709" s="40" ph="1"/>
      <c r="AB709" s="40" ph="1"/>
      <c r="AC709" s="40" ph="1"/>
      <c r="AD709" s="40" ph="1"/>
      <c r="AE709" s="40" ph="1"/>
      <c r="AF709" s="40" ph="1"/>
      <c r="AG709" s="40" ph="1"/>
      <c r="AH709" s="40" ph="1"/>
    </row>
    <row r="759" spans="2:34" ht="15" customHeight="1">
      <c r="B759" s="40" ph="1"/>
      <c r="C759" s="40" ph="1"/>
      <c r="D759" s="40" ph="1"/>
      <c r="E759" s="40" ph="1"/>
      <c r="F759" s="40" ph="1"/>
      <c r="G759" s="40" ph="1"/>
    </row>
    <row r="760" spans="2:34" ht="15" customHeight="1">
      <c r="B760" s="40" ph="1"/>
      <c r="C760" s="40" ph="1"/>
      <c r="D760" s="40" ph="1"/>
      <c r="E760" s="40" ph="1"/>
      <c r="F760" s="40" ph="1"/>
      <c r="G760" s="40" ph="1"/>
    </row>
    <row r="761" spans="2:34" ht="15" customHeight="1">
      <c r="B761" s="40" ph="1"/>
      <c r="C761" s="40" ph="1"/>
      <c r="D761" s="40" ph="1"/>
      <c r="E761" s="40" ph="1"/>
      <c r="F761" s="40" ph="1"/>
      <c r="G761" s="40" ph="1"/>
    </row>
    <row r="762" spans="2:34" ht="15" customHeight="1">
      <c r="I762" s="40" ph="1"/>
      <c r="J762" s="40" ph="1"/>
      <c r="K762" s="40" ph="1"/>
      <c r="L762" s="40" ph="1"/>
      <c r="M762" s="40" ph="1"/>
      <c r="N762" s="40" ph="1"/>
      <c r="O762" s="40" ph="1"/>
      <c r="P762" s="40" ph="1"/>
      <c r="Q762" s="40" ph="1"/>
      <c r="R762" s="40" ph="1"/>
      <c r="S762" s="40" ph="1"/>
      <c r="T762" s="40" ph="1"/>
      <c r="U762" s="40" ph="1"/>
      <c r="V762" s="40" ph="1"/>
      <c r="W762" s="40" ph="1"/>
      <c r="X762" s="40" ph="1"/>
      <c r="Y762" s="40" ph="1"/>
      <c r="Z762" s="40" ph="1"/>
      <c r="AA762" s="40" ph="1"/>
      <c r="AB762" s="40" ph="1"/>
      <c r="AC762" s="40" ph="1"/>
      <c r="AD762" s="40" ph="1"/>
      <c r="AE762" s="40" ph="1"/>
      <c r="AF762" s="40" ph="1"/>
      <c r="AG762" s="40" ph="1"/>
      <c r="AH762" s="40" ph="1"/>
    </row>
    <row r="763" spans="2:34" ht="15" customHeight="1">
      <c r="H763" s="40" ph="1"/>
      <c r="I763" s="40" ph="1"/>
      <c r="J763" s="40" ph="1"/>
      <c r="K763" s="40" ph="1"/>
      <c r="L763" s="40" ph="1"/>
      <c r="M763" s="40" ph="1"/>
      <c r="N763" s="40" ph="1"/>
      <c r="O763" s="40" ph="1"/>
      <c r="P763" s="40" ph="1"/>
      <c r="Q763" s="40" ph="1"/>
      <c r="R763" s="40" ph="1"/>
      <c r="S763" s="40" ph="1"/>
      <c r="T763" s="40" ph="1"/>
      <c r="U763" s="40" ph="1"/>
      <c r="V763" s="40" ph="1"/>
      <c r="W763" s="40" ph="1"/>
      <c r="X763" s="40" ph="1"/>
      <c r="Y763" s="40" ph="1"/>
      <c r="Z763" s="40" ph="1"/>
      <c r="AA763" s="40" ph="1"/>
      <c r="AB763" s="40" ph="1"/>
      <c r="AC763" s="40" ph="1"/>
      <c r="AD763" s="40" ph="1"/>
      <c r="AE763" s="40" ph="1"/>
      <c r="AF763" s="40" ph="1"/>
      <c r="AG763" s="40" ph="1"/>
      <c r="AH763" s="40" ph="1"/>
    </row>
    <row r="813" spans="2:34" ht="15" customHeight="1">
      <c r="B813" s="40" ph="1"/>
      <c r="C813" s="40" ph="1"/>
      <c r="D813" s="40" ph="1"/>
      <c r="E813" s="40" ph="1"/>
      <c r="F813" s="40" ph="1"/>
      <c r="G813" s="40" ph="1"/>
    </row>
    <row r="814" spans="2:34" ht="15" customHeight="1">
      <c r="B814" s="40" ph="1"/>
      <c r="C814" s="40" ph="1"/>
      <c r="D814" s="40" ph="1"/>
      <c r="E814" s="40" ph="1"/>
      <c r="F814" s="40" ph="1"/>
      <c r="G814" s="40" ph="1"/>
    </row>
    <row r="815" spans="2:34" ht="15" customHeight="1">
      <c r="B815" s="40" ph="1"/>
      <c r="C815" s="40" ph="1"/>
      <c r="D815" s="40" ph="1"/>
      <c r="E815" s="40" ph="1"/>
      <c r="F815" s="40" ph="1"/>
      <c r="G815" s="40" ph="1"/>
    </row>
    <row r="816" spans="2:34" ht="15" customHeight="1">
      <c r="I816" s="40" ph="1"/>
      <c r="J816" s="40" ph="1"/>
      <c r="K816" s="40" ph="1"/>
      <c r="L816" s="40" ph="1"/>
      <c r="M816" s="40" ph="1"/>
      <c r="N816" s="40" ph="1"/>
      <c r="O816" s="40" ph="1"/>
      <c r="P816" s="40" ph="1"/>
      <c r="Q816" s="40" ph="1"/>
      <c r="R816" s="40" ph="1"/>
      <c r="S816" s="40" ph="1"/>
      <c r="T816" s="40" ph="1"/>
      <c r="U816" s="40" ph="1"/>
      <c r="V816" s="40" ph="1"/>
      <c r="W816" s="40" ph="1"/>
      <c r="X816" s="40" ph="1"/>
      <c r="Y816" s="40" ph="1"/>
      <c r="Z816" s="40" ph="1"/>
      <c r="AA816" s="40" ph="1"/>
      <c r="AB816" s="40" ph="1"/>
      <c r="AC816" s="40" ph="1"/>
      <c r="AD816" s="40" ph="1"/>
      <c r="AE816" s="40" ph="1"/>
      <c r="AF816" s="40" ph="1"/>
      <c r="AG816" s="40" ph="1"/>
      <c r="AH816" s="40" ph="1"/>
    </row>
    <row r="817" spans="8:34" ht="15" customHeight="1">
      <c r="H817" s="40" ph="1"/>
      <c r="I817" s="40" ph="1"/>
      <c r="J817" s="40" ph="1"/>
      <c r="K817" s="40" ph="1"/>
      <c r="L817" s="40" ph="1"/>
      <c r="M817" s="40" ph="1"/>
      <c r="N817" s="40" ph="1"/>
      <c r="O817" s="40" ph="1"/>
      <c r="P817" s="40" ph="1"/>
      <c r="Q817" s="40" ph="1"/>
      <c r="R817" s="40" ph="1"/>
      <c r="S817" s="40" ph="1"/>
      <c r="T817" s="40" ph="1"/>
      <c r="U817" s="40" ph="1"/>
      <c r="V817" s="40" ph="1"/>
      <c r="W817" s="40" ph="1"/>
      <c r="X817" s="40" ph="1"/>
      <c r="Y817" s="40" ph="1"/>
      <c r="Z817" s="40" ph="1"/>
      <c r="AA817" s="40" ph="1"/>
      <c r="AB817" s="40" ph="1"/>
      <c r="AC817" s="40" ph="1"/>
      <c r="AD817" s="40" ph="1"/>
      <c r="AE817" s="40" ph="1"/>
      <c r="AF817" s="40" ph="1"/>
      <c r="AG817" s="40" ph="1"/>
      <c r="AH817" s="40" ph="1"/>
    </row>
    <row r="867" spans="2:34" ht="15" customHeight="1">
      <c r="B867" s="40" ph="1"/>
      <c r="C867" s="40" ph="1"/>
      <c r="D867" s="40" ph="1"/>
      <c r="E867" s="40" ph="1"/>
      <c r="F867" s="40" ph="1"/>
      <c r="G867" s="40" ph="1"/>
    </row>
    <row r="868" spans="2:34" ht="15" customHeight="1">
      <c r="B868" s="40" ph="1"/>
      <c r="C868" s="40" ph="1"/>
      <c r="D868" s="40" ph="1"/>
      <c r="E868" s="40" ph="1"/>
      <c r="F868" s="40" ph="1"/>
      <c r="G868" s="40" ph="1"/>
    </row>
    <row r="869" spans="2:34" ht="15" customHeight="1">
      <c r="B869" s="40" ph="1"/>
      <c r="C869" s="40" ph="1"/>
      <c r="D869" s="40" ph="1"/>
      <c r="E869" s="40" ph="1"/>
      <c r="F869" s="40" ph="1"/>
      <c r="G869" s="40" ph="1"/>
    </row>
    <row r="870" spans="2:34" ht="15" customHeight="1">
      <c r="I870" s="40" ph="1"/>
      <c r="J870" s="40" ph="1"/>
      <c r="K870" s="40" ph="1"/>
      <c r="L870" s="40" ph="1"/>
      <c r="M870" s="40" ph="1"/>
      <c r="N870" s="40" ph="1"/>
      <c r="O870" s="40" ph="1"/>
      <c r="P870" s="40" ph="1"/>
      <c r="Q870" s="40" ph="1"/>
      <c r="R870" s="40" ph="1"/>
      <c r="S870" s="40" ph="1"/>
      <c r="T870" s="40" ph="1"/>
      <c r="U870" s="40" ph="1"/>
      <c r="V870" s="40" ph="1"/>
      <c r="W870" s="40" ph="1"/>
      <c r="X870" s="40" ph="1"/>
      <c r="Y870" s="40" ph="1"/>
      <c r="Z870" s="40" ph="1"/>
      <c r="AA870" s="40" ph="1"/>
      <c r="AB870" s="40" ph="1"/>
      <c r="AC870" s="40" ph="1"/>
      <c r="AD870" s="40" ph="1"/>
      <c r="AE870" s="40" ph="1"/>
      <c r="AF870" s="40" ph="1"/>
      <c r="AG870" s="40" ph="1"/>
      <c r="AH870" s="40" ph="1"/>
    </row>
    <row r="871" spans="2:34" ht="15" customHeight="1">
      <c r="H871" s="40" ph="1"/>
      <c r="I871" s="40" ph="1"/>
      <c r="J871" s="40" ph="1"/>
      <c r="K871" s="40" ph="1"/>
      <c r="L871" s="40" ph="1"/>
      <c r="M871" s="40" ph="1"/>
      <c r="N871" s="40" ph="1"/>
      <c r="O871" s="40" ph="1"/>
      <c r="P871" s="40" ph="1"/>
      <c r="Q871" s="40" ph="1"/>
      <c r="R871" s="40" ph="1"/>
      <c r="S871" s="40" ph="1"/>
      <c r="T871" s="40" ph="1"/>
      <c r="U871" s="40" ph="1"/>
      <c r="V871" s="40" ph="1"/>
      <c r="W871" s="40" ph="1"/>
      <c r="X871" s="40" ph="1"/>
      <c r="Y871" s="40" ph="1"/>
      <c r="Z871" s="40" ph="1"/>
      <c r="AA871" s="40" ph="1"/>
      <c r="AB871" s="40" ph="1"/>
      <c r="AC871" s="40" ph="1"/>
      <c r="AD871" s="40" ph="1"/>
      <c r="AE871" s="40" ph="1"/>
      <c r="AF871" s="40" ph="1"/>
      <c r="AG871" s="40" ph="1"/>
      <c r="AH871" s="40" ph="1"/>
    </row>
  </sheetData>
  <sheetProtection formatCells="0" formatColumns="0" formatRows="0" insertColumns="0" insertRows="0" deleteColumns="0" deleteRows="0" selectLockedCells="1" sort="0"/>
  <mergeCells count="739">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B320:G322"/>
    <mergeCell ref="H321:AH322"/>
    <mergeCell ref="H316:K316"/>
    <mergeCell ref="M316:N316"/>
    <mergeCell ref="P316:AH317"/>
    <mergeCell ref="I317:K317"/>
    <mergeCell ref="M317:N317"/>
    <mergeCell ref="H318:K318"/>
    <mergeCell ref="M318:N318"/>
    <mergeCell ref="P318:AH319"/>
    <mergeCell ref="I319:K319"/>
    <mergeCell ref="M319:N319"/>
    <mergeCell ref="B57:G59"/>
    <mergeCell ref="H57:AH57"/>
    <mergeCell ref="H58:AH59"/>
    <mergeCell ref="B60:G61"/>
    <mergeCell ref="H62:I63"/>
    <mergeCell ref="J62:L63"/>
    <mergeCell ref="J8:L9"/>
    <mergeCell ref="H8:I9"/>
    <mergeCell ref="H12:J13"/>
    <mergeCell ref="H120:J121"/>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s>
  <phoneticPr fontId="2"/>
  <conditionalFormatting sqref="AC2:AD2 AF2:AG2">
    <cfRule type="containsBlanks" dxfId="69" priority="1">
      <formula>LEN(TRIM(AC2))=0</formula>
    </cfRule>
  </conditionalFormatting>
  <dataValidations count="1">
    <dataValidation type="list" allowBlank="1" showInputMessage="1" showErrorMessage="1" sqref="H10:N11 H64:N65 H118:N119 H172:N173 H226:N227 H280:N28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7" sqref="O7:W8"/>
    </sheetView>
  </sheetViews>
  <sheetFormatPr defaultColWidth="3.625" defaultRowHeight="15" customHeight="1"/>
  <cols>
    <col min="1" max="16384" width="3.625" style="20"/>
  </cols>
  <sheetData>
    <row r="1" spans="1:24" ht="15" customHeight="1">
      <c r="B1" s="51" t="s">
        <v>69</v>
      </c>
    </row>
    <row r="2" spans="1:24" ht="15" customHeight="1">
      <c r="F2" s="20" t="s">
        <v>74</v>
      </c>
    </row>
    <row r="3" spans="1:24" ht="15" customHeight="1">
      <c r="O3" s="587" t="s">
        <v>303</v>
      </c>
      <c r="P3" s="587"/>
      <c r="Q3" s="206"/>
      <c r="R3" s="207" t="s">
        <v>304</v>
      </c>
      <c r="S3" s="206"/>
      <c r="T3" s="207" t="s">
        <v>305</v>
      </c>
      <c r="U3" s="206"/>
      <c r="V3" s="207" t="s">
        <v>306</v>
      </c>
      <c r="W3" s="205"/>
      <c r="X3" s="18"/>
    </row>
    <row r="4" spans="1:24" ht="15" customHeight="1">
      <c r="B4" s="586" t="s">
        <v>70</v>
      </c>
      <c r="C4" s="586"/>
      <c r="D4" s="586"/>
      <c r="E4" s="586"/>
      <c r="F4" s="586"/>
      <c r="G4" s="586"/>
    </row>
    <row r="5" spans="1:24" ht="15" customHeight="1">
      <c r="K5" s="585" t="s">
        <v>71</v>
      </c>
      <c r="L5" s="585"/>
      <c r="M5" s="585"/>
      <c r="N5" s="585"/>
      <c r="O5" s="584">
        <f>資料1!C30</f>
        <v>0</v>
      </c>
      <c r="P5" s="584"/>
      <c r="Q5" s="584"/>
      <c r="R5" s="584"/>
      <c r="S5" s="584"/>
      <c r="T5" s="584"/>
      <c r="U5" s="584"/>
      <c r="V5" s="584"/>
      <c r="W5" s="584"/>
      <c r="X5" s="22"/>
    </row>
    <row r="6" spans="1:24" ht="15" customHeight="1">
      <c r="K6" s="585"/>
      <c r="L6" s="585"/>
      <c r="M6" s="585"/>
      <c r="N6" s="585"/>
      <c r="O6" s="584"/>
      <c r="P6" s="584"/>
      <c r="Q6" s="584"/>
      <c r="R6" s="584"/>
      <c r="S6" s="584"/>
      <c r="T6" s="584"/>
      <c r="U6" s="584"/>
      <c r="V6" s="584"/>
      <c r="W6" s="584"/>
      <c r="X6" s="22"/>
    </row>
    <row r="7" spans="1:24" ht="15" customHeight="1">
      <c r="K7" s="585" t="s">
        <v>72</v>
      </c>
      <c r="L7" s="585"/>
      <c r="M7" s="585"/>
      <c r="N7" s="585"/>
      <c r="O7" s="584">
        <f>資料1!C31</f>
        <v>0</v>
      </c>
      <c r="P7" s="584"/>
      <c r="Q7" s="584"/>
      <c r="R7" s="584"/>
      <c r="S7" s="584"/>
      <c r="T7" s="584"/>
      <c r="U7" s="584"/>
      <c r="V7" s="584"/>
      <c r="W7" s="584"/>
      <c r="X7" s="22"/>
    </row>
    <row r="8" spans="1:24" ht="15" customHeight="1">
      <c r="K8" s="585"/>
      <c r="L8" s="585"/>
      <c r="M8" s="585"/>
      <c r="N8" s="585"/>
      <c r="O8" s="584"/>
      <c r="P8" s="584"/>
      <c r="Q8" s="584"/>
      <c r="R8" s="584"/>
      <c r="S8" s="584"/>
      <c r="T8" s="584"/>
      <c r="U8" s="584"/>
      <c r="V8" s="584"/>
      <c r="W8" s="584"/>
      <c r="X8" s="22"/>
    </row>
    <row r="9" spans="1:24" ht="15" customHeight="1">
      <c r="K9" s="585" t="s">
        <v>239</v>
      </c>
      <c r="L9" s="585"/>
      <c r="M9" s="585"/>
      <c r="N9" s="585"/>
      <c r="O9" s="584">
        <f>資料1!C32</f>
        <v>0</v>
      </c>
      <c r="P9" s="584"/>
      <c r="Q9" s="584"/>
      <c r="R9" s="584"/>
      <c r="S9" s="584"/>
      <c r="T9" s="584"/>
      <c r="U9" s="584"/>
      <c r="V9" s="584"/>
      <c r="W9" s="584"/>
      <c r="X9" s="22"/>
    </row>
    <row r="10" spans="1:24" ht="15" customHeight="1">
      <c r="K10" s="585"/>
      <c r="L10" s="585"/>
      <c r="M10" s="585"/>
      <c r="N10" s="585"/>
      <c r="O10" s="584"/>
      <c r="P10" s="584"/>
      <c r="Q10" s="584"/>
      <c r="R10" s="584"/>
      <c r="S10" s="584"/>
      <c r="T10" s="584"/>
      <c r="U10" s="584"/>
      <c r="V10" s="584"/>
      <c r="W10" s="584"/>
      <c r="X10" s="22"/>
    </row>
    <row r="12" spans="1:24" ht="15" customHeight="1">
      <c r="B12" s="25" t="s">
        <v>75</v>
      </c>
    </row>
    <row r="13" spans="1:24" ht="15" customHeight="1">
      <c r="K13" s="583" t="s">
        <v>76</v>
      </c>
      <c r="L13" s="583"/>
      <c r="M13" s="583"/>
      <c r="N13" s="583"/>
    </row>
    <row r="14" spans="1:24" ht="15" customHeight="1">
      <c r="K14" s="583"/>
      <c r="L14" s="583"/>
      <c r="M14" s="583"/>
      <c r="N14" s="583"/>
    </row>
    <row r="15" spans="1:24" ht="15" customHeight="1">
      <c r="A15" s="23"/>
      <c r="B15" s="24"/>
      <c r="C15" s="24"/>
      <c r="D15" s="24"/>
      <c r="E15" s="24"/>
      <c r="F15" s="24"/>
      <c r="G15" s="24"/>
      <c r="H15" s="24"/>
      <c r="I15" s="24"/>
      <c r="J15" s="24"/>
      <c r="K15" s="24"/>
      <c r="L15" s="24"/>
      <c r="M15" s="24"/>
      <c r="N15" s="24"/>
      <c r="O15" s="24"/>
      <c r="P15" s="24"/>
      <c r="Q15" s="24"/>
      <c r="R15" s="24"/>
      <c r="S15" s="24"/>
      <c r="T15" s="24"/>
      <c r="U15" s="24"/>
      <c r="V15" s="24"/>
      <c r="W15" s="24"/>
      <c r="X15" s="24"/>
    </row>
    <row r="16" spans="1:24"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row>
    <row r="17" spans="1:24"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row>
    <row r="19" spans="1:24"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row>
    <row r="20" spans="1:24" ht="1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row>
    <row r="21" spans="1:24" ht="1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ht="1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ht="1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ht="1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ht="1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ht="1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ht="1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ht="1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ht="1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ht="1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ht="1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ht="1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ht="1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ht="1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ht="1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ht="1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ht="1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ht="1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row>
    <row r="47" spans="1:24"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row>
    <row r="48" spans="1:24"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row>
    <row r="49" spans="1:24" ht="1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row>
    <row r="50" spans="1:24" ht="1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row>
    <row r="51" spans="1:24" ht="1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row>
    <row r="52" spans="1:24" ht="1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row>
    <row r="53" spans="1:24"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row>
    <row r="54" spans="1:24"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row>
    <row r="55" spans="1:24"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B1" sqref="BB1:BS1"/>
    </sheetView>
  </sheetViews>
  <sheetFormatPr defaultColWidth="1.625" defaultRowHeight="15" customHeight="1"/>
  <cols>
    <col min="45" max="50" width="1.625" style="329"/>
    <col min="51" max="51" width="1.625" style="329" customWidth="1"/>
    <col min="52" max="52" width="2.75" style="320" customWidth="1"/>
    <col min="53" max="53" width="2" style="320" customWidth="1"/>
    <col min="54" max="54" width="3" style="320" customWidth="1"/>
    <col min="55" max="55" width="2.5" style="320" customWidth="1"/>
    <col min="58" max="59" width="2.125" customWidth="1"/>
    <col min="71" max="71" width="2.125" customWidth="1"/>
    <col min="73" max="73" width="2.75" hidden="1" customWidth="1"/>
    <col min="74" max="74" width="9.25" style="119" hidden="1" customWidth="1"/>
    <col min="75" max="75" width="4.75" style="119" hidden="1" customWidth="1"/>
    <col min="76" max="76" width="11.375" style="105" hidden="1" customWidth="1"/>
    <col min="77" max="77" width="4.75" hidden="1" customWidth="1"/>
    <col min="78" max="78" width="15.5" style="320" hidden="1" customWidth="1"/>
    <col min="79" max="79" width="9.25" style="320" hidden="1" customWidth="1"/>
    <col min="80" max="80" width="3.875" style="320" hidden="1" customWidth="1"/>
    <col min="81" max="81" width="5.625" style="320" hidden="1" customWidth="1"/>
    <col min="82" max="82" width="15.5" style="320" hidden="1" customWidth="1"/>
    <col min="83" max="83" width="9.25" style="320" hidden="1" customWidth="1"/>
    <col min="84" max="84" width="11.25" style="320" hidden="1" customWidth="1"/>
    <col min="85" max="86" width="3.875" style="320" hidden="1" customWidth="1"/>
    <col min="87" max="87" width="4.75" hidden="1" customWidth="1"/>
    <col min="88" max="88" width="15.5" hidden="1" customWidth="1"/>
    <col min="89" max="89" width="5.625" hidden="1" customWidth="1"/>
    <col min="90" max="91" width="7.5" hidden="1" customWidth="1"/>
    <col min="92" max="93" width="9.25" style="321" hidden="1" customWidth="1"/>
    <col min="94" max="96" width="7.5" style="321" hidden="1" customWidth="1"/>
    <col min="97" max="98" width="9.25" style="321" hidden="1" customWidth="1"/>
    <col min="99" max="99" width="11.25" style="321" hidden="1" customWidth="1"/>
    <col min="100" max="101" width="7.5" style="321" hidden="1" customWidth="1"/>
    <col min="102" max="103" width="9.25" style="321" hidden="1" customWidth="1"/>
    <col min="104" max="104" width="11.25" style="321" hidden="1" customWidth="1"/>
    <col min="105" max="106" width="7.5" style="321" hidden="1" customWidth="1"/>
    <col min="107" max="108" width="9.25" style="321" hidden="1" customWidth="1"/>
    <col min="109" max="109" width="13.375" style="321" hidden="1" customWidth="1"/>
    <col min="110" max="111" width="7.5" style="321" hidden="1" customWidth="1"/>
    <col min="112" max="113" width="9.25" style="321" hidden="1" customWidth="1"/>
    <col min="114" max="119" width="4.75" customWidth="1"/>
  </cols>
  <sheetData>
    <row r="1" spans="1:113" ht="19.5" customHeight="1">
      <c r="A1" s="143"/>
      <c r="B1" s="319" t="s">
        <v>408</v>
      </c>
      <c r="C1" s="103"/>
      <c r="D1" s="103"/>
      <c r="E1" s="103"/>
      <c r="F1" s="103"/>
      <c r="G1" s="103"/>
      <c r="H1" s="103"/>
      <c r="I1" s="103"/>
      <c r="J1" s="103"/>
      <c r="K1" s="103"/>
      <c r="L1" s="588" t="s">
        <v>409</v>
      </c>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9"/>
      <c r="AT1" s="590" t="s">
        <v>72</v>
      </c>
      <c r="AU1" s="591"/>
      <c r="AV1" s="591"/>
      <c r="AW1" s="591"/>
      <c r="AX1" s="591"/>
      <c r="AY1" s="591"/>
      <c r="AZ1" s="591"/>
      <c r="BA1" s="592"/>
      <c r="BB1" s="1414">
        <f>資料1!C31</f>
        <v>0</v>
      </c>
      <c r="BC1" s="1415"/>
      <c r="BD1" s="1415"/>
      <c r="BE1" s="1415"/>
      <c r="BF1" s="1415"/>
      <c r="BG1" s="1415"/>
      <c r="BH1" s="1415"/>
      <c r="BI1" s="1415"/>
      <c r="BJ1" s="1415"/>
      <c r="BK1" s="1415"/>
      <c r="BL1" s="1415"/>
      <c r="BM1" s="1415"/>
      <c r="BN1" s="1415"/>
      <c r="BO1" s="1415"/>
      <c r="BP1" s="1415"/>
      <c r="BQ1" s="1415"/>
      <c r="BR1" s="1415"/>
      <c r="BS1" s="1416"/>
      <c r="BT1" s="143"/>
      <c r="BV1" s="104"/>
      <c r="BW1" s="126"/>
    </row>
    <row r="2" spans="1:113" ht="20.100000000000001" customHeight="1">
      <c r="A2" s="143"/>
      <c r="B2" s="102"/>
      <c r="C2" s="103"/>
      <c r="D2" s="103"/>
      <c r="E2" s="103"/>
      <c r="F2" s="103"/>
      <c r="G2" s="103"/>
      <c r="H2" s="103"/>
      <c r="I2" s="103"/>
      <c r="J2" s="103"/>
      <c r="K2" s="103"/>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9"/>
      <c r="AT2" s="595" t="s">
        <v>104</v>
      </c>
      <c r="AU2" s="595"/>
      <c r="AV2" s="595"/>
      <c r="AW2" s="595"/>
      <c r="AX2" s="595"/>
      <c r="AY2" s="595"/>
      <c r="AZ2" s="595"/>
      <c r="BA2" s="596"/>
      <c r="BB2" s="1411"/>
      <c r="BC2" s="1412"/>
      <c r="BD2" s="1412"/>
      <c r="BE2" s="1412"/>
      <c r="BF2" s="1412"/>
      <c r="BG2" s="1412"/>
      <c r="BH2" s="1412"/>
      <c r="BI2" s="1412"/>
      <c r="BJ2" s="1412"/>
      <c r="BK2" s="1412"/>
      <c r="BL2" s="1412"/>
      <c r="BM2" s="1412"/>
      <c r="BN2" s="1412"/>
      <c r="BO2" s="1412"/>
      <c r="BP2" s="1412"/>
      <c r="BQ2" s="1412"/>
      <c r="BR2" s="1412"/>
      <c r="BS2" s="1413"/>
      <c r="BT2" s="143"/>
      <c r="BV2" s="104"/>
      <c r="BW2" s="126"/>
    </row>
    <row r="3" spans="1:113" ht="15" customHeight="1" thickBot="1">
      <c r="A3" s="143"/>
      <c r="B3" s="106"/>
      <c r="C3" s="106"/>
      <c r="D3" s="106"/>
      <c r="E3" s="106"/>
      <c r="F3" s="106"/>
      <c r="G3" s="106"/>
      <c r="H3" s="106"/>
      <c r="I3" s="106"/>
      <c r="J3" s="106"/>
      <c r="K3" s="106"/>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322"/>
      <c r="AT3" s="323"/>
      <c r="AU3" s="323"/>
      <c r="AV3" s="323"/>
      <c r="AW3" s="323"/>
      <c r="AX3" s="323"/>
      <c r="AY3" s="323"/>
      <c r="AZ3" s="324"/>
      <c r="BA3" s="324"/>
      <c r="BB3" s="324"/>
      <c r="BC3" s="601" t="s">
        <v>223</v>
      </c>
      <c r="BD3" s="601"/>
      <c r="BE3" s="601"/>
      <c r="BF3" s="602">
        <v>8</v>
      </c>
      <c r="BG3" s="602"/>
      <c r="BH3" s="603" t="s">
        <v>220</v>
      </c>
      <c r="BI3" s="603"/>
      <c r="BJ3" s="602">
        <v>4</v>
      </c>
      <c r="BK3" s="602"/>
      <c r="BL3" s="603" t="s">
        <v>221</v>
      </c>
      <c r="BM3" s="603"/>
      <c r="BN3" s="602">
        <v>1</v>
      </c>
      <c r="BO3" s="602"/>
      <c r="BP3" s="604" t="s">
        <v>222</v>
      </c>
      <c r="BQ3" s="604"/>
      <c r="BR3" s="604"/>
      <c r="BS3" s="604"/>
      <c r="BT3" s="143"/>
      <c r="BV3" s="108">
        <f>DATE(BF3+118,BJ3,BN3)</f>
        <v>46113</v>
      </c>
      <c r="BW3" s="127"/>
      <c r="CQ3" s="605" t="s">
        <v>410</v>
      </c>
      <c r="CR3" s="606"/>
      <c r="CS3" s="606"/>
      <c r="CT3" s="606"/>
      <c r="CU3" s="607"/>
      <c r="CV3" s="607"/>
      <c r="CW3" s="607"/>
      <c r="CX3" s="607"/>
      <c r="CY3" s="608"/>
    </row>
    <row r="4" spans="1:113" ht="17.25" customHeight="1">
      <c r="A4" s="143"/>
      <c r="B4" s="609" t="s" ph="1">
        <v>82</v>
      </c>
      <c r="C4" s="610" ph="1"/>
      <c r="D4" s="610" ph="1"/>
      <c r="E4" s="610" ph="1"/>
      <c r="F4" s="610" ph="1"/>
      <c r="G4" s="610" ph="1"/>
      <c r="H4" s="610" ph="1"/>
      <c r="I4" s="610" ph="1"/>
      <c r="J4" s="610" ph="1"/>
      <c r="K4" s="611" ph="1"/>
      <c r="L4" s="618" t="s" ph="1">
        <v>224</v>
      </c>
      <c r="M4" s="619"/>
      <c r="N4" s="619"/>
      <c r="O4" s="619"/>
      <c r="P4" s="619"/>
      <c r="Q4" s="619"/>
      <c r="R4" s="619"/>
      <c r="S4" s="619"/>
      <c r="T4" s="619"/>
      <c r="U4" s="619"/>
      <c r="V4" s="619"/>
      <c r="W4" s="619"/>
      <c r="X4" s="619"/>
      <c r="Y4" s="619"/>
      <c r="Z4" s="619"/>
      <c r="AA4" s="619"/>
      <c r="AB4" s="619"/>
      <c r="AC4" s="619"/>
      <c r="AD4" s="619"/>
      <c r="AE4" s="619"/>
      <c r="AF4" s="619"/>
      <c r="AG4" s="620"/>
      <c r="AH4" s="325" t="s">
        <v>9</v>
      </c>
      <c r="AI4" s="109"/>
      <c r="AJ4" s="109"/>
      <c r="AK4" s="109"/>
      <c r="AL4" s="109"/>
      <c r="AM4" s="109"/>
      <c r="AN4" s="109"/>
      <c r="AO4" s="109"/>
      <c r="AP4" s="109"/>
      <c r="AQ4" s="109"/>
      <c r="AR4" s="109"/>
      <c r="AS4" s="326"/>
      <c r="AT4" s="326"/>
      <c r="AU4" s="326"/>
      <c r="AV4" s="326"/>
      <c r="AW4" s="326"/>
      <c r="AX4" s="326"/>
      <c r="AY4" s="326"/>
      <c r="AZ4" s="327"/>
      <c r="BA4" s="327"/>
      <c r="BB4" s="327"/>
      <c r="BC4" s="327"/>
      <c r="BD4" s="109"/>
      <c r="BE4" s="110"/>
      <c r="BF4" s="110"/>
      <c r="BG4" s="110"/>
      <c r="BH4" s="110"/>
      <c r="BI4" s="110"/>
      <c r="BJ4" s="627" t="s">
        <v>98</v>
      </c>
      <c r="BK4" s="628"/>
      <c r="BL4" s="628"/>
      <c r="BM4" s="628"/>
      <c r="BN4" s="628"/>
      <c r="BO4" s="628"/>
      <c r="BP4" s="628"/>
      <c r="BQ4" s="628"/>
      <c r="BR4" s="628"/>
      <c r="BS4" s="629"/>
      <c r="BT4" s="111"/>
      <c r="BU4" s="112"/>
      <c r="BW4" s="118"/>
      <c r="BY4" s="105"/>
      <c r="BZ4" s="328"/>
      <c r="CA4" s="328"/>
      <c r="CB4" s="328"/>
      <c r="CC4" s="328"/>
      <c r="CD4" s="328"/>
      <c r="CE4" s="328"/>
      <c r="CP4" s="636" t="s">
        <v>411</v>
      </c>
      <c r="CQ4" s="636"/>
      <c r="CR4" s="636"/>
      <c r="CS4" s="636"/>
      <c r="CT4" s="636"/>
      <c r="CU4" s="637" t="s">
        <v>412</v>
      </c>
      <c r="CV4" s="637"/>
      <c r="CW4" s="637"/>
      <c r="CX4" s="637"/>
      <c r="CY4" s="638"/>
      <c r="CZ4" s="637" t="s">
        <v>413</v>
      </c>
      <c r="DA4" s="637"/>
      <c r="DB4" s="637"/>
      <c r="DC4" s="637"/>
      <c r="DD4" s="638"/>
      <c r="DE4" s="637" t="s">
        <v>414</v>
      </c>
      <c r="DF4" s="637"/>
      <c r="DG4" s="637"/>
      <c r="DH4" s="637"/>
      <c r="DI4" s="638"/>
    </row>
    <row r="5" spans="1:113" ht="17.25" customHeight="1">
      <c r="A5" s="143"/>
      <c r="B5" s="612" ph="1"/>
      <c r="C5" s="613" ph="1"/>
      <c r="D5" s="613" ph="1"/>
      <c r="E5" s="613" ph="1"/>
      <c r="F5" s="613" ph="1"/>
      <c r="G5" s="613" ph="1"/>
      <c r="H5" s="613" ph="1"/>
      <c r="I5" s="613" ph="1"/>
      <c r="J5" s="613" ph="1"/>
      <c r="K5" s="614" ph="1"/>
      <c r="L5" s="621"/>
      <c r="M5" s="622"/>
      <c r="N5" s="622"/>
      <c r="O5" s="622"/>
      <c r="P5" s="622"/>
      <c r="Q5" s="622"/>
      <c r="R5" s="622"/>
      <c r="S5" s="622"/>
      <c r="T5" s="622"/>
      <c r="U5" s="622"/>
      <c r="V5" s="622"/>
      <c r="W5" s="622"/>
      <c r="X5" s="622"/>
      <c r="Y5" s="622"/>
      <c r="Z5" s="622"/>
      <c r="AA5" s="622"/>
      <c r="AB5" s="622"/>
      <c r="AC5" s="622"/>
      <c r="AD5" s="622"/>
      <c r="AE5" s="622"/>
      <c r="AF5" s="622"/>
      <c r="AG5" s="623"/>
      <c r="AH5" s="643" t="s">
        <v>63</v>
      </c>
      <c r="AI5" s="644"/>
      <c r="AJ5" s="647" t="s">
        <v>226</v>
      </c>
      <c r="AK5" s="647"/>
      <c r="AL5" s="649" t="s">
        <v>46</v>
      </c>
      <c r="AM5" s="649"/>
      <c r="AN5" s="647" t="s">
        <v>227</v>
      </c>
      <c r="AO5" s="647"/>
      <c r="AP5" s="649" t="s">
        <v>45</v>
      </c>
      <c r="AQ5" s="649"/>
      <c r="AR5" s="647" t="s">
        <v>225</v>
      </c>
      <c r="AS5" s="647"/>
      <c r="AT5" s="651" t="s">
        <v>55</v>
      </c>
      <c r="AU5" s="651"/>
      <c r="AV5" s="653">
        <f>IF(BF3="","",DATEDIF(BX5,BV3,"Y"))</f>
        <v>51</v>
      </c>
      <c r="AW5" s="653"/>
      <c r="AX5" s="653"/>
      <c r="BJ5" s="630"/>
      <c r="BK5" s="631"/>
      <c r="BL5" s="631"/>
      <c r="BM5" s="631"/>
      <c r="BN5" s="631"/>
      <c r="BO5" s="631"/>
      <c r="BP5" s="631"/>
      <c r="BQ5" s="631"/>
      <c r="BR5" s="631"/>
      <c r="BS5" s="632"/>
      <c r="BT5" s="111"/>
      <c r="BU5" s="112"/>
      <c r="BV5" s="113">
        <f>IF(AH5="S",25,88)</f>
        <v>25</v>
      </c>
      <c r="BW5" s="114">
        <f>AJ5+BV5</f>
        <v>75</v>
      </c>
      <c r="BX5" s="115">
        <f>DATE(BW5,AN5,AR5)</f>
        <v>27485</v>
      </c>
      <c r="BY5" s="105"/>
      <c r="BZ5" s="328"/>
      <c r="CA5" s="328"/>
      <c r="CB5" s="328"/>
      <c r="CC5" s="328"/>
      <c r="CD5" s="328"/>
      <c r="CE5" s="328"/>
      <c r="CJ5" s="330"/>
      <c r="CK5" s="330"/>
      <c r="CL5" s="331" t="s">
        <v>415</v>
      </c>
      <c r="CM5" s="330" t="s">
        <v>416</v>
      </c>
      <c r="CN5" s="332" t="s">
        <v>417</v>
      </c>
      <c r="CO5" s="333" t="s">
        <v>418</v>
      </c>
      <c r="CP5" s="334" t="s">
        <v>411</v>
      </c>
      <c r="CQ5" s="335" t="s">
        <v>419</v>
      </c>
      <c r="CR5" s="335" t="s">
        <v>416</v>
      </c>
      <c r="CS5" s="336" t="s">
        <v>417</v>
      </c>
      <c r="CT5" s="337" t="s">
        <v>418</v>
      </c>
      <c r="CU5" s="334" t="s">
        <v>412</v>
      </c>
      <c r="CV5" s="335" t="s">
        <v>419</v>
      </c>
      <c r="CW5" s="335" t="s">
        <v>416</v>
      </c>
      <c r="CX5" s="335" t="s">
        <v>417</v>
      </c>
      <c r="CY5" s="332" t="s">
        <v>418</v>
      </c>
      <c r="CZ5" s="334" t="s">
        <v>413</v>
      </c>
      <c r="DA5" s="335" t="s">
        <v>419</v>
      </c>
      <c r="DB5" s="335" t="s">
        <v>416</v>
      </c>
      <c r="DC5" s="335" t="s">
        <v>417</v>
      </c>
      <c r="DD5" s="332" t="s">
        <v>418</v>
      </c>
      <c r="DE5" s="334" t="s">
        <v>414</v>
      </c>
      <c r="DF5" s="335" t="s">
        <v>419</v>
      </c>
      <c r="DG5" s="335" t="s">
        <v>416</v>
      </c>
      <c r="DH5" s="335" t="s">
        <v>417</v>
      </c>
      <c r="DI5" s="332" t="s">
        <v>418</v>
      </c>
    </row>
    <row r="6" spans="1:113" ht="17.25" customHeight="1">
      <c r="A6" s="143"/>
      <c r="B6" s="615" ph="1"/>
      <c r="C6" s="616" ph="1"/>
      <c r="D6" s="616" ph="1"/>
      <c r="E6" s="616" ph="1"/>
      <c r="F6" s="616" ph="1"/>
      <c r="G6" s="616" ph="1"/>
      <c r="H6" s="616" ph="1"/>
      <c r="I6" s="616" ph="1"/>
      <c r="J6" s="616" ph="1"/>
      <c r="K6" s="617" ph="1"/>
      <c r="L6" s="624"/>
      <c r="M6" s="625"/>
      <c r="N6" s="625"/>
      <c r="O6" s="625"/>
      <c r="P6" s="625"/>
      <c r="Q6" s="625"/>
      <c r="R6" s="625"/>
      <c r="S6" s="625"/>
      <c r="T6" s="625"/>
      <c r="U6" s="625"/>
      <c r="V6" s="625"/>
      <c r="W6" s="625"/>
      <c r="X6" s="625"/>
      <c r="Y6" s="625"/>
      <c r="Z6" s="625"/>
      <c r="AA6" s="625"/>
      <c r="AB6" s="625"/>
      <c r="AC6" s="625"/>
      <c r="AD6" s="625"/>
      <c r="AE6" s="625"/>
      <c r="AF6" s="625"/>
      <c r="AG6" s="626"/>
      <c r="AH6" s="645"/>
      <c r="AI6" s="646"/>
      <c r="AJ6" s="648"/>
      <c r="AK6" s="648"/>
      <c r="AL6" s="650"/>
      <c r="AM6" s="650"/>
      <c r="AN6" s="648"/>
      <c r="AO6" s="648"/>
      <c r="AP6" s="650"/>
      <c r="AQ6" s="650"/>
      <c r="AR6" s="648"/>
      <c r="AS6" s="648"/>
      <c r="AT6" s="652"/>
      <c r="AU6" s="652"/>
      <c r="AV6" s="654"/>
      <c r="AW6" s="654"/>
      <c r="AX6" s="654"/>
      <c r="BJ6" s="630"/>
      <c r="BK6" s="631"/>
      <c r="BL6" s="631"/>
      <c r="BM6" s="631"/>
      <c r="BN6" s="631"/>
      <c r="BO6" s="631"/>
      <c r="BP6" s="631"/>
      <c r="BQ6" s="631"/>
      <c r="BR6" s="631"/>
      <c r="BS6" s="632"/>
      <c r="BT6" s="111"/>
      <c r="BU6" s="112"/>
      <c r="BW6" s="118"/>
      <c r="BY6" s="105"/>
      <c r="BZ6" s="328"/>
      <c r="CA6" s="328"/>
      <c r="CB6" s="328"/>
      <c r="CC6" s="328"/>
      <c r="CD6" s="328"/>
      <c r="CE6" s="328"/>
      <c r="CJ6" s="330" t="s">
        <v>420</v>
      </c>
      <c r="CK6" s="330" t="s">
        <v>421</v>
      </c>
      <c r="CL6" s="331">
        <f>SUMIFS($CB$14:$CB$52,$BZ$14:$BZ$52,CJ6,$CA$14:$CA$52,CK6)</f>
        <v>6</v>
      </c>
      <c r="CM6" s="330">
        <f>SUMIFS($CC$14:$CC$52,$BZ$14:$BZ$52,CJ6,$CA$14:$CA$52,CK6)</f>
        <v>0</v>
      </c>
      <c r="CN6" s="338">
        <f>((SUMIFS($CB$14:$CB$52,$BZ$14:$BZ$52,CJ6,$CA$14:$CA$52,CK6))+(INT(CM6/12)))</f>
        <v>6</v>
      </c>
      <c r="CO6" s="333">
        <f>MOD(SUMIFS($CC$14:$CC$52,$BZ$14:$BZ$52,CJ6,$CA$14:$CA$52,CK6),12)</f>
        <v>0</v>
      </c>
      <c r="CP6" s="334" t="s">
        <v>411</v>
      </c>
      <c r="CQ6" s="332">
        <f>SUMIFS($CG$14:$CG$52,$CD$14:$CD$52,CJ6,$CE$14:$CE$52,CK6,$CF$14:$CF$52,CP6)</f>
        <v>2</v>
      </c>
      <c r="CR6" s="332">
        <f>SUMIFS($CH$14:$CH$52,$CD$14:$CD$52,CJ6,$CE$14:$CE$52,CK6,$CF$14:$CF$52,CP6)</f>
        <v>6</v>
      </c>
      <c r="CS6" s="338">
        <f>((SUMIFS($CG$14:$CG$52,$CD$14:$CD$52,CJ6,$CE$14:$CE$52,CK6,$CF$14:$CF$52,CP6))+(INT(CR6/12)))</f>
        <v>2</v>
      </c>
      <c r="CT6" s="338">
        <f>MOD(SUMIFS($CH$14:$CH$52,$CD$14:$CD$52,CJ6,$CE$14:$CE$52,CK6,$CF$14:$CF$52,CP6),12)</f>
        <v>6</v>
      </c>
      <c r="CU6" s="334" t="s">
        <v>412</v>
      </c>
      <c r="CV6" s="332">
        <f>SUMIFS($CG$14:$CG$52,$CD$14:$CD$52,CJ6,$CE$14:$CE$52,CK6,$CF$14:$CF$52,CU6)</f>
        <v>0</v>
      </c>
      <c r="CW6" s="332">
        <f>SUMIFS($CH$14:$CH$52,$CD$14:$CD$52,CJ6,$CE$14:$CE$52,CK6,$CF$14:$CF$52,CU6)</f>
        <v>0</v>
      </c>
      <c r="CX6" s="332">
        <f>((SUMIFS($CG$14:$CG$52,$CD$14:$CD$52,CJ6,$CE$14:$CE$52,CK6,$CF$14:$CF$52,CU6))+(INT(CW6/12)))</f>
        <v>0</v>
      </c>
      <c r="CY6" s="332">
        <f>MOD(SUMIFS($CH$14:$CH$52,$CD$14:$CD$52,CJ6,$CE$14:$CE$52,CK6,$CF$14:$CF$52,CU6),12)</f>
        <v>0</v>
      </c>
      <c r="CZ6" s="334" t="s">
        <v>413</v>
      </c>
      <c r="DA6" s="332">
        <f>SUMIFS($CG$14:$CG$52,$CD$14:$CD$52,CJ6,$CE$14:$CE$52,CK6,$CF$14:$CF$52,CZ6)</f>
        <v>1</v>
      </c>
      <c r="DB6" s="332">
        <f>SUMIFS($CH$14:$CH$52,$CD$14:$CD$52,CJ6,$CE$14:$CE$52,CK6,$CF$14:$CF$52,CZ6)</f>
        <v>6</v>
      </c>
      <c r="DC6" s="332">
        <f>((SUMIFS($CG$14:$CG$52,$CD$14:$CD$52,CJ6,$CE$14:$CE$52,CK6,$CF$14:$CF$52,CZ6))+(INT(DB6/12)))</f>
        <v>1</v>
      </c>
      <c r="DD6" s="332">
        <f>MOD(SUMIFS($CH$14:$CH$52,$CD$14:$CD$52,CJ6,$CE$14:$CE$52,CK6,$CF$14:$CF$52,CZ6),12)</f>
        <v>6</v>
      </c>
      <c r="DE6" s="334" t="s">
        <v>422</v>
      </c>
      <c r="DF6" s="332">
        <f>SUMIFS($CG$14:$CG$52,$CD$14:$CD$52,CJ6,$CE$14:$CE$52,CK6,$CF$14:$CF$52,DE6)</f>
        <v>0</v>
      </c>
      <c r="DG6" s="332">
        <f>SUMIFS($CH$14:$CH$52,$CD$14:$CD$52,CJ6,$CE$14:$CE$52,CK6,$CF$14:$CF$52,DE6)</f>
        <v>0</v>
      </c>
      <c r="DH6" s="332">
        <f>((SUMIFS($CG$14:$CG$52,$CD$14:$CD$52,CJ6,$CE$14:$CE$52,CK6,$CF$14:$CF$52,DE6))+(INT(DG6/12)))</f>
        <v>0</v>
      </c>
      <c r="DI6" s="332">
        <f>MOD(SUMIFS($CH$14:$CH$52,$CD$14:$CD$52,CJ6,$CE$14:$CE$52,CK6,$CF$14:$CF$52,DE6),12)</f>
        <v>0</v>
      </c>
    </row>
    <row r="7" spans="1:113" ht="17.25" customHeight="1">
      <c r="A7" s="143"/>
      <c r="B7" s="639" t="s">
        <v>77</v>
      </c>
      <c r="C7" s="640"/>
      <c r="D7" s="640"/>
      <c r="E7" s="640"/>
      <c r="F7" s="640"/>
      <c r="G7" s="640"/>
      <c r="H7" s="640"/>
      <c r="I7" s="640"/>
      <c r="J7" s="640"/>
      <c r="K7" s="641"/>
      <c r="L7" s="116" t="s">
        <v>52</v>
      </c>
      <c r="M7" s="117"/>
      <c r="N7" s="642" t="s">
        <v>97</v>
      </c>
      <c r="O7" s="642"/>
      <c r="P7" s="642"/>
      <c r="Q7" s="642"/>
      <c r="R7" s="642"/>
      <c r="S7" s="642"/>
      <c r="T7" s="642"/>
      <c r="U7" s="642"/>
      <c r="V7" s="642"/>
      <c r="W7" s="117"/>
      <c r="X7" s="117"/>
      <c r="Y7" s="117"/>
      <c r="Z7" s="117"/>
      <c r="AA7" s="117"/>
      <c r="AB7" s="117"/>
      <c r="AC7" s="117"/>
      <c r="AD7" s="117"/>
      <c r="AE7" s="117"/>
      <c r="AF7" s="117"/>
      <c r="AG7" s="117"/>
      <c r="AH7" s="117"/>
      <c r="AI7" s="117"/>
      <c r="AJ7" s="117"/>
      <c r="AK7" s="117"/>
      <c r="AL7" s="117"/>
      <c r="AM7" s="117"/>
      <c r="AN7" s="117"/>
      <c r="AO7" s="117"/>
      <c r="AP7" s="117"/>
      <c r="AQ7" s="117"/>
      <c r="AR7" s="117"/>
      <c r="AS7" s="339"/>
      <c r="AT7" s="339"/>
      <c r="AU7" s="339"/>
      <c r="AV7" s="339"/>
      <c r="AW7" s="339"/>
      <c r="AX7" s="339"/>
      <c r="AY7" s="339"/>
      <c r="AZ7" s="340"/>
      <c r="BA7" s="340"/>
      <c r="BB7" s="340"/>
      <c r="BC7" s="340"/>
      <c r="BD7" s="117"/>
      <c r="BE7" s="117"/>
      <c r="BF7" s="117"/>
      <c r="BG7" s="117"/>
      <c r="BH7" s="117"/>
      <c r="BI7" s="117"/>
      <c r="BJ7" s="630"/>
      <c r="BK7" s="631"/>
      <c r="BL7" s="631"/>
      <c r="BM7" s="631"/>
      <c r="BN7" s="631"/>
      <c r="BO7" s="631"/>
      <c r="BP7" s="631"/>
      <c r="BQ7" s="631"/>
      <c r="BR7" s="631"/>
      <c r="BS7" s="632"/>
      <c r="BT7" s="111"/>
      <c r="BU7" s="112"/>
      <c r="BV7" s="113"/>
      <c r="BW7" s="118"/>
      <c r="BY7" s="105"/>
      <c r="BZ7" s="328"/>
      <c r="CA7" s="328"/>
      <c r="CB7" s="328"/>
      <c r="CC7" s="328"/>
      <c r="CD7" s="328"/>
      <c r="CE7" s="328"/>
      <c r="CJ7" s="330" t="s">
        <v>423</v>
      </c>
      <c r="CK7" s="330" t="s">
        <v>421</v>
      </c>
      <c r="CL7" s="331">
        <f t="shared" ref="CL7:CL13" si="0">SUMIFS($CB$14:$CB$52,$BZ$14:$BZ$52,CJ7,$CA$14:$CA$52,CK7)</f>
        <v>0</v>
      </c>
      <c r="CM7" s="330">
        <f t="shared" ref="CM7:CM13" si="1">SUMIFS($CC$14:$CC$52,$BZ$14:$BZ$52,CJ7,$CA$14:$CA$52,CK7)</f>
        <v>0</v>
      </c>
      <c r="CN7" s="338">
        <f t="shared" ref="CN7:CN13" si="2">((SUMIFS($CB$14:$CB$52,$BZ$14:$BZ$52,CJ7,$CA$14:$CA$52,CK7))+(INT(CM7/12)))</f>
        <v>0</v>
      </c>
      <c r="CO7" s="333">
        <f t="shared" ref="CO7:CO13" si="3">MOD(SUMIFS($CC$14:$CC$52,$BZ$14:$BZ$52,CJ7,$CA$14:$CA$52,CK7),12)</f>
        <v>0</v>
      </c>
      <c r="CP7" s="334" t="s">
        <v>411</v>
      </c>
      <c r="CQ7" s="332">
        <f t="shared" ref="CQ7:CQ15" si="4">SUMIFS($CG$14:$CG$52,$CD$14:$CD$52,CJ7,$CE$14:$CE$52,CK7,$CF$14:$CF$52,CP7)</f>
        <v>0</v>
      </c>
      <c r="CR7" s="332">
        <f t="shared" ref="CR7:CR13" si="5">SUMIFS($CH$14:$CH$52,$CD$14:$CD$52,CJ7,$CE$14:$CE$52,CK7,$CF$14:$CF$52,CP7)</f>
        <v>0</v>
      </c>
      <c r="CS7" s="338">
        <f t="shared" ref="CS7:CS15" si="6">((SUMIFS($CG$14:$CG$52,$CD$14:$CD$52,CJ7,$CE$14:$CE$52,CK7,$CF$14:$CF$52,CP7))+(INT(CR7/12)))</f>
        <v>0</v>
      </c>
      <c r="CT7" s="338">
        <f t="shared" ref="CT7:CT15" si="7">MOD(SUMIFS($CH$14:$CH$52,$CD$14:$CD$52,CJ7,$CE$14:$CE$52,CK7,$CF$14:$CF$52,CP7),12)</f>
        <v>0</v>
      </c>
      <c r="CU7" s="334" t="s">
        <v>412</v>
      </c>
      <c r="CV7" s="332">
        <f t="shared" ref="CV7:CV15" si="8">SUMIFS($CG$14:$CG$52,$CD$14:$CD$52,CJ7,$CE$14:$CE$52,CK7,$CF$14:$CF$52,CU7)</f>
        <v>0</v>
      </c>
      <c r="CW7" s="332">
        <f t="shared" ref="CW7:CW15" si="9">SUMIFS($CH$14:$CH$52,$CD$14:$CD$52,CJ7,$CE$14:$CE$52,CK7,$CF$14:$CF$52,CU7)</f>
        <v>0</v>
      </c>
      <c r="CX7" s="332">
        <f t="shared" ref="CX7:CX15" si="10">((SUMIFS($CG$14:$CG$52,$CD$14:$CD$52,CJ7,$CE$14:$CE$52,CK7,$CF$14:$CF$52,CU7))+(INT(CW7/12)))</f>
        <v>0</v>
      </c>
      <c r="CY7" s="332">
        <f t="shared" ref="CY7:CY15" si="11">MOD(SUMIFS($CH$14:$CH$52,$CD$14:$CD$52,CJ7,$CE$14:$CE$52,CK7,$CF$14:$CF$52,CU7),12)</f>
        <v>0</v>
      </c>
      <c r="CZ7" s="334" t="s">
        <v>413</v>
      </c>
      <c r="DA7" s="332">
        <f t="shared" ref="DA7:DA15" si="12">SUMIFS($CG$14:$CG$52,$CD$14:$CD$52,CJ7,$CE$14:$CE$52,CK7,$CF$14:$CF$52,CZ7)</f>
        <v>0</v>
      </c>
      <c r="DB7" s="332">
        <f t="shared" ref="DB7:DB15" si="13">SUMIFS($CH$14:$CH$52,$CD$14:$CD$52,CJ7,$CE$14:$CE$52,CK7,$CF$14:$CF$52,CZ7)</f>
        <v>0</v>
      </c>
      <c r="DC7" s="332">
        <f t="shared" ref="DC7:DC15" si="14">((SUMIFS($CG$14:$CG$52,$CD$14:$CD$52,CJ7,$CE$14:$CE$52,CK7,$CF$14:$CF$52,CZ7))+(INT(DB7/12)))</f>
        <v>0</v>
      </c>
      <c r="DD7" s="332">
        <f t="shared" ref="DD7:DD15" si="15">MOD(SUMIFS($CH$14:$CH$52,$CD$14:$CD$52,CJ7,$CE$14:$CE$52,CK7,$CF$14:$CF$52,CZ7),12)</f>
        <v>0</v>
      </c>
      <c r="DE7" s="334" t="s">
        <v>422</v>
      </c>
      <c r="DF7" s="332">
        <f t="shared" ref="DF7:DF13" si="16">SUMIFS($CG$14:$CG$52,$CD$14:$CD$52,CJ7,$CE$14:$CE$52,CK7,$CF$14:$CF$52,DE7)</f>
        <v>0</v>
      </c>
      <c r="DG7" s="332">
        <f t="shared" ref="DG7:DG13" si="17">SUMIFS($CH$14:$CH$52,$CD$14:$CD$52,CJ7,$CE$14:$CE$52,CK7,$CF$14:$CF$52,DE7)</f>
        <v>0</v>
      </c>
      <c r="DH7" s="332">
        <f t="shared" ref="DH7:DH13" si="18">((SUMIFS($CG$14:$CG$52,$CD$14:$CD$52,CJ7,$CE$14:$CE$52,CK7,$CF$14:$CF$52,DE7))+(INT(DG7/12)))</f>
        <v>0</v>
      </c>
      <c r="DI7" s="332">
        <f t="shared" ref="DI7:DI13" si="19">MOD(SUMIFS($CH$14:$CH$52,$CD$14:$CD$52,CJ7,$CE$14:$CE$52,CK7,$CF$14:$CF$52,DE7),12)</f>
        <v>0</v>
      </c>
    </row>
    <row r="8" spans="1:113" ht="17.25" customHeight="1">
      <c r="A8" s="143"/>
      <c r="B8" s="612"/>
      <c r="C8" s="613"/>
      <c r="D8" s="613"/>
      <c r="E8" s="613"/>
      <c r="F8" s="613"/>
      <c r="G8" s="613"/>
      <c r="H8" s="613"/>
      <c r="I8" s="613"/>
      <c r="J8" s="613"/>
      <c r="K8" s="614"/>
      <c r="L8" s="703" t="s">
        <v>54</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5"/>
      <c r="BJ8" s="630"/>
      <c r="BK8" s="631"/>
      <c r="BL8" s="631"/>
      <c r="BM8" s="631"/>
      <c r="BN8" s="631"/>
      <c r="BO8" s="631"/>
      <c r="BP8" s="631"/>
      <c r="BQ8" s="631"/>
      <c r="BR8" s="631"/>
      <c r="BS8" s="632"/>
      <c r="BT8" s="111"/>
      <c r="BU8" s="112"/>
      <c r="BV8" s="118"/>
      <c r="BW8" s="118"/>
      <c r="BY8" s="105"/>
      <c r="BZ8" s="328"/>
      <c r="CA8" s="328"/>
      <c r="CB8" s="328"/>
      <c r="CC8" s="328"/>
      <c r="CD8" s="328"/>
      <c r="CE8" s="328"/>
      <c r="CJ8" s="330" t="s">
        <v>424</v>
      </c>
      <c r="CK8" s="330" t="s">
        <v>421</v>
      </c>
      <c r="CL8" s="331">
        <f t="shared" si="0"/>
        <v>0</v>
      </c>
      <c r="CM8" s="330">
        <f t="shared" si="1"/>
        <v>0</v>
      </c>
      <c r="CN8" s="338">
        <f t="shared" si="2"/>
        <v>0</v>
      </c>
      <c r="CO8" s="333">
        <f t="shared" si="3"/>
        <v>0</v>
      </c>
      <c r="CP8" s="334" t="s">
        <v>411</v>
      </c>
      <c r="CQ8" s="332">
        <f t="shared" si="4"/>
        <v>0</v>
      </c>
      <c r="CR8" s="332">
        <f t="shared" si="5"/>
        <v>0</v>
      </c>
      <c r="CS8" s="338">
        <f t="shared" si="6"/>
        <v>0</v>
      </c>
      <c r="CT8" s="338">
        <f t="shared" si="7"/>
        <v>0</v>
      </c>
      <c r="CU8" s="334" t="s">
        <v>412</v>
      </c>
      <c r="CV8" s="332">
        <f t="shared" si="8"/>
        <v>0</v>
      </c>
      <c r="CW8" s="332">
        <f t="shared" si="9"/>
        <v>0</v>
      </c>
      <c r="CX8" s="332">
        <f t="shared" si="10"/>
        <v>0</v>
      </c>
      <c r="CY8" s="332">
        <f t="shared" si="11"/>
        <v>0</v>
      </c>
      <c r="CZ8" s="334" t="s">
        <v>413</v>
      </c>
      <c r="DA8" s="332">
        <f t="shared" si="12"/>
        <v>0</v>
      </c>
      <c r="DB8" s="332">
        <f t="shared" si="13"/>
        <v>0</v>
      </c>
      <c r="DC8" s="332">
        <f t="shared" si="14"/>
        <v>0</v>
      </c>
      <c r="DD8" s="332">
        <f t="shared" si="15"/>
        <v>0</v>
      </c>
      <c r="DE8" s="334" t="s">
        <v>422</v>
      </c>
      <c r="DF8" s="332">
        <f t="shared" si="16"/>
        <v>0</v>
      </c>
      <c r="DG8" s="332">
        <f t="shared" si="17"/>
        <v>0</v>
      </c>
      <c r="DH8" s="332">
        <f t="shared" si="18"/>
        <v>0</v>
      </c>
      <c r="DI8" s="332">
        <f t="shared" si="19"/>
        <v>0</v>
      </c>
    </row>
    <row r="9" spans="1:113" ht="17.25" customHeight="1">
      <c r="A9" s="143"/>
      <c r="B9" s="615"/>
      <c r="C9" s="616"/>
      <c r="D9" s="616"/>
      <c r="E9" s="616"/>
      <c r="F9" s="616"/>
      <c r="G9" s="616"/>
      <c r="H9" s="616"/>
      <c r="I9" s="616"/>
      <c r="J9" s="616"/>
      <c r="K9" s="617"/>
      <c r="L9" s="706"/>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8"/>
      <c r="BJ9" s="630"/>
      <c r="BK9" s="631"/>
      <c r="BL9" s="631"/>
      <c r="BM9" s="631"/>
      <c r="BN9" s="631"/>
      <c r="BO9" s="631"/>
      <c r="BP9" s="631"/>
      <c r="BQ9" s="631"/>
      <c r="BR9" s="631"/>
      <c r="BS9" s="632"/>
      <c r="BT9" s="111"/>
      <c r="BU9" s="112"/>
      <c r="BV9" s="118"/>
      <c r="BW9" s="118"/>
      <c r="BY9" s="105"/>
      <c r="BZ9" s="328"/>
      <c r="CA9" s="328"/>
      <c r="CB9" s="328"/>
      <c r="CC9" s="328"/>
      <c r="CD9" s="328"/>
      <c r="CE9" s="328"/>
      <c r="CJ9" s="330" t="s">
        <v>425</v>
      </c>
      <c r="CK9" s="330" t="s">
        <v>421</v>
      </c>
      <c r="CL9" s="331">
        <f t="shared" si="0"/>
        <v>0</v>
      </c>
      <c r="CM9" s="330">
        <f t="shared" si="1"/>
        <v>0</v>
      </c>
      <c r="CN9" s="338">
        <f t="shared" si="2"/>
        <v>0</v>
      </c>
      <c r="CO9" s="333">
        <f t="shared" si="3"/>
        <v>0</v>
      </c>
      <c r="CP9" s="334" t="s">
        <v>411</v>
      </c>
      <c r="CQ9" s="332">
        <f t="shared" si="4"/>
        <v>0</v>
      </c>
      <c r="CR9" s="332">
        <f t="shared" si="5"/>
        <v>0</v>
      </c>
      <c r="CS9" s="338">
        <f t="shared" si="6"/>
        <v>0</v>
      </c>
      <c r="CT9" s="338">
        <f t="shared" si="7"/>
        <v>0</v>
      </c>
      <c r="CU9" s="334" t="s">
        <v>412</v>
      </c>
      <c r="CV9" s="332">
        <f t="shared" si="8"/>
        <v>0</v>
      </c>
      <c r="CW9" s="332">
        <f t="shared" si="9"/>
        <v>0</v>
      </c>
      <c r="CX9" s="332">
        <f t="shared" si="10"/>
        <v>0</v>
      </c>
      <c r="CY9" s="332">
        <f t="shared" si="11"/>
        <v>0</v>
      </c>
      <c r="CZ9" s="334" t="s">
        <v>413</v>
      </c>
      <c r="DA9" s="332">
        <f t="shared" si="12"/>
        <v>0</v>
      </c>
      <c r="DB9" s="332">
        <f t="shared" si="13"/>
        <v>0</v>
      </c>
      <c r="DC9" s="332">
        <f t="shared" si="14"/>
        <v>0</v>
      </c>
      <c r="DD9" s="332">
        <f t="shared" si="15"/>
        <v>0</v>
      </c>
      <c r="DE9" s="334" t="s">
        <v>422</v>
      </c>
      <c r="DF9" s="332">
        <f t="shared" si="16"/>
        <v>0</v>
      </c>
      <c r="DG9" s="332">
        <f t="shared" si="17"/>
        <v>0</v>
      </c>
      <c r="DH9" s="332">
        <f t="shared" si="18"/>
        <v>0</v>
      </c>
      <c r="DI9" s="332">
        <f t="shared" si="19"/>
        <v>0</v>
      </c>
    </row>
    <row r="10" spans="1:113" ht="17.25" customHeight="1">
      <c r="A10" s="143"/>
      <c r="B10" s="639" t="s">
        <v>78</v>
      </c>
      <c r="C10" s="640"/>
      <c r="D10" s="640"/>
      <c r="E10" s="640"/>
      <c r="F10" s="640"/>
      <c r="G10" s="640"/>
      <c r="H10" s="640"/>
      <c r="I10" s="640"/>
      <c r="J10" s="640"/>
      <c r="K10" s="641"/>
      <c r="L10" s="655" t="s">
        <v>468</v>
      </c>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7"/>
      <c r="BJ10" s="630"/>
      <c r="BK10" s="631"/>
      <c r="BL10" s="631"/>
      <c r="BM10" s="631"/>
      <c r="BN10" s="631"/>
      <c r="BO10" s="631"/>
      <c r="BP10" s="631"/>
      <c r="BQ10" s="631"/>
      <c r="BR10" s="631"/>
      <c r="BS10" s="632"/>
      <c r="BT10" s="111"/>
      <c r="BU10" s="112"/>
      <c r="BV10" s="118"/>
      <c r="BW10" s="118"/>
      <c r="BY10" s="105"/>
      <c r="BZ10" s="328"/>
      <c r="CA10" s="328"/>
      <c r="CB10" s="328"/>
      <c r="CC10" s="328"/>
      <c r="CD10" s="328"/>
      <c r="CE10" s="328"/>
      <c r="CJ10" s="330" t="s">
        <v>426</v>
      </c>
      <c r="CK10" s="330" t="s">
        <v>421</v>
      </c>
      <c r="CL10" s="331">
        <f>SUMIFS($CB$14:$CB$52,$BZ$14:$BZ$52,CJ10,$CA$14:$CA$52,CK10)</f>
        <v>0</v>
      </c>
      <c r="CM10" s="330">
        <f>SUMIFS($CC$14:$CC$52,$BZ$14:$BZ$52,CJ10,$CA$14:$CA$52,CK10)</f>
        <v>0</v>
      </c>
      <c r="CN10" s="338">
        <f t="shared" si="2"/>
        <v>0</v>
      </c>
      <c r="CO10" s="333">
        <f t="shared" si="3"/>
        <v>0</v>
      </c>
      <c r="CP10" s="334" t="s">
        <v>411</v>
      </c>
      <c r="CQ10" s="332">
        <f t="shared" si="4"/>
        <v>0</v>
      </c>
      <c r="CR10" s="332">
        <f t="shared" si="5"/>
        <v>0</v>
      </c>
      <c r="CS10" s="338">
        <f t="shared" si="6"/>
        <v>0</v>
      </c>
      <c r="CT10" s="338">
        <f t="shared" si="7"/>
        <v>0</v>
      </c>
      <c r="CU10" s="334" t="s">
        <v>412</v>
      </c>
      <c r="CV10" s="332">
        <f t="shared" si="8"/>
        <v>0</v>
      </c>
      <c r="CW10" s="332">
        <f t="shared" si="9"/>
        <v>0</v>
      </c>
      <c r="CX10" s="332">
        <f t="shared" si="10"/>
        <v>0</v>
      </c>
      <c r="CY10" s="332">
        <f t="shared" si="11"/>
        <v>0</v>
      </c>
      <c r="CZ10" s="334" t="s">
        <v>413</v>
      </c>
      <c r="DA10" s="332">
        <f t="shared" si="12"/>
        <v>0</v>
      </c>
      <c r="DB10" s="332">
        <f t="shared" si="13"/>
        <v>0</v>
      </c>
      <c r="DC10" s="332">
        <f t="shared" si="14"/>
        <v>0</v>
      </c>
      <c r="DD10" s="332">
        <f t="shared" si="15"/>
        <v>0</v>
      </c>
      <c r="DE10" s="334" t="s">
        <v>422</v>
      </c>
      <c r="DF10" s="332">
        <f t="shared" si="16"/>
        <v>0</v>
      </c>
      <c r="DG10" s="332">
        <f t="shared" si="17"/>
        <v>0</v>
      </c>
      <c r="DH10" s="332">
        <f t="shared" si="18"/>
        <v>0</v>
      </c>
      <c r="DI10" s="332">
        <f t="shared" si="19"/>
        <v>0</v>
      </c>
    </row>
    <row r="11" spans="1:113" ht="17.25" customHeight="1" thickBot="1">
      <c r="A11" s="143"/>
      <c r="B11" s="615"/>
      <c r="C11" s="616"/>
      <c r="D11" s="616"/>
      <c r="E11" s="616"/>
      <c r="F11" s="616"/>
      <c r="G11" s="616"/>
      <c r="H11" s="616"/>
      <c r="I11" s="616"/>
      <c r="J11" s="616"/>
      <c r="K11" s="617"/>
      <c r="L11" s="658"/>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60"/>
      <c r="BJ11" s="633"/>
      <c r="BK11" s="634"/>
      <c r="BL11" s="634"/>
      <c r="BM11" s="634"/>
      <c r="BN11" s="634"/>
      <c r="BO11" s="634"/>
      <c r="BP11" s="634"/>
      <c r="BQ11" s="634"/>
      <c r="BR11" s="634"/>
      <c r="BS11" s="635"/>
      <c r="BT11" s="111"/>
      <c r="BU11" s="112"/>
      <c r="BV11" s="118"/>
      <c r="BW11" s="118"/>
      <c r="BY11" s="105"/>
      <c r="BZ11" s="328"/>
      <c r="CA11" s="328"/>
      <c r="CB11" s="328"/>
      <c r="CC11" s="328"/>
      <c r="CD11" s="328"/>
      <c r="CE11" s="328"/>
      <c r="CJ11" s="330" t="s">
        <v>427</v>
      </c>
      <c r="CK11" s="330" t="s">
        <v>421</v>
      </c>
      <c r="CL11" s="331">
        <f t="shared" si="0"/>
        <v>0</v>
      </c>
      <c r="CM11" s="330">
        <f t="shared" si="1"/>
        <v>0</v>
      </c>
      <c r="CN11" s="338">
        <f t="shared" si="2"/>
        <v>0</v>
      </c>
      <c r="CO11" s="333">
        <f t="shared" si="3"/>
        <v>0</v>
      </c>
      <c r="CP11" s="334" t="s">
        <v>411</v>
      </c>
      <c r="CQ11" s="332">
        <f t="shared" si="4"/>
        <v>0</v>
      </c>
      <c r="CR11" s="332">
        <f t="shared" si="5"/>
        <v>0</v>
      </c>
      <c r="CS11" s="338">
        <f t="shared" si="6"/>
        <v>0</v>
      </c>
      <c r="CT11" s="338">
        <f t="shared" si="7"/>
        <v>0</v>
      </c>
      <c r="CU11" s="334" t="s">
        <v>412</v>
      </c>
      <c r="CV11" s="332">
        <f t="shared" si="8"/>
        <v>0</v>
      </c>
      <c r="CW11" s="332">
        <f t="shared" si="9"/>
        <v>0</v>
      </c>
      <c r="CX11" s="332">
        <f t="shared" si="10"/>
        <v>0</v>
      </c>
      <c r="CY11" s="332">
        <f t="shared" si="11"/>
        <v>0</v>
      </c>
      <c r="CZ11" s="334" t="s">
        <v>413</v>
      </c>
      <c r="DA11" s="332">
        <f t="shared" si="12"/>
        <v>0</v>
      </c>
      <c r="DB11" s="332">
        <f t="shared" si="13"/>
        <v>0</v>
      </c>
      <c r="DC11" s="332">
        <f t="shared" si="14"/>
        <v>0</v>
      </c>
      <c r="DD11" s="332">
        <f t="shared" si="15"/>
        <v>0</v>
      </c>
      <c r="DE11" s="334" t="s">
        <v>422</v>
      </c>
      <c r="DF11" s="332">
        <f t="shared" si="16"/>
        <v>0</v>
      </c>
      <c r="DG11" s="332">
        <f t="shared" si="17"/>
        <v>0</v>
      </c>
      <c r="DH11" s="332">
        <f t="shared" si="18"/>
        <v>0</v>
      </c>
      <c r="DI11" s="332">
        <f t="shared" si="19"/>
        <v>0</v>
      </c>
    </row>
    <row r="12" spans="1:113" ht="16.5" customHeight="1">
      <c r="A12" s="143"/>
      <c r="B12" s="661" t="s">
        <v>79</v>
      </c>
      <c r="C12" s="662"/>
      <c r="D12" s="662"/>
      <c r="E12" s="662"/>
      <c r="F12" s="662"/>
      <c r="G12" s="662"/>
      <c r="H12" s="662"/>
      <c r="I12" s="662"/>
      <c r="J12" s="662"/>
      <c r="K12" s="663"/>
      <c r="L12" s="667" t="s">
        <v>80</v>
      </c>
      <c r="M12" s="662"/>
      <c r="N12" s="662"/>
      <c r="O12" s="662"/>
      <c r="P12" s="662"/>
      <c r="Q12" s="663"/>
      <c r="R12" s="669" t="s">
        <v>84</v>
      </c>
      <c r="S12" s="670"/>
      <c r="T12" s="670"/>
      <c r="U12" s="670"/>
      <c r="V12" s="670"/>
      <c r="W12" s="670"/>
      <c r="X12" s="670"/>
      <c r="Y12" s="670"/>
      <c r="Z12" s="670"/>
      <c r="AA12" s="670"/>
      <c r="AB12" s="670"/>
      <c r="AC12" s="670"/>
      <c r="AD12" s="670"/>
      <c r="AE12" s="670"/>
      <c r="AF12" s="670"/>
      <c r="AG12" s="670"/>
      <c r="AH12" s="670"/>
      <c r="AI12" s="670"/>
      <c r="AJ12" s="671"/>
      <c r="AK12" s="672" t="s">
        <v>96</v>
      </c>
      <c r="AL12" s="673"/>
      <c r="AM12" s="673"/>
      <c r="AN12" s="673"/>
      <c r="AO12" s="673"/>
      <c r="AP12" s="673"/>
      <c r="AQ12" s="673"/>
      <c r="AR12" s="674"/>
      <c r="AS12" s="675" t="s">
        <v>428</v>
      </c>
      <c r="AT12" s="676"/>
      <c r="AU12" s="676"/>
      <c r="AV12" s="676"/>
      <c r="AW12" s="676"/>
      <c r="AX12" s="676"/>
      <c r="AY12" s="676"/>
      <c r="AZ12" s="676"/>
      <c r="BA12" s="676"/>
      <c r="BB12" s="676"/>
      <c r="BC12" s="677"/>
      <c r="BD12" s="672" t="s">
        <v>93</v>
      </c>
      <c r="BE12" s="673"/>
      <c r="BF12" s="673"/>
      <c r="BG12" s="673"/>
      <c r="BH12" s="673"/>
      <c r="BI12" s="678"/>
      <c r="BJ12" s="682" t="s">
        <v>92</v>
      </c>
      <c r="BK12" s="683"/>
      <c r="BL12" s="683"/>
      <c r="BM12" s="684"/>
      <c r="BN12" s="688" t="s">
        <v>94</v>
      </c>
      <c r="BO12" s="673"/>
      <c r="BP12" s="673"/>
      <c r="BQ12" s="673"/>
      <c r="BR12" s="673"/>
      <c r="BS12" s="689"/>
      <c r="BT12" s="111"/>
      <c r="BU12" s="112"/>
      <c r="BV12" s="118"/>
      <c r="BW12" s="118"/>
      <c r="BY12" s="105"/>
      <c r="BZ12" s="692" t="s">
        <v>429</v>
      </c>
      <c r="CA12" s="692"/>
      <c r="CB12" s="692"/>
      <c r="CC12" s="692"/>
      <c r="CD12" s="692" t="s">
        <v>430</v>
      </c>
      <c r="CE12" s="692"/>
      <c r="CF12" s="692"/>
      <c r="CG12" s="692"/>
      <c r="CH12" s="692"/>
      <c r="CJ12" s="330" t="s">
        <v>431</v>
      </c>
      <c r="CK12" s="330" t="s">
        <v>421</v>
      </c>
      <c r="CL12" s="331">
        <f t="shared" si="0"/>
        <v>0</v>
      </c>
      <c r="CM12" s="330">
        <f t="shared" si="1"/>
        <v>0</v>
      </c>
      <c r="CN12" s="338">
        <f t="shared" si="2"/>
        <v>0</v>
      </c>
      <c r="CO12" s="333">
        <f t="shared" si="3"/>
        <v>0</v>
      </c>
      <c r="CP12" s="334" t="s">
        <v>411</v>
      </c>
      <c r="CQ12" s="332">
        <f t="shared" si="4"/>
        <v>0</v>
      </c>
      <c r="CR12" s="332">
        <f t="shared" si="5"/>
        <v>0</v>
      </c>
      <c r="CS12" s="338">
        <f t="shared" si="6"/>
        <v>0</v>
      </c>
      <c r="CT12" s="338">
        <f t="shared" si="7"/>
        <v>0</v>
      </c>
      <c r="CU12" s="334" t="s">
        <v>412</v>
      </c>
      <c r="CV12" s="332">
        <f t="shared" si="8"/>
        <v>0</v>
      </c>
      <c r="CW12" s="332">
        <f t="shared" si="9"/>
        <v>0</v>
      </c>
      <c r="CX12" s="332">
        <f t="shared" si="10"/>
        <v>0</v>
      </c>
      <c r="CY12" s="332">
        <f t="shared" si="11"/>
        <v>0</v>
      </c>
      <c r="CZ12" s="334" t="s">
        <v>413</v>
      </c>
      <c r="DA12" s="332">
        <f t="shared" si="12"/>
        <v>0</v>
      </c>
      <c r="DB12" s="332">
        <f t="shared" si="13"/>
        <v>0</v>
      </c>
      <c r="DC12" s="332">
        <f t="shared" si="14"/>
        <v>0</v>
      </c>
      <c r="DD12" s="332">
        <f t="shared" si="15"/>
        <v>0</v>
      </c>
      <c r="DE12" s="334" t="s">
        <v>422</v>
      </c>
      <c r="DF12" s="332">
        <f t="shared" si="16"/>
        <v>0</v>
      </c>
      <c r="DG12" s="332">
        <f t="shared" si="17"/>
        <v>0</v>
      </c>
      <c r="DH12" s="332">
        <f t="shared" si="18"/>
        <v>0</v>
      </c>
      <c r="DI12" s="332">
        <f t="shared" si="19"/>
        <v>0</v>
      </c>
    </row>
    <row r="13" spans="1:113" ht="16.5" customHeight="1">
      <c r="A13" s="143"/>
      <c r="B13" s="664"/>
      <c r="C13" s="665"/>
      <c r="D13" s="665"/>
      <c r="E13" s="665"/>
      <c r="F13" s="665"/>
      <c r="G13" s="665"/>
      <c r="H13" s="665"/>
      <c r="I13" s="665"/>
      <c r="J13" s="665"/>
      <c r="K13" s="666"/>
      <c r="L13" s="668"/>
      <c r="M13" s="665"/>
      <c r="N13" s="665"/>
      <c r="O13" s="665"/>
      <c r="P13" s="665"/>
      <c r="Q13" s="666"/>
      <c r="R13" s="693" t="s">
        <v>85</v>
      </c>
      <c r="S13" s="694"/>
      <c r="T13" s="694"/>
      <c r="U13" s="694"/>
      <c r="V13" s="694"/>
      <c r="W13" s="694"/>
      <c r="X13" s="694"/>
      <c r="Y13" s="694"/>
      <c r="Z13" s="694"/>
      <c r="AA13" s="694"/>
      <c r="AB13" s="694"/>
      <c r="AC13" s="694"/>
      <c r="AD13" s="694"/>
      <c r="AE13" s="694"/>
      <c r="AF13" s="694"/>
      <c r="AG13" s="694"/>
      <c r="AH13" s="694"/>
      <c r="AI13" s="694"/>
      <c r="AJ13" s="695"/>
      <c r="AK13" s="696" t="s">
        <v>95</v>
      </c>
      <c r="AL13" s="686"/>
      <c r="AM13" s="686"/>
      <c r="AN13" s="686"/>
      <c r="AO13" s="686"/>
      <c r="AP13" s="686"/>
      <c r="AQ13" s="686"/>
      <c r="AR13" s="697"/>
      <c r="AS13" s="698" t="s">
        <v>432</v>
      </c>
      <c r="AT13" s="699"/>
      <c r="AU13" s="699"/>
      <c r="AV13" s="699"/>
      <c r="AW13" s="699"/>
      <c r="AX13" s="699"/>
      <c r="AY13" s="699"/>
      <c r="AZ13" s="700" t="s">
        <v>433</v>
      </c>
      <c r="BA13" s="701"/>
      <c r="BB13" s="701"/>
      <c r="BC13" s="702"/>
      <c r="BD13" s="679"/>
      <c r="BE13" s="680"/>
      <c r="BF13" s="680"/>
      <c r="BG13" s="680"/>
      <c r="BH13" s="680"/>
      <c r="BI13" s="681"/>
      <c r="BJ13" s="685"/>
      <c r="BK13" s="686"/>
      <c r="BL13" s="686"/>
      <c r="BM13" s="687"/>
      <c r="BN13" s="690"/>
      <c r="BO13" s="680"/>
      <c r="BP13" s="680"/>
      <c r="BQ13" s="680"/>
      <c r="BR13" s="680"/>
      <c r="BS13" s="691"/>
      <c r="BT13" s="111"/>
      <c r="BU13" s="112"/>
      <c r="BV13" s="118"/>
      <c r="BW13" s="118"/>
      <c r="BY13" s="105"/>
      <c r="BZ13" s="390" t="s">
        <v>434</v>
      </c>
      <c r="CA13" s="390" t="s">
        <v>435</v>
      </c>
      <c r="CB13" s="389" t="s">
        <v>46</v>
      </c>
      <c r="CC13" s="341" t="s">
        <v>436</v>
      </c>
      <c r="CD13" s="390" t="s">
        <v>434</v>
      </c>
      <c r="CE13" s="390" t="s">
        <v>435</v>
      </c>
      <c r="CF13" s="389" t="s">
        <v>437</v>
      </c>
      <c r="CG13" s="341" t="s">
        <v>46</v>
      </c>
      <c r="CH13" s="389" t="s">
        <v>436</v>
      </c>
      <c r="CJ13" s="330" t="s">
        <v>452</v>
      </c>
      <c r="CK13" s="330" t="s">
        <v>421</v>
      </c>
      <c r="CL13" s="331">
        <f t="shared" si="0"/>
        <v>0</v>
      </c>
      <c r="CM13" s="330">
        <f t="shared" si="1"/>
        <v>0</v>
      </c>
      <c r="CN13" s="338">
        <f t="shared" si="2"/>
        <v>0</v>
      </c>
      <c r="CO13" s="333">
        <f t="shared" si="3"/>
        <v>0</v>
      </c>
      <c r="CP13" s="334" t="s">
        <v>411</v>
      </c>
      <c r="CQ13" s="332">
        <f t="shared" si="4"/>
        <v>0</v>
      </c>
      <c r="CR13" s="332">
        <f t="shared" si="5"/>
        <v>0</v>
      </c>
      <c r="CS13" s="338">
        <f t="shared" si="6"/>
        <v>0</v>
      </c>
      <c r="CT13" s="338">
        <f t="shared" si="7"/>
        <v>0</v>
      </c>
      <c r="CU13" s="334" t="s">
        <v>412</v>
      </c>
      <c r="CV13" s="332">
        <f t="shared" si="8"/>
        <v>0</v>
      </c>
      <c r="CW13" s="332">
        <f t="shared" si="9"/>
        <v>0</v>
      </c>
      <c r="CX13" s="332">
        <f t="shared" si="10"/>
        <v>0</v>
      </c>
      <c r="CY13" s="332">
        <f t="shared" si="11"/>
        <v>0</v>
      </c>
      <c r="CZ13" s="334" t="s">
        <v>413</v>
      </c>
      <c r="DA13" s="332">
        <f t="shared" si="12"/>
        <v>0</v>
      </c>
      <c r="DB13" s="332">
        <f t="shared" si="13"/>
        <v>0</v>
      </c>
      <c r="DC13" s="332">
        <f t="shared" si="14"/>
        <v>0</v>
      </c>
      <c r="DD13" s="332">
        <f t="shared" si="15"/>
        <v>0</v>
      </c>
      <c r="DE13" s="334" t="s">
        <v>422</v>
      </c>
      <c r="DF13" s="332">
        <f t="shared" si="16"/>
        <v>0</v>
      </c>
      <c r="DG13" s="332">
        <f t="shared" si="17"/>
        <v>0</v>
      </c>
      <c r="DH13" s="332">
        <f t="shared" si="18"/>
        <v>0</v>
      </c>
      <c r="DI13" s="332">
        <f t="shared" si="19"/>
        <v>0</v>
      </c>
    </row>
    <row r="14" spans="1:113" ht="16.5" customHeight="1">
      <c r="A14" s="143"/>
      <c r="B14" s="766" t="s">
        <v>63</v>
      </c>
      <c r="C14" s="767"/>
      <c r="D14" s="767">
        <v>60</v>
      </c>
      <c r="E14" s="767"/>
      <c r="F14" s="768" t="s">
        <v>46</v>
      </c>
      <c r="G14" s="768"/>
      <c r="H14" s="769">
        <v>4</v>
      </c>
      <c r="I14" s="769"/>
      <c r="J14" s="768" t="s">
        <v>45</v>
      </c>
      <c r="K14" s="770"/>
      <c r="L14" s="771">
        <f>IFERROR(DATEDIF(BX14,BX15+1,"Y"),"")</f>
        <v>6</v>
      </c>
      <c r="M14" s="772"/>
      <c r="N14" s="772"/>
      <c r="O14" s="720">
        <f>IFERROR(DATEDIF(BX14,BX15+1,"YM"),"")</f>
        <v>0</v>
      </c>
      <c r="P14" s="720"/>
      <c r="Q14" s="721"/>
      <c r="R14" s="726" t="s">
        <v>83</v>
      </c>
      <c r="S14" s="727"/>
      <c r="T14" s="727"/>
      <c r="U14" s="727"/>
      <c r="V14" s="727"/>
      <c r="W14" s="727"/>
      <c r="X14" s="727"/>
      <c r="Y14" s="727"/>
      <c r="Z14" s="727"/>
      <c r="AA14" s="727"/>
      <c r="AB14" s="727"/>
      <c r="AC14" s="727"/>
      <c r="AD14" s="727"/>
      <c r="AE14" s="727"/>
      <c r="AF14" s="727"/>
      <c r="AG14" s="727"/>
      <c r="AH14" s="727"/>
      <c r="AI14" s="727"/>
      <c r="AJ14" s="728"/>
      <c r="AK14" s="732" t="s">
        <v>465</v>
      </c>
      <c r="AL14" s="733"/>
      <c r="AM14" s="733"/>
      <c r="AN14" s="733"/>
      <c r="AO14" s="733"/>
      <c r="AP14" s="733"/>
      <c r="AQ14" s="733"/>
      <c r="AR14" s="734"/>
      <c r="AS14" s="741" t="s">
        <v>438</v>
      </c>
      <c r="AT14" s="742"/>
      <c r="AU14" s="742"/>
      <c r="AV14" s="742"/>
      <c r="AW14" s="742"/>
      <c r="AX14" s="742"/>
      <c r="AY14" s="743"/>
      <c r="AZ14" s="391">
        <v>1</v>
      </c>
      <c r="BA14" s="392" t="s">
        <v>46</v>
      </c>
      <c r="BB14" s="391">
        <v>6</v>
      </c>
      <c r="BC14" s="392" t="s">
        <v>436</v>
      </c>
      <c r="BD14" s="744" t="s">
        <v>87</v>
      </c>
      <c r="BE14" s="745"/>
      <c r="BF14" s="745"/>
      <c r="BG14" s="745"/>
      <c r="BH14" s="745"/>
      <c r="BI14" s="746"/>
      <c r="BJ14" s="750" t="s">
        <v>89</v>
      </c>
      <c r="BK14" s="751"/>
      <c r="BL14" s="751"/>
      <c r="BM14" s="752"/>
      <c r="BN14" s="750" t="s">
        <v>90</v>
      </c>
      <c r="BO14" s="751"/>
      <c r="BP14" s="751"/>
      <c r="BQ14" s="751"/>
      <c r="BR14" s="751"/>
      <c r="BS14" s="779"/>
      <c r="BT14" s="111"/>
      <c r="BU14" s="28"/>
      <c r="BV14" s="113">
        <f>IF(B14="S",25,IF(B14="H",88,IF(B14="R",118,)))</f>
        <v>25</v>
      </c>
      <c r="BW14" s="113">
        <f>D14+BV14</f>
        <v>85</v>
      </c>
      <c r="BX14" s="342">
        <f>DATE(BW14,H14,1)</f>
        <v>31138</v>
      </c>
      <c r="BY14" s="105"/>
      <c r="BZ14" s="782" t="str">
        <f>BN14</f>
        <v>認可保育所</v>
      </c>
      <c r="CA14" s="782" t="str">
        <f>BJ14</f>
        <v>常勤</v>
      </c>
      <c r="CB14" s="709">
        <f>L14</f>
        <v>6</v>
      </c>
      <c r="CC14" s="710">
        <f>O14</f>
        <v>0</v>
      </c>
      <c r="CD14" s="390" t="str">
        <f>BN14</f>
        <v>認可保育所</v>
      </c>
      <c r="CE14" s="343" t="str">
        <f>BJ14</f>
        <v>常勤</v>
      </c>
      <c r="CF14" s="390" t="str">
        <f t="shared" ref="CF14:CF52" si="20">AS14</f>
        <v>主任保育士</v>
      </c>
      <c r="CG14" s="389">
        <f>AZ14</f>
        <v>1</v>
      </c>
      <c r="CH14" s="389">
        <f>BB14</f>
        <v>6</v>
      </c>
      <c r="CJ14" s="344" t="s">
        <v>439</v>
      </c>
      <c r="CK14" s="330" t="s">
        <v>421</v>
      </c>
      <c r="CL14" s="331">
        <f>SUMIFS($CB$14:$CB$52,$BZ$14:$BZ$52,CJ14,$CA$14:$CA$52,CK14)</f>
        <v>0</v>
      </c>
      <c r="CM14" s="330">
        <f>SUMIFS($CC$14:$CC$52,$BZ$14:$BZ$52,CJ14,$CA$14:$CA$52,CK14)</f>
        <v>0</v>
      </c>
      <c r="CN14" s="338">
        <f>((SUMIFS($CB$14:$CB$52,$BZ$14:$BZ$52,CJ14,$CA$14:$CA$52,CK14))+(INT(CM14/12)))</f>
        <v>0</v>
      </c>
      <c r="CO14" s="333">
        <f>MOD(SUMIFS($CC$14:$CC$52,$BZ$14:$BZ$52,CJ14,$CA$14:$CA$52,CK14),12)</f>
        <v>0</v>
      </c>
      <c r="CP14" s="334" t="s">
        <v>411</v>
      </c>
      <c r="CQ14" s="332">
        <f t="shared" si="4"/>
        <v>0</v>
      </c>
      <c r="CR14" s="332">
        <f>SUMIFS($CH$14:$CH$52,$CD$14:$CD$52,CJ14,$CE$14:$CE$52,CK14,$CF$14:$CF$52,CP14)</f>
        <v>0</v>
      </c>
      <c r="CS14" s="338">
        <f t="shared" si="6"/>
        <v>0</v>
      </c>
      <c r="CT14" s="338">
        <f t="shared" si="7"/>
        <v>0</v>
      </c>
      <c r="CU14" s="334" t="s">
        <v>412</v>
      </c>
      <c r="CV14" s="332">
        <f t="shared" si="8"/>
        <v>0</v>
      </c>
      <c r="CW14" s="332">
        <f t="shared" si="9"/>
        <v>0</v>
      </c>
      <c r="CX14" s="332">
        <f t="shared" si="10"/>
        <v>0</v>
      </c>
      <c r="CY14" s="332">
        <f t="shared" si="11"/>
        <v>0</v>
      </c>
      <c r="CZ14" s="334" t="s">
        <v>413</v>
      </c>
      <c r="DA14" s="332">
        <f t="shared" si="12"/>
        <v>0</v>
      </c>
      <c r="DB14" s="332">
        <f t="shared" si="13"/>
        <v>0</v>
      </c>
      <c r="DC14" s="332">
        <f t="shared" si="14"/>
        <v>0</v>
      </c>
      <c r="DD14" s="332">
        <f t="shared" si="15"/>
        <v>0</v>
      </c>
    </row>
    <row r="15" spans="1:113" ht="16.5" customHeight="1">
      <c r="A15" s="143"/>
      <c r="B15" s="711" t="s">
        <v>51</v>
      </c>
      <c r="C15" s="712"/>
      <c r="D15" s="712"/>
      <c r="E15" s="712"/>
      <c r="F15" s="712"/>
      <c r="G15" s="712"/>
      <c r="H15" s="712"/>
      <c r="I15" s="712"/>
      <c r="J15" s="712"/>
      <c r="K15" s="713"/>
      <c r="L15" s="773"/>
      <c r="M15" s="774"/>
      <c r="N15" s="774"/>
      <c r="O15" s="722"/>
      <c r="P15" s="722"/>
      <c r="Q15" s="723"/>
      <c r="R15" s="729"/>
      <c r="S15" s="730"/>
      <c r="T15" s="730"/>
      <c r="U15" s="730"/>
      <c r="V15" s="730"/>
      <c r="W15" s="730"/>
      <c r="X15" s="730"/>
      <c r="Y15" s="730"/>
      <c r="Z15" s="730"/>
      <c r="AA15" s="730"/>
      <c r="AB15" s="730"/>
      <c r="AC15" s="730"/>
      <c r="AD15" s="730"/>
      <c r="AE15" s="730"/>
      <c r="AF15" s="730"/>
      <c r="AG15" s="730"/>
      <c r="AH15" s="730"/>
      <c r="AI15" s="730"/>
      <c r="AJ15" s="731"/>
      <c r="AK15" s="735"/>
      <c r="AL15" s="736"/>
      <c r="AM15" s="736"/>
      <c r="AN15" s="736"/>
      <c r="AO15" s="736"/>
      <c r="AP15" s="736"/>
      <c r="AQ15" s="736"/>
      <c r="AR15" s="737"/>
      <c r="AS15" s="714" t="s">
        <v>440</v>
      </c>
      <c r="AT15" s="715"/>
      <c r="AU15" s="715"/>
      <c r="AV15" s="715"/>
      <c r="AW15" s="715"/>
      <c r="AX15" s="715"/>
      <c r="AY15" s="716"/>
      <c r="AZ15" s="393">
        <v>2</v>
      </c>
      <c r="BA15" s="394" t="s">
        <v>46</v>
      </c>
      <c r="BB15" s="393">
        <v>6</v>
      </c>
      <c r="BC15" s="394" t="s">
        <v>436</v>
      </c>
      <c r="BD15" s="747"/>
      <c r="BE15" s="748"/>
      <c r="BF15" s="748"/>
      <c r="BG15" s="748"/>
      <c r="BH15" s="748"/>
      <c r="BI15" s="749"/>
      <c r="BJ15" s="753"/>
      <c r="BK15" s="754"/>
      <c r="BL15" s="754"/>
      <c r="BM15" s="755"/>
      <c r="BN15" s="753"/>
      <c r="BO15" s="754"/>
      <c r="BP15" s="754"/>
      <c r="BQ15" s="754"/>
      <c r="BR15" s="754"/>
      <c r="BS15" s="780"/>
      <c r="BT15" s="111"/>
      <c r="BU15" s="28"/>
      <c r="BV15" s="113">
        <f>IF(B16="S",25,IF(B16="H",88,IF(B16="R",118,)))</f>
        <v>88</v>
      </c>
      <c r="BW15" s="113">
        <f>D16+BV15</f>
        <v>91</v>
      </c>
      <c r="BX15" s="342">
        <f>DATE(BW15,H16,31)</f>
        <v>33328</v>
      </c>
      <c r="BY15" s="105"/>
      <c r="BZ15" s="783"/>
      <c r="CA15" s="783"/>
      <c r="CB15" s="709"/>
      <c r="CC15" s="710"/>
      <c r="CD15" s="390" t="str">
        <f>BN14</f>
        <v>認可保育所</v>
      </c>
      <c r="CE15" s="390" t="str">
        <f>BJ14</f>
        <v>常勤</v>
      </c>
      <c r="CF15" s="390" t="str">
        <f t="shared" si="20"/>
        <v>施設長</v>
      </c>
      <c r="CG15" s="389">
        <f>AZ15</f>
        <v>2</v>
      </c>
      <c r="CH15" s="389">
        <f>BB15</f>
        <v>6</v>
      </c>
      <c r="CJ15" s="344" t="s">
        <v>466</v>
      </c>
      <c r="CK15" s="330" t="s">
        <v>421</v>
      </c>
      <c r="CL15" s="331">
        <f>SUMIFS($CB$14:$CB$52,$BZ$14:$BZ$52,CJ15,$CA$14:$CA$52,CK15)</f>
        <v>0</v>
      </c>
      <c r="CM15" s="330">
        <f>SUMIFS($CC$14:$CC$52,$BZ$14:$BZ$52,CJ15,$CA$14:$CA$52,CK15)</f>
        <v>0</v>
      </c>
      <c r="CN15" s="338">
        <f>((SUMIFS($CB$14:$CB$52,$BZ$14:$BZ$52,CJ15,$CA$14:$CA$52,CK15))+(INT(CM15/12)))</f>
        <v>0</v>
      </c>
      <c r="CO15" s="333">
        <f>MOD(SUMIFS($CC$14:$CC$52,$BZ$14:$BZ$52,CJ15,$CA$14:$CA$52,CK15),12)</f>
        <v>0</v>
      </c>
      <c r="CP15" s="334" t="s">
        <v>411</v>
      </c>
      <c r="CQ15" s="332">
        <f t="shared" si="4"/>
        <v>0</v>
      </c>
      <c r="CR15" s="332">
        <f>SUMIFS($CH$14:$CH$52,$CD$14:$CD$52,CJ15,$CE$14:$CE$52,CK15,$CF$14:$CF$52,CP15)</f>
        <v>0</v>
      </c>
      <c r="CS15" s="338">
        <f t="shared" si="6"/>
        <v>0</v>
      </c>
      <c r="CT15" s="338">
        <f t="shared" si="7"/>
        <v>0</v>
      </c>
      <c r="CU15" s="334" t="s">
        <v>412</v>
      </c>
      <c r="CV15" s="332">
        <f t="shared" si="8"/>
        <v>0</v>
      </c>
      <c r="CW15" s="332">
        <f t="shared" si="9"/>
        <v>0</v>
      </c>
      <c r="CX15" s="332">
        <f t="shared" si="10"/>
        <v>0</v>
      </c>
      <c r="CY15" s="332">
        <f t="shared" si="11"/>
        <v>0</v>
      </c>
      <c r="CZ15" s="334" t="s">
        <v>413</v>
      </c>
      <c r="DA15" s="332">
        <f t="shared" si="12"/>
        <v>0</v>
      </c>
      <c r="DB15" s="332">
        <f t="shared" si="13"/>
        <v>0</v>
      </c>
      <c r="DC15" s="332">
        <f t="shared" si="14"/>
        <v>0</v>
      </c>
      <c r="DD15" s="332">
        <f t="shared" si="15"/>
        <v>0</v>
      </c>
    </row>
    <row r="16" spans="1:113" ht="16.5" customHeight="1">
      <c r="A16" s="143"/>
      <c r="B16" s="717" t="s">
        <v>228</v>
      </c>
      <c r="C16" s="718"/>
      <c r="D16" s="718">
        <v>3</v>
      </c>
      <c r="E16" s="718"/>
      <c r="F16" s="719" t="s">
        <v>46</v>
      </c>
      <c r="G16" s="719"/>
      <c r="H16" s="777">
        <v>3</v>
      </c>
      <c r="I16" s="777"/>
      <c r="J16" s="719" t="s">
        <v>45</v>
      </c>
      <c r="K16" s="778"/>
      <c r="L16" s="775"/>
      <c r="M16" s="776"/>
      <c r="N16" s="776"/>
      <c r="O16" s="724"/>
      <c r="P16" s="724"/>
      <c r="Q16" s="725"/>
      <c r="R16" s="759" t="s">
        <v>86</v>
      </c>
      <c r="S16" s="760"/>
      <c r="T16" s="760"/>
      <c r="U16" s="760"/>
      <c r="V16" s="760"/>
      <c r="W16" s="760"/>
      <c r="X16" s="760"/>
      <c r="Y16" s="760"/>
      <c r="Z16" s="760"/>
      <c r="AA16" s="760"/>
      <c r="AB16" s="760"/>
      <c r="AC16" s="760"/>
      <c r="AD16" s="760"/>
      <c r="AE16" s="760"/>
      <c r="AF16" s="760"/>
      <c r="AG16" s="760"/>
      <c r="AH16" s="760"/>
      <c r="AI16" s="760"/>
      <c r="AJ16" s="761"/>
      <c r="AK16" s="738"/>
      <c r="AL16" s="739"/>
      <c r="AM16" s="739"/>
      <c r="AN16" s="739"/>
      <c r="AO16" s="739"/>
      <c r="AP16" s="739"/>
      <c r="AQ16" s="739"/>
      <c r="AR16" s="740"/>
      <c r="AS16" s="762"/>
      <c r="AT16" s="763"/>
      <c r="AU16" s="763"/>
      <c r="AV16" s="763"/>
      <c r="AW16" s="763"/>
      <c r="AX16" s="763"/>
      <c r="AY16" s="764"/>
      <c r="AZ16" s="395"/>
      <c r="BA16" s="396" t="s">
        <v>46</v>
      </c>
      <c r="BB16" s="395"/>
      <c r="BC16" s="396" t="s">
        <v>436</v>
      </c>
      <c r="BD16" s="765" t="s">
        <v>88</v>
      </c>
      <c r="BE16" s="757"/>
      <c r="BF16" s="757"/>
      <c r="BG16" s="757"/>
      <c r="BH16" s="757"/>
      <c r="BI16" s="758"/>
      <c r="BJ16" s="756"/>
      <c r="BK16" s="757"/>
      <c r="BL16" s="757"/>
      <c r="BM16" s="758"/>
      <c r="BN16" s="756"/>
      <c r="BO16" s="757"/>
      <c r="BP16" s="757"/>
      <c r="BQ16" s="757"/>
      <c r="BR16" s="757"/>
      <c r="BS16" s="781"/>
      <c r="BT16" s="111"/>
      <c r="BU16" s="28"/>
      <c r="BV16" s="105"/>
      <c r="BW16" s="118"/>
      <c r="BY16" s="105"/>
      <c r="BZ16" s="784"/>
      <c r="CA16" s="784"/>
      <c r="CB16" s="709"/>
      <c r="CC16" s="710"/>
      <c r="CD16" s="390" t="str">
        <f>BN14</f>
        <v>認可保育所</v>
      </c>
      <c r="CE16" s="390" t="str">
        <f>BJ14</f>
        <v>常勤</v>
      </c>
      <c r="CF16" s="390">
        <f t="shared" si="20"/>
        <v>0</v>
      </c>
      <c r="CG16" s="389">
        <f>AZ16</f>
        <v>0</v>
      </c>
      <c r="CH16" s="389">
        <f>BB16</f>
        <v>0</v>
      </c>
      <c r="CJ16" s="345"/>
      <c r="CK16" s="345"/>
      <c r="CL16" s="345"/>
      <c r="CM16" s="345"/>
      <c r="CN16" s="34"/>
      <c r="CO16" s="34"/>
      <c r="CP16" s="34"/>
      <c r="CQ16" s="34"/>
      <c r="CR16" s="34"/>
      <c r="CS16" s="34"/>
      <c r="CT16" s="34"/>
      <c r="CU16" s="34"/>
      <c r="CV16" s="34"/>
      <c r="CW16" s="34"/>
      <c r="CX16" s="34"/>
    </row>
    <row r="17" spans="1:102" ht="16.5" customHeight="1">
      <c r="A17" s="143"/>
      <c r="B17" s="766"/>
      <c r="C17" s="767"/>
      <c r="D17" s="767"/>
      <c r="E17" s="767"/>
      <c r="F17" s="768" t="s">
        <v>46</v>
      </c>
      <c r="G17" s="768"/>
      <c r="H17" s="769"/>
      <c r="I17" s="769"/>
      <c r="J17" s="768" t="s">
        <v>45</v>
      </c>
      <c r="K17" s="770"/>
      <c r="L17" s="771"/>
      <c r="M17" s="772"/>
      <c r="N17" s="772"/>
      <c r="O17" s="720"/>
      <c r="P17" s="720"/>
      <c r="Q17" s="721"/>
      <c r="R17" s="726"/>
      <c r="S17" s="727"/>
      <c r="T17" s="727"/>
      <c r="U17" s="727"/>
      <c r="V17" s="727"/>
      <c r="W17" s="727"/>
      <c r="X17" s="727"/>
      <c r="Y17" s="727"/>
      <c r="Z17" s="727"/>
      <c r="AA17" s="727"/>
      <c r="AB17" s="727"/>
      <c r="AC17" s="727"/>
      <c r="AD17" s="727"/>
      <c r="AE17" s="727"/>
      <c r="AF17" s="727"/>
      <c r="AG17" s="727"/>
      <c r="AH17" s="727"/>
      <c r="AI17" s="727"/>
      <c r="AJ17" s="728"/>
      <c r="AK17" s="732"/>
      <c r="AL17" s="733"/>
      <c r="AM17" s="733"/>
      <c r="AN17" s="733"/>
      <c r="AO17" s="733"/>
      <c r="AP17" s="733"/>
      <c r="AQ17" s="733"/>
      <c r="AR17" s="734"/>
      <c r="AS17" s="741"/>
      <c r="AT17" s="742"/>
      <c r="AU17" s="742"/>
      <c r="AV17" s="742"/>
      <c r="AW17" s="742"/>
      <c r="AX17" s="742"/>
      <c r="AY17" s="743"/>
      <c r="AZ17" s="391"/>
      <c r="BA17" s="392" t="s">
        <v>46</v>
      </c>
      <c r="BB17" s="391"/>
      <c r="BC17" s="392" t="s">
        <v>195</v>
      </c>
      <c r="BD17" s="744"/>
      <c r="BE17" s="745"/>
      <c r="BF17" s="745"/>
      <c r="BG17" s="745"/>
      <c r="BH17" s="745"/>
      <c r="BI17" s="746"/>
      <c r="BJ17" s="750"/>
      <c r="BK17" s="751"/>
      <c r="BL17" s="751"/>
      <c r="BM17" s="752"/>
      <c r="BN17" s="750"/>
      <c r="BO17" s="751"/>
      <c r="BP17" s="751"/>
      <c r="BQ17" s="751"/>
      <c r="BR17" s="751"/>
      <c r="BS17" s="779"/>
      <c r="BT17" s="111"/>
      <c r="BU17" s="28"/>
      <c r="BV17" s="113">
        <f>IF(B17="S",25,IF(B17="H",88,IF(B17="R",118,)))</f>
        <v>0</v>
      </c>
      <c r="BW17" s="113">
        <f>D17+BV17</f>
        <v>0</v>
      </c>
      <c r="BX17" s="342" t="e">
        <f>DATE(BW17,H17,1)</f>
        <v>#NUM!</v>
      </c>
      <c r="BY17" s="105"/>
      <c r="BZ17" s="782">
        <f>BN17</f>
        <v>0</v>
      </c>
      <c r="CA17" s="791">
        <f>BJ17</f>
        <v>0</v>
      </c>
      <c r="CB17" s="709">
        <f>L17</f>
        <v>0</v>
      </c>
      <c r="CC17" s="710">
        <f>O17</f>
        <v>0</v>
      </c>
      <c r="CD17" s="390">
        <f>BN17</f>
        <v>0</v>
      </c>
      <c r="CE17" s="390">
        <f>BJ17</f>
        <v>0</v>
      </c>
      <c r="CF17" s="390">
        <f t="shared" si="20"/>
        <v>0</v>
      </c>
      <c r="CG17" s="389">
        <f>AZ17</f>
        <v>0</v>
      </c>
      <c r="CH17" s="389">
        <f t="shared" ref="CH17:CH52" si="21">BB17</f>
        <v>0</v>
      </c>
      <c r="CJ17" s="345"/>
      <c r="CK17" s="345"/>
      <c r="CL17" s="345"/>
      <c r="CM17" s="345"/>
      <c r="CN17" s="34"/>
      <c r="CO17" s="34"/>
      <c r="CP17" s="34"/>
      <c r="CQ17" s="34"/>
      <c r="CR17" s="34"/>
      <c r="CS17" s="34"/>
      <c r="CT17" s="34"/>
      <c r="CU17" s="34"/>
      <c r="CV17" s="34"/>
      <c r="CW17" s="34"/>
      <c r="CX17" s="34"/>
    </row>
    <row r="18" spans="1:102" ht="16.5" customHeight="1">
      <c r="A18" s="143"/>
      <c r="B18" s="711" t="s">
        <v>51</v>
      </c>
      <c r="C18" s="712"/>
      <c r="D18" s="712"/>
      <c r="E18" s="712"/>
      <c r="F18" s="712"/>
      <c r="G18" s="712"/>
      <c r="H18" s="712"/>
      <c r="I18" s="712"/>
      <c r="J18" s="712"/>
      <c r="K18" s="713"/>
      <c r="L18" s="773"/>
      <c r="M18" s="774"/>
      <c r="N18" s="774"/>
      <c r="O18" s="722"/>
      <c r="P18" s="722"/>
      <c r="Q18" s="723"/>
      <c r="R18" s="729"/>
      <c r="S18" s="730"/>
      <c r="T18" s="730"/>
      <c r="U18" s="730"/>
      <c r="V18" s="730"/>
      <c r="W18" s="730"/>
      <c r="X18" s="730"/>
      <c r="Y18" s="730"/>
      <c r="Z18" s="730"/>
      <c r="AA18" s="730"/>
      <c r="AB18" s="730"/>
      <c r="AC18" s="730"/>
      <c r="AD18" s="730"/>
      <c r="AE18" s="730"/>
      <c r="AF18" s="730"/>
      <c r="AG18" s="730"/>
      <c r="AH18" s="730"/>
      <c r="AI18" s="730"/>
      <c r="AJ18" s="731"/>
      <c r="AK18" s="735"/>
      <c r="AL18" s="736"/>
      <c r="AM18" s="736"/>
      <c r="AN18" s="736"/>
      <c r="AO18" s="736"/>
      <c r="AP18" s="736"/>
      <c r="AQ18" s="736"/>
      <c r="AR18" s="737"/>
      <c r="AS18" s="714"/>
      <c r="AT18" s="715"/>
      <c r="AU18" s="715"/>
      <c r="AV18" s="715"/>
      <c r="AW18" s="715"/>
      <c r="AX18" s="715"/>
      <c r="AY18" s="716"/>
      <c r="AZ18" s="393"/>
      <c r="BA18" s="394" t="s">
        <v>46</v>
      </c>
      <c r="BB18" s="393"/>
      <c r="BC18" s="394" t="s">
        <v>195</v>
      </c>
      <c r="BD18" s="747"/>
      <c r="BE18" s="748"/>
      <c r="BF18" s="748"/>
      <c r="BG18" s="748"/>
      <c r="BH18" s="748"/>
      <c r="BI18" s="749"/>
      <c r="BJ18" s="753"/>
      <c r="BK18" s="754"/>
      <c r="BL18" s="754"/>
      <c r="BM18" s="755"/>
      <c r="BN18" s="753"/>
      <c r="BO18" s="754"/>
      <c r="BP18" s="754"/>
      <c r="BQ18" s="754"/>
      <c r="BR18" s="754"/>
      <c r="BS18" s="780"/>
      <c r="BT18" s="111"/>
      <c r="BU18" s="28"/>
      <c r="BV18" s="113">
        <f>IF(B19="S",25,IF(B19="H",88,IF(B19="R",118,)))</f>
        <v>0</v>
      </c>
      <c r="BW18" s="113">
        <f>D19+BV18</f>
        <v>0</v>
      </c>
      <c r="BX18" s="342" t="e">
        <f>DATE(BW18,H19,31)</f>
        <v>#NUM!</v>
      </c>
      <c r="BY18" s="105"/>
      <c r="BZ18" s="783"/>
      <c r="CA18" s="783"/>
      <c r="CB18" s="709"/>
      <c r="CC18" s="710"/>
      <c r="CD18" s="390">
        <f>BN17</f>
        <v>0</v>
      </c>
      <c r="CE18" s="390">
        <f>BJ17</f>
        <v>0</v>
      </c>
      <c r="CF18" s="390">
        <f t="shared" si="20"/>
        <v>0</v>
      </c>
      <c r="CG18" s="389">
        <f t="shared" ref="CG18:CG52" si="22">AZ18</f>
        <v>0</v>
      </c>
      <c r="CH18" s="389">
        <f t="shared" si="21"/>
        <v>0</v>
      </c>
      <c r="CJ18" s="345"/>
      <c r="CK18" s="345"/>
      <c r="CL18" s="345"/>
      <c r="CM18" s="345"/>
      <c r="CN18" s="34"/>
      <c r="CO18" s="34"/>
      <c r="CP18" s="34"/>
      <c r="CQ18" s="34"/>
      <c r="CR18" s="34"/>
      <c r="CS18" s="34"/>
      <c r="CT18" s="34"/>
      <c r="CU18" s="34"/>
      <c r="CV18" s="34"/>
      <c r="CW18" s="34"/>
      <c r="CX18" s="34"/>
    </row>
    <row r="19" spans="1:102" ht="16.5" customHeight="1">
      <c r="A19" s="143"/>
      <c r="B19" s="717"/>
      <c r="C19" s="718"/>
      <c r="D19" s="718"/>
      <c r="E19" s="718"/>
      <c r="F19" s="719" t="s">
        <v>46</v>
      </c>
      <c r="G19" s="719"/>
      <c r="H19" s="777"/>
      <c r="I19" s="777"/>
      <c r="J19" s="719" t="s">
        <v>45</v>
      </c>
      <c r="K19" s="778"/>
      <c r="L19" s="775"/>
      <c r="M19" s="776"/>
      <c r="N19" s="776"/>
      <c r="O19" s="724"/>
      <c r="P19" s="724"/>
      <c r="Q19" s="725"/>
      <c r="R19" s="759"/>
      <c r="S19" s="760"/>
      <c r="T19" s="760"/>
      <c r="U19" s="760"/>
      <c r="V19" s="760"/>
      <c r="W19" s="760"/>
      <c r="X19" s="760"/>
      <c r="Y19" s="760"/>
      <c r="Z19" s="760"/>
      <c r="AA19" s="760"/>
      <c r="AB19" s="760"/>
      <c r="AC19" s="760"/>
      <c r="AD19" s="760"/>
      <c r="AE19" s="760"/>
      <c r="AF19" s="760"/>
      <c r="AG19" s="760"/>
      <c r="AH19" s="760"/>
      <c r="AI19" s="760"/>
      <c r="AJ19" s="761"/>
      <c r="AK19" s="738"/>
      <c r="AL19" s="739"/>
      <c r="AM19" s="739"/>
      <c r="AN19" s="739"/>
      <c r="AO19" s="739"/>
      <c r="AP19" s="739"/>
      <c r="AQ19" s="739"/>
      <c r="AR19" s="740"/>
      <c r="AS19" s="762"/>
      <c r="AT19" s="763"/>
      <c r="AU19" s="763"/>
      <c r="AV19" s="763"/>
      <c r="AW19" s="763"/>
      <c r="AX19" s="763"/>
      <c r="AY19" s="764"/>
      <c r="AZ19" s="395"/>
      <c r="BA19" s="396" t="s">
        <v>46</v>
      </c>
      <c r="BB19" s="395"/>
      <c r="BC19" s="396" t="s">
        <v>195</v>
      </c>
      <c r="BD19" s="765"/>
      <c r="BE19" s="757"/>
      <c r="BF19" s="757"/>
      <c r="BG19" s="757"/>
      <c r="BH19" s="757"/>
      <c r="BI19" s="758"/>
      <c r="BJ19" s="756"/>
      <c r="BK19" s="757"/>
      <c r="BL19" s="757"/>
      <c r="BM19" s="758"/>
      <c r="BN19" s="756"/>
      <c r="BO19" s="757"/>
      <c r="BP19" s="757"/>
      <c r="BQ19" s="757"/>
      <c r="BR19" s="757"/>
      <c r="BS19" s="781"/>
      <c r="BT19" s="111"/>
      <c r="BU19" s="28"/>
      <c r="BV19" s="118"/>
      <c r="BW19" s="118"/>
      <c r="BY19" s="105"/>
      <c r="BZ19" s="784"/>
      <c r="CA19" s="784"/>
      <c r="CB19" s="709"/>
      <c r="CC19" s="710"/>
      <c r="CD19" s="343">
        <f>BN17</f>
        <v>0</v>
      </c>
      <c r="CE19" s="390">
        <f>BJ17</f>
        <v>0</v>
      </c>
      <c r="CF19" s="390">
        <f t="shared" si="20"/>
        <v>0</v>
      </c>
      <c r="CG19" s="389">
        <f t="shared" si="22"/>
        <v>0</v>
      </c>
      <c r="CH19" s="389">
        <f t="shared" si="21"/>
        <v>0</v>
      </c>
    </row>
    <row r="20" spans="1:102" ht="16.5" customHeight="1">
      <c r="A20" s="143"/>
      <c r="B20" s="766"/>
      <c r="C20" s="767"/>
      <c r="D20" s="767"/>
      <c r="E20" s="767"/>
      <c r="F20" s="768" t="s">
        <v>46</v>
      </c>
      <c r="G20" s="768"/>
      <c r="H20" s="769"/>
      <c r="I20" s="769"/>
      <c r="J20" s="768" t="s">
        <v>45</v>
      </c>
      <c r="K20" s="770"/>
      <c r="L20" s="785" t="str">
        <f>IFERROR(DATEDIF(BX20,BX21+1,"Y"),"")</f>
        <v/>
      </c>
      <c r="M20" s="786"/>
      <c r="N20" s="786"/>
      <c r="O20" s="795" t="str">
        <f>IFERROR(DATEDIF(BX20,BX21+1,"YM"),"")</f>
        <v/>
      </c>
      <c r="P20" s="795"/>
      <c r="Q20" s="796"/>
      <c r="R20" s="801"/>
      <c r="S20" s="802"/>
      <c r="T20" s="802"/>
      <c r="U20" s="802"/>
      <c r="V20" s="802"/>
      <c r="W20" s="802"/>
      <c r="X20" s="802"/>
      <c r="Y20" s="802"/>
      <c r="Z20" s="802"/>
      <c r="AA20" s="802"/>
      <c r="AB20" s="802"/>
      <c r="AC20" s="802"/>
      <c r="AD20" s="802"/>
      <c r="AE20" s="802"/>
      <c r="AF20" s="802"/>
      <c r="AG20" s="802"/>
      <c r="AH20" s="802"/>
      <c r="AI20" s="802"/>
      <c r="AJ20" s="803"/>
      <c r="AK20" s="807"/>
      <c r="AL20" s="808"/>
      <c r="AM20" s="808"/>
      <c r="AN20" s="808"/>
      <c r="AO20" s="808"/>
      <c r="AP20" s="808"/>
      <c r="AQ20" s="808"/>
      <c r="AR20" s="809"/>
      <c r="AS20" s="741"/>
      <c r="AT20" s="742"/>
      <c r="AU20" s="742"/>
      <c r="AV20" s="742"/>
      <c r="AW20" s="742"/>
      <c r="AX20" s="742"/>
      <c r="AY20" s="743"/>
      <c r="AZ20" s="391"/>
      <c r="BA20" s="392" t="s">
        <v>46</v>
      </c>
      <c r="BB20" s="391"/>
      <c r="BC20" s="392" t="s">
        <v>436</v>
      </c>
      <c r="BD20" s="816"/>
      <c r="BE20" s="817"/>
      <c r="BF20" s="817"/>
      <c r="BG20" s="817"/>
      <c r="BH20" s="817"/>
      <c r="BI20" s="818"/>
      <c r="BJ20" s="822"/>
      <c r="BK20" s="823"/>
      <c r="BL20" s="823"/>
      <c r="BM20" s="824"/>
      <c r="BN20" s="750"/>
      <c r="BO20" s="751"/>
      <c r="BP20" s="751"/>
      <c r="BQ20" s="751"/>
      <c r="BR20" s="751"/>
      <c r="BS20" s="779"/>
      <c r="BT20" s="111"/>
      <c r="BU20" s="28"/>
      <c r="BV20" s="113">
        <f>IF(B20="S",25,IF(B20="H",88,IF(B20="R",118,)))</f>
        <v>0</v>
      </c>
      <c r="BW20" s="113">
        <f>D20+BV20</f>
        <v>0</v>
      </c>
      <c r="BX20" s="342" t="e">
        <f>DATE(BW20,H20,1)</f>
        <v>#NUM!</v>
      </c>
      <c r="BY20" s="105"/>
      <c r="BZ20" s="791">
        <f t="shared" ref="BZ20" si="23">BN20</f>
        <v>0</v>
      </c>
      <c r="CA20" s="791">
        <f t="shared" ref="CA20" si="24">BJ20</f>
        <v>0</v>
      </c>
      <c r="CB20" s="709" t="str">
        <f t="shared" ref="CB20" si="25">L20</f>
        <v/>
      </c>
      <c r="CC20" s="710" t="str">
        <f>O20</f>
        <v/>
      </c>
      <c r="CD20" s="390">
        <f>BN20</f>
        <v>0</v>
      </c>
      <c r="CE20" s="390">
        <f>BJ20</f>
        <v>0</v>
      </c>
      <c r="CF20" s="390">
        <f t="shared" si="20"/>
        <v>0</v>
      </c>
      <c r="CG20" s="389">
        <f t="shared" si="22"/>
        <v>0</v>
      </c>
      <c r="CH20" s="389">
        <f t="shared" si="21"/>
        <v>0</v>
      </c>
    </row>
    <row r="21" spans="1:102" ht="16.5" customHeight="1">
      <c r="A21" s="143"/>
      <c r="B21" s="792" t="s">
        <v>51</v>
      </c>
      <c r="C21" s="793"/>
      <c r="D21" s="793"/>
      <c r="E21" s="793"/>
      <c r="F21" s="793"/>
      <c r="G21" s="793"/>
      <c r="H21" s="793"/>
      <c r="I21" s="793"/>
      <c r="J21" s="793"/>
      <c r="K21" s="794"/>
      <c r="L21" s="787"/>
      <c r="M21" s="788"/>
      <c r="N21" s="788"/>
      <c r="O21" s="797"/>
      <c r="P21" s="797"/>
      <c r="Q21" s="798"/>
      <c r="R21" s="804"/>
      <c r="S21" s="805"/>
      <c r="T21" s="805"/>
      <c r="U21" s="805"/>
      <c r="V21" s="805"/>
      <c r="W21" s="805"/>
      <c r="X21" s="805"/>
      <c r="Y21" s="805"/>
      <c r="Z21" s="805"/>
      <c r="AA21" s="805"/>
      <c r="AB21" s="805"/>
      <c r="AC21" s="805"/>
      <c r="AD21" s="805"/>
      <c r="AE21" s="805"/>
      <c r="AF21" s="805"/>
      <c r="AG21" s="805"/>
      <c r="AH21" s="805"/>
      <c r="AI21" s="805"/>
      <c r="AJ21" s="806"/>
      <c r="AK21" s="810"/>
      <c r="AL21" s="811"/>
      <c r="AM21" s="811"/>
      <c r="AN21" s="811"/>
      <c r="AO21" s="811"/>
      <c r="AP21" s="811"/>
      <c r="AQ21" s="811"/>
      <c r="AR21" s="812"/>
      <c r="AS21" s="714"/>
      <c r="AT21" s="715"/>
      <c r="AU21" s="715"/>
      <c r="AV21" s="715"/>
      <c r="AW21" s="715"/>
      <c r="AX21" s="715"/>
      <c r="AY21" s="716"/>
      <c r="AZ21" s="393"/>
      <c r="BA21" s="394" t="s">
        <v>46</v>
      </c>
      <c r="BB21" s="393"/>
      <c r="BC21" s="394" t="s">
        <v>436</v>
      </c>
      <c r="BD21" s="819"/>
      <c r="BE21" s="820"/>
      <c r="BF21" s="820"/>
      <c r="BG21" s="820"/>
      <c r="BH21" s="820"/>
      <c r="BI21" s="821"/>
      <c r="BJ21" s="825"/>
      <c r="BK21" s="826"/>
      <c r="BL21" s="826"/>
      <c r="BM21" s="827"/>
      <c r="BN21" s="753"/>
      <c r="BO21" s="754"/>
      <c r="BP21" s="754"/>
      <c r="BQ21" s="754"/>
      <c r="BR21" s="754"/>
      <c r="BS21" s="780"/>
      <c r="BT21" s="111"/>
      <c r="BU21" s="28"/>
      <c r="BV21" s="113">
        <f>IF(B22="S",25,IF(B22="H",88,IF(B22="R",118,)))</f>
        <v>0</v>
      </c>
      <c r="BW21" s="113">
        <f>D22+BV21</f>
        <v>0</v>
      </c>
      <c r="BX21" s="342" t="e">
        <f>DATE(BW21,H22,31)</f>
        <v>#NUM!</v>
      </c>
      <c r="BY21" s="105"/>
      <c r="BZ21" s="783"/>
      <c r="CA21" s="783"/>
      <c r="CB21" s="709"/>
      <c r="CC21" s="710"/>
      <c r="CD21" s="390">
        <f>BN20</f>
        <v>0</v>
      </c>
      <c r="CE21" s="390">
        <f>BJ20</f>
        <v>0</v>
      </c>
      <c r="CF21" s="390">
        <f t="shared" si="20"/>
        <v>0</v>
      </c>
      <c r="CG21" s="389">
        <f t="shared" si="22"/>
        <v>0</v>
      </c>
      <c r="CH21" s="389">
        <f t="shared" si="21"/>
        <v>0</v>
      </c>
    </row>
    <row r="22" spans="1:102" ht="16.5" customHeight="1">
      <c r="A22" s="143"/>
      <c r="B22" s="717"/>
      <c r="C22" s="718"/>
      <c r="D22" s="718"/>
      <c r="E22" s="718"/>
      <c r="F22" s="719" t="s">
        <v>46</v>
      </c>
      <c r="G22" s="719"/>
      <c r="H22" s="777"/>
      <c r="I22" s="777"/>
      <c r="J22" s="719" t="s">
        <v>45</v>
      </c>
      <c r="K22" s="778"/>
      <c r="L22" s="789"/>
      <c r="M22" s="790"/>
      <c r="N22" s="790"/>
      <c r="O22" s="799"/>
      <c r="P22" s="799"/>
      <c r="Q22" s="800"/>
      <c r="R22" s="831"/>
      <c r="S22" s="832"/>
      <c r="T22" s="832"/>
      <c r="U22" s="832"/>
      <c r="V22" s="832"/>
      <c r="W22" s="832"/>
      <c r="X22" s="832"/>
      <c r="Y22" s="832"/>
      <c r="Z22" s="832"/>
      <c r="AA22" s="832"/>
      <c r="AB22" s="832"/>
      <c r="AC22" s="832"/>
      <c r="AD22" s="832"/>
      <c r="AE22" s="832"/>
      <c r="AF22" s="832"/>
      <c r="AG22" s="832"/>
      <c r="AH22" s="832"/>
      <c r="AI22" s="832"/>
      <c r="AJ22" s="833"/>
      <c r="AK22" s="813"/>
      <c r="AL22" s="814"/>
      <c r="AM22" s="814"/>
      <c r="AN22" s="814"/>
      <c r="AO22" s="814"/>
      <c r="AP22" s="814"/>
      <c r="AQ22" s="814"/>
      <c r="AR22" s="815"/>
      <c r="AS22" s="834"/>
      <c r="AT22" s="835"/>
      <c r="AU22" s="835"/>
      <c r="AV22" s="835"/>
      <c r="AW22" s="835"/>
      <c r="AX22" s="835"/>
      <c r="AY22" s="836"/>
      <c r="AZ22" s="395"/>
      <c r="BA22" s="396" t="s">
        <v>46</v>
      </c>
      <c r="BB22" s="395"/>
      <c r="BC22" s="396" t="s">
        <v>436</v>
      </c>
      <c r="BD22" s="837"/>
      <c r="BE22" s="829"/>
      <c r="BF22" s="829"/>
      <c r="BG22" s="829"/>
      <c r="BH22" s="829"/>
      <c r="BI22" s="830"/>
      <c r="BJ22" s="828"/>
      <c r="BK22" s="829"/>
      <c r="BL22" s="829"/>
      <c r="BM22" s="830"/>
      <c r="BN22" s="756"/>
      <c r="BO22" s="757"/>
      <c r="BP22" s="757"/>
      <c r="BQ22" s="757"/>
      <c r="BR22" s="757"/>
      <c r="BS22" s="781"/>
      <c r="BT22" s="111"/>
      <c r="BU22" s="28"/>
      <c r="BV22" s="118"/>
      <c r="BW22" s="118"/>
      <c r="BY22" s="105"/>
      <c r="BZ22" s="784"/>
      <c r="CA22" s="784"/>
      <c r="CB22" s="709"/>
      <c r="CC22" s="710"/>
      <c r="CD22" s="390">
        <f>BN20</f>
        <v>0</v>
      </c>
      <c r="CE22" s="390">
        <f>BJ20</f>
        <v>0</v>
      </c>
      <c r="CF22" s="390">
        <f t="shared" si="20"/>
        <v>0</v>
      </c>
      <c r="CG22" s="389">
        <f t="shared" si="22"/>
        <v>0</v>
      </c>
      <c r="CH22" s="389">
        <f t="shared" si="21"/>
        <v>0</v>
      </c>
      <c r="CJ22" s="345"/>
      <c r="CK22" s="345"/>
      <c r="CL22" s="345"/>
      <c r="CM22" s="345"/>
      <c r="CN22" s="34"/>
      <c r="CO22" s="34"/>
      <c r="CP22" s="34"/>
    </row>
    <row r="23" spans="1:102" ht="16.5" customHeight="1">
      <c r="A23" s="143"/>
      <c r="B23" s="766"/>
      <c r="C23" s="767"/>
      <c r="D23" s="767"/>
      <c r="E23" s="767"/>
      <c r="F23" s="768" t="s">
        <v>46</v>
      </c>
      <c r="G23" s="768"/>
      <c r="H23" s="769"/>
      <c r="I23" s="769"/>
      <c r="J23" s="768" t="s">
        <v>45</v>
      </c>
      <c r="K23" s="770"/>
      <c r="L23" s="785" t="str">
        <f>IFERROR(DATEDIF(BX23,BX24+1,"Y"),"")</f>
        <v/>
      </c>
      <c r="M23" s="786"/>
      <c r="N23" s="786"/>
      <c r="O23" s="795" t="str">
        <f>IFERROR(DATEDIF(BX23,BX24+1,"YM"),"")</f>
        <v/>
      </c>
      <c r="P23" s="795"/>
      <c r="Q23" s="796"/>
      <c r="R23" s="801"/>
      <c r="S23" s="802"/>
      <c r="T23" s="802"/>
      <c r="U23" s="802"/>
      <c r="V23" s="802"/>
      <c r="W23" s="802"/>
      <c r="X23" s="802"/>
      <c r="Y23" s="802"/>
      <c r="Z23" s="802"/>
      <c r="AA23" s="802"/>
      <c r="AB23" s="802"/>
      <c r="AC23" s="802"/>
      <c r="AD23" s="802"/>
      <c r="AE23" s="802"/>
      <c r="AF23" s="802"/>
      <c r="AG23" s="802"/>
      <c r="AH23" s="802"/>
      <c r="AI23" s="802"/>
      <c r="AJ23" s="803"/>
      <c r="AK23" s="807"/>
      <c r="AL23" s="808"/>
      <c r="AM23" s="808"/>
      <c r="AN23" s="808"/>
      <c r="AO23" s="808"/>
      <c r="AP23" s="808"/>
      <c r="AQ23" s="808"/>
      <c r="AR23" s="809"/>
      <c r="AS23" s="741"/>
      <c r="AT23" s="742"/>
      <c r="AU23" s="742"/>
      <c r="AV23" s="742"/>
      <c r="AW23" s="742"/>
      <c r="AX23" s="742"/>
      <c r="AY23" s="743"/>
      <c r="AZ23" s="391"/>
      <c r="BA23" s="392" t="s">
        <v>46</v>
      </c>
      <c r="BB23" s="391"/>
      <c r="BC23" s="392" t="s">
        <v>436</v>
      </c>
      <c r="BD23" s="816"/>
      <c r="BE23" s="817"/>
      <c r="BF23" s="817"/>
      <c r="BG23" s="817"/>
      <c r="BH23" s="817"/>
      <c r="BI23" s="818"/>
      <c r="BJ23" s="822"/>
      <c r="BK23" s="823"/>
      <c r="BL23" s="823"/>
      <c r="BM23" s="824"/>
      <c r="BN23" s="750"/>
      <c r="BO23" s="751"/>
      <c r="BP23" s="751"/>
      <c r="BQ23" s="751"/>
      <c r="BR23" s="751"/>
      <c r="BS23" s="779"/>
      <c r="BT23" s="111"/>
      <c r="BU23" s="28"/>
      <c r="BV23" s="113">
        <f>IF(B23="S",25,IF(B23="H",88,IF(B23="R",118,)))</f>
        <v>0</v>
      </c>
      <c r="BW23" s="113">
        <f>D23+BV23</f>
        <v>0</v>
      </c>
      <c r="BX23" s="342" t="e">
        <f>DATE(BW23,H23,1)</f>
        <v>#NUM!</v>
      </c>
      <c r="BY23" s="105"/>
      <c r="BZ23" s="791">
        <f t="shared" ref="BZ23" si="26">BN23</f>
        <v>0</v>
      </c>
      <c r="CA23" s="791">
        <f t="shared" ref="CA23" si="27">BJ23</f>
        <v>0</v>
      </c>
      <c r="CB23" s="709" t="str">
        <f t="shared" ref="CB23" si="28">L23</f>
        <v/>
      </c>
      <c r="CC23" s="710" t="str">
        <f t="shared" ref="CC23" si="29">O23</f>
        <v/>
      </c>
      <c r="CD23" s="390">
        <f>BN23</f>
        <v>0</v>
      </c>
      <c r="CE23" s="390">
        <f>BJ23</f>
        <v>0</v>
      </c>
      <c r="CF23" s="390">
        <f t="shared" si="20"/>
        <v>0</v>
      </c>
      <c r="CG23" s="389">
        <f t="shared" si="22"/>
        <v>0</v>
      </c>
      <c r="CH23" s="389">
        <f t="shared" si="21"/>
        <v>0</v>
      </c>
      <c r="CJ23" s="345"/>
      <c r="CK23" s="345"/>
      <c r="CL23" s="345"/>
      <c r="CM23" s="345"/>
      <c r="CN23" s="34"/>
      <c r="CO23" s="34"/>
      <c r="CP23" s="34"/>
    </row>
    <row r="24" spans="1:102" ht="16.5" customHeight="1">
      <c r="A24" s="143"/>
      <c r="B24" s="792" t="s">
        <v>51</v>
      </c>
      <c r="C24" s="793"/>
      <c r="D24" s="793"/>
      <c r="E24" s="793"/>
      <c r="F24" s="793"/>
      <c r="G24" s="793"/>
      <c r="H24" s="793"/>
      <c r="I24" s="793"/>
      <c r="J24" s="793"/>
      <c r="K24" s="794"/>
      <c r="L24" s="787"/>
      <c r="M24" s="788"/>
      <c r="N24" s="788"/>
      <c r="O24" s="797"/>
      <c r="P24" s="797"/>
      <c r="Q24" s="798"/>
      <c r="R24" s="804"/>
      <c r="S24" s="805"/>
      <c r="T24" s="805"/>
      <c r="U24" s="805"/>
      <c r="V24" s="805"/>
      <c r="W24" s="805"/>
      <c r="X24" s="805"/>
      <c r="Y24" s="805"/>
      <c r="Z24" s="805"/>
      <c r="AA24" s="805"/>
      <c r="AB24" s="805"/>
      <c r="AC24" s="805"/>
      <c r="AD24" s="805"/>
      <c r="AE24" s="805"/>
      <c r="AF24" s="805"/>
      <c r="AG24" s="805"/>
      <c r="AH24" s="805"/>
      <c r="AI24" s="805"/>
      <c r="AJ24" s="806"/>
      <c r="AK24" s="810"/>
      <c r="AL24" s="811"/>
      <c r="AM24" s="811"/>
      <c r="AN24" s="811"/>
      <c r="AO24" s="811"/>
      <c r="AP24" s="811"/>
      <c r="AQ24" s="811"/>
      <c r="AR24" s="812"/>
      <c r="AS24" s="714"/>
      <c r="AT24" s="715"/>
      <c r="AU24" s="715"/>
      <c r="AV24" s="715"/>
      <c r="AW24" s="715"/>
      <c r="AX24" s="715"/>
      <c r="AY24" s="716"/>
      <c r="AZ24" s="393"/>
      <c r="BA24" s="394" t="s">
        <v>46</v>
      </c>
      <c r="BB24" s="393"/>
      <c r="BC24" s="394" t="s">
        <v>436</v>
      </c>
      <c r="BD24" s="819"/>
      <c r="BE24" s="820"/>
      <c r="BF24" s="820"/>
      <c r="BG24" s="820"/>
      <c r="BH24" s="820"/>
      <c r="BI24" s="821"/>
      <c r="BJ24" s="825"/>
      <c r="BK24" s="826"/>
      <c r="BL24" s="826"/>
      <c r="BM24" s="827"/>
      <c r="BN24" s="753"/>
      <c r="BO24" s="754"/>
      <c r="BP24" s="754"/>
      <c r="BQ24" s="754"/>
      <c r="BR24" s="754"/>
      <c r="BS24" s="780"/>
      <c r="BT24" s="111"/>
      <c r="BU24" s="28"/>
      <c r="BV24" s="113">
        <f>IF(B25="S",25,IF(B25="H",88,IF(B25="R",118,)))</f>
        <v>0</v>
      </c>
      <c r="BW24" s="113">
        <f>D25+BV24</f>
        <v>0</v>
      </c>
      <c r="BX24" s="342" t="e">
        <f>DATE(BW24,H25,31)</f>
        <v>#NUM!</v>
      </c>
      <c r="BY24" s="105"/>
      <c r="BZ24" s="783"/>
      <c r="CA24" s="783"/>
      <c r="CB24" s="709"/>
      <c r="CC24" s="710"/>
      <c r="CD24" s="390">
        <f>BN23</f>
        <v>0</v>
      </c>
      <c r="CE24" s="390">
        <f>BJ23</f>
        <v>0</v>
      </c>
      <c r="CF24" s="390">
        <f t="shared" si="20"/>
        <v>0</v>
      </c>
      <c r="CG24" s="389">
        <f t="shared" si="22"/>
        <v>0</v>
      </c>
      <c r="CH24" s="389">
        <f t="shared" si="21"/>
        <v>0</v>
      </c>
      <c r="CJ24" s="345"/>
      <c r="CK24" s="345"/>
      <c r="CL24" s="345"/>
      <c r="CM24" s="345"/>
      <c r="CN24" s="34"/>
      <c r="CO24" s="34"/>
      <c r="CP24" s="34"/>
    </row>
    <row r="25" spans="1:102" ht="16.5" customHeight="1">
      <c r="A25" s="143"/>
      <c r="B25" s="717"/>
      <c r="C25" s="718"/>
      <c r="D25" s="718"/>
      <c r="E25" s="718"/>
      <c r="F25" s="719" t="s">
        <v>46</v>
      </c>
      <c r="G25" s="719"/>
      <c r="H25" s="777"/>
      <c r="I25" s="777"/>
      <c r="J25" s="719" t="s">
        <v>45</v>
      </c>
      <c r="K25" s="778"/>
      <c r="L25" s="789"/>
      <c r="M25" s="790"/>
      <c r="N25" s="790"/>
      <c r="O25" s="799"/>
      <c r="P25" s="799"/>
      <c r="Q25" s="800"/>
      <c r="R25" s="831"/>
      <c r="S25" s="832"/>
      <c r="T25" s="832"/>
      <c r="U25" s="832"/>
      <c r="V25" s="832"/>
      <c r="W25" s="832"/>
      <c r="X25" s="832"/>
      <c r="Y25" s="832"/>
      <c r="Z25" s="832"/>
      <c r="AA25" s="832"/>
      <c r="AB25" s="832"/>
      <c r="AC25" s="832"/>
      <c r="AD25" s="832"/>
      <c r="AE25" s="832"/>
      <c r="AF25" s="832"/>
      <c r="AG25" s="832"/>
      <c r="AH25" s="832"/>
      <c r="AI25" s="832"/>
      <c r="AJ25" s="833"/>
      <c r="AK25" s="813"/>
      <c r="AL25" s="814"/>
      <c r="AM25" s="814"/>
      <c r="AN25" s="814"/>
      <c r="AO25" s="814"/>
      <c r="AP25" s="814"/>
      <c r="AQ25" s="814"/>
      <c r="AR25" s="815"/>
      <c r="AS25" s="762"/>
      <c r="AT25" s="763"/>
      <c r="AU25" s="763"/>
      <c r="AV25" s="763"/>
      <c r="AW25" s="763"/>
      <c r="AX25" s="763"/>
      <c r="AY25" s="764"/>
      <c r="AZ25" s="395"/>
      <c r="BA25" s="396" t="s">
        <v>46</v>
      </c>
      <c r="BB25" s="395"/>
      <c r="BC25" s="396" t="s">
        <v>436</v>
      </c>
      <c r="BD25" s="837"/>
      <c r="BE25" s="829"/>
      <c r="BF25" s="829"/>
      <c r="BG25" s="829"/>
      <c r="BH25" s="829"/>
      <c r="BI25" s="830"/>
      <c r="BJ25" s="828"/>
      <c r="BK25" s="829"/>
      <c r="BL25" s="829"/>
      <c r="BM25" s="830"/>
      <c r="BN25" s="756"/>
      <c r="BO25" s="757"/>
      <c r="BP25" s="757"/>
      <c r="BQ25" s="757"/>
      <c r="BR25" s="757"/>
      <c r="BS25" s="781"/>
      <c r="BT25" s="111"/>
      <c r="BU25" s="28"/>
      <c r="BV25" s="118"/>
      <c r="BW25" s="118"/>
      <c r="BY25" s="105"/>
      <c r="BZ25" s="784"/>
      <c r="CA25" s="784"/>
      <c r="CB25" s="709"/>
      <c r="CC25" s="710"/>
      <c r="CD25" s="390">
        <f>BN23</f>
        <v>0</v>
      </c>
      <c r="CE25" s="390">
        <f t="shared" ref="CE25" si="30">BJ23</f>
        <v>0</v>
      </c>
      <c r="CF25" s="390">
        <f t="shared" si="20"/>
        <v>0</v>
      </c>
      <c r="CG25" s="389">
        <f t="shared" si="22"/>
        <v>0</v>
      </c>
      <c r="CH25" s="389">
        <f t="shared" si="21"/>
        <v>0</v>
      </c>
      <c r="CJ25" s="345"/>
      <c r="CK25" s="345"/>
      <c r="CL25" s="345"/>
      <c r="CM25" s="345"/>
      <c r="CN25" s="34"/>
      <c r="CO25" s="34"/>
      <c r="CP25" s="34"/>
    </row>
    <row r="26" spans="1:102" ht="16.5" customHeight="1">
      <c r="A26" s="143"/>
      <c r="B26" s="766"/>
      <c r="C26" s="767"/>
      <c r="D26" s="767"/>
      <c r="E26" s="767"/>
      <c r="F26" s="768" t="s">
        <v>46</v>
      </c>
      <c r="G26" s="768"/>
      <c r="H26" s="769"/>
      <c r="I26" s="769"/>
      <c r="J26" s="768" t="s">
        <v>45</v>
      </c>
      <c r="K26" s="770"/>
      <c r="L26" s="785" t="str">
        <f>IFERROR(DATEDIF(BX26,BX27+1,"Y"),"")</f>
        <v/>
      </c>
      <c r="M26" s="786"/>
      <c r="N26" s="786"/>
      <c r="O26" s="795" t="str">
        <f>IFERROR(DATEDIF(BX26,BX27+1,"YM"),"")</f>
        <v/>
      </c>
      <c r="P26" s="795"/>
      <c r="Q26" s="796"/>
      <c r="R26" s="801"/>
      <c r="S26" s="802"/>
      <c r="T26" s="802"/>
      <c r="U26" s="802"/>
      <c r="V26" s="802"/>
      <c r="W26" s="802"/>
      <c r="X26" s="802"/>
      <c r="Y26" s="802"/>
      <c r="Z26" s="802"/>
      <c r="AA26" s="802"/>
      <c r="AB26" s="802"/>
      <c r="AC26" s="802"/>
      <c r="AD26" s="802"/>
      <c r="AE26" s="802"/>
      <c r="AF26" s="802"/>
      <c r="AG26" s="802"/>
      <c r="AH26" s="802"/>
      <c r="AI26" s="802"/>
      <c r="AJ26" s="803"/>
      <c r="AK26" s="807"/>
      <c r="AL26" s="808"/>
      <c r="AM26" s="808"/>
      <c r="AN26" s="808"/>
      <c r="AO26" s="808"/>
      <c r="AP26" s="808"/>
      <c r="AQ26" s="808"/>
      <c r="AR26" s="809"/>
      <c r="AS26" s="741"/>
      <c r="AT26" s="742"/>
      <c r="AU26" s="742"/>
      <c r="AV26" s="742"/>
      <c r="AW26" s="742"/>
      <c r="AX26" s="742"/>
      <c r="AY26" s="743"/>
      <c r="AZ26" s="391"/>
      <c r="BA26" s="392" t="s">
        <v>46</v>
      </c>
      <c r="BB26" s="391"/>
      <c r="BC26" s="392" t="s">
        <v>436</v>
      </c>
      <c r="BD26" s="816"/>
      <c r="BE26" s="817"/>
      <c r="BF26" s="817"/>
      <c r="BG26" s="817"/>
      <c r="BH26" s="817"/>
      <c r="BI26" s="818"/>
      <c r="BJ26" s="822"/>
      <c r="BK26" s="823"/>
      <c r="BL26" s="823"/>
      <c r="BM26" s="824"/>
      <c r="BN26" s="750"/>
      <c r="BO26" s="751"/>
      <c r="BP26" s="751"/>
      <c r="BQ26" s="751"/>
      <c r="BR26" s="751"/>
      <c r="BS26" s="779"/>
      <c r="BT26" s="111"/>
      <c r="BU26" s="28"/>
      <c r="BV26" s="113">
        <f>IF(B26="S",25,IF(B26="H",88,IF(B26="R",118,)))</f>
        <v>0</v>
      </c>
      <c r="BW26" s="113">
        <f>D26+BV26</f>
        <v>0</v>
      </c>
      <c r="BX26" s="342" t="e">
        <f>DATE(BW26,H26,1)</f>
        <v>#NUM!</v>
      </c>
      <c r="BY26" s="105"/>
      <c r="BZ26" s="791">
        <f t="shared" ref="BZ26" si="31">BN26</f>
        <v>0</v>
      </c>
      <c r="CA26" s="791">
        <f t="shared" ref="CA26" si="32">BJ26</f>
        <v>0</v>
      </c>
      <c r="CB26" s="709" t="str">
        <f t="shared" ref="CB26" si="33">L26</f>
        <v/>
      </c>
      <c r="CC26" s="838" t="str">
        <f>O26</f>
        <v/>
      </c>
      <c r="CD26" s="390">
        <f>BN26</f>
        <v>0</v>
      </c>
      <c r="CE26" s="390">
        <f>BJ26</f>
        <v>0</v>
      </c>
      <c r="CF26" s="390">
        <f>AS26</f>
        <v>0</v>
      </c>
      <c r="CG26" s="389">
        <f>AZ26</f>
        <v>0</v>
      </c>
      <c r="CH26" s="389">
        <f t="shared" si="21"/>
        <v>0</v>
      </c>
      <c r="CJ26" s="345"/>
      <c r="CK26" s="345"/>
      <c r="CL26" s="345"/>
      <c r="CM26" s="345"/>
      <c r="CN26" s="34"/>
      <c r="CO26" s="34"/>
      <c r="CP26" s="34"/>
    </row>
    <row r="27" spans="1:102" ht="16.5" customHeight="1">
      <c r="A27" s="143"/>
      <c r="B27" s="792" t="s">
        <v>51</v>
      </c>
      <c r="C27" s="793"/>
      <c r="D27" s="793"/>
      <c r="E27" s="793"/>
      <c r="F27" s="793"/>
      <c r="G27" s="793"/>
      <c r="H27" s="793"/>
      <c r="I27" s="793"/>
      <c r="J27" s="793"/>
      <c r="K27" s="794"/>
      <c r="L27" s="787"/>
      <c r="M27" s="788"/>
      <c r="N27" s="788"/>
      <c r="O27" s="797"/>
      <c r="P27" s="797"/>
      <c r="Q27" s="798"/>
      <c r="R27" s="804"/>
      <c r="S27" s="805"/>
      <c r="T27" s="805"/>
      <c r="U27" s="805"/>
      <c r="V27" s="805"/>
      <c r="W27" s="805"/>
      <c r="X27" s="805"/>
      <c r="Y27" s="805"/>
      <c r="Z27" s="805"/>
      <c r="AA27" s="805"/>
      <c r="AB27" s="805"/>
      <c r="AC27" s="805"/>
      <c r="AD27" s="805"/>
      <c r="AE27" s="805"/>
      <c r="AF27" s="805"/>
      <c r="AG27" s="805"/>
      <c r="AH27" s="805"/>
      <c r="AI27" s="805"/>
      <c r="AJ27" s="806"/>
      <c r="AK27" s="810"/>
      <c r="AL27" s="811"/>
      <c r="AM27" s="811"/>
      <c r="AN27" s="811"/>
      <c r="AO27" s="811"/>
      <c r="AP27" s="811"/>
      <c r="AQ27" s="811"/>
      <c r="AR27" s="812"/>
      <c r="AS27" s="714"/>
      <c r="AT27" s="715"/>
      <c r="AU27" s="715"/>
      <c r="AV27" s="715"/>
      <c r="AW27" s="715"/>
      <c r="AX27" s="715"/>
      <c r="AY27" s="716"/>
      <c r="AZ27" s="393"/>
      <c r="BA27" s="394" t="s">
        <v>46</v>
      </c>
      <c r="BB27" s="393"/>
      <c r="BC27" s="394" t="s">
        <v>436</v>
      </c>
      <c r="BD27" s="819"/>
      <c r="BE27" s="820"/>
      <c r="BF27" s="820"/>
      <c r="BG27" s="820"/>
      <c r="BH27" s="820"/>
      <c r="BI27" s="821"/>
      <c r="BJ27" s="825"/>
      <c r="BK27" s="826"/>
      <c r="BL27" s="826"/>
      <c r="BM27" s="827"/>
      <c r="BN27" s="753"/>
      <c r="BO27" s="754"/>
      <c r="BP27" s="754"/>
      <c r="BQ27" s="754"/>
      <c r="BR27" s="754"/>
      <c r="BS27" s="780"/>
      <c r="BT27" s="111"/>
      <c r="BU27" s="28"/>
      <c r="BV27" s="113">
        <f>IF(B28="S",25,IF(B28="H",88,IF(B28="R",118,)))</f>
        <v>0</v>
      </c>
      <c r="BW27" s="113">
        <f>D28+BV27</f>
        <v>0</v>
      </c>
      <c r="BX27" s="342" t="e">
        <f>DATE(BW27,H28,31)</f>
        <v>#NUM!</v>
      </c>
      <c r="BY27" s="105"/>
      <c r="BZ27" s="783"/>
      <c r="CA27" s="783"/>
      <c r="CB27" s="709"/>
      <c r="CC27" s="710"/>
      <c r="CD27" s="390">
        <f>BN26</f>
        <v>0</v>
      </c>
      <c r="CE27" s="343">
        <f>BJ26</f>
        <v>0</v>
      </c>
      <c r="CF27" s="390">
        <f t="shared" si="20"/>
        <v>0</v>
      </c>
      <c r="CG27" s="389">
        <f t="shared" si="22"/>
        <v>0</v>
      </c>
      <c r="CH27" s="389">
        <f t="shared" si="21"/>
        <v>0</v>
      </c>
      <c r="CJ27" s="345"/>
      <c r="CK27" s="345"/>
      <c r="CL27" s="345"/>
      <c r="CM27" s="345"/>
      <c r="CN27" s="34"/>
      <c r="CO27" s="34"/>
      <c r="CP27" s="34"/>
    </row>
    <row r="28" spans="1:102" ht="16.5" customHeight="1">
      <c r="A28" s="143"/>
      <c r="B28" s="717"/>
      <c r="C28" s="718"/>
      <c r="D28" s="718"/>
      <c r="E28" s="718"/>
      <c r="F28" s="719" t="s">
        <v>46</v>
      </c>
      <c r="G28" s="719"/>
      <c r="H28" s="777"/>
      <c r="I28" s="777"/>
      <c r="J28" s="719" t="s">
        <v>45</v>
      </c>
      <c r="K28" s="778"/>
      <c r="L28" s="789"/>
      <c r="M28" s="790"/>
      <c r="N28" s="790"/>
      <c r="O28" s="799"/>
      <c r="P28" s="799"/>
      <c r="Q28" s="800"/>
      <c r="R28" s="831"/>
      <c r="S28" s="832"/>
      <c r="T28" s="832"/>
      <c r="U28" s="832"/>
      <c r="V28" s="832"/>
      <c r="W28" s="832"/>
      <c r="X28" s="832"/>
      <c r="Y28" s="832"/>
      <c r="Z28" s="832"/>
      <c r="AA28" s="832"/>
      <c r="AB28" s="832"/>
      <c r="AC28" s="832"/>
      <c r="AD28" s="832"/>
      <c r="AE28" s="832"/>
      <c r="AF28" s="832"/>
      <c r="AG28" s="832"/>
      <c r="AH28" s="832"/>
      <c r="AI28" s="832"/>
      <c r="AJ28" s="833"/>
      <c r="AK28" s="813"/>
      <c r="AL28" s="814"/>
      <c r="AM28" s="814"/>
      <c r="AN28" s="814"/>
      <c r="AO28" s="814"/>
      <c r="AP28" s="814"/>
      <c r="AQ28" s="814"/>
      <c r="AR28" s="815"/>
      <c r="AS28" s="762"/>
      <c r="AT28" s="763"/>
      <c r="AU28" s="763"/>
      <c r="AV28" s="763"/>
      <c r="AW28" s="763"/>
      <c r="AX28" s="763"/>
      <c r="AY28" s="764"/>
      <c r="AZ28" s="395"/>
      <c r="BA28" s="397" t="s">
        <v>46</v>
      </c>
      <c r="BB28" s="395"/>
      <c r="BC28" s="396" t="s">
        <v>436</v>
      </c>
      <c r="BD28" s="837"/>
      <c r="BE28" s="829"/>
      <c r="BF28" s="829"/>
      <c r="BG28" s="829"/>
      <c r="BH28" s="829"/>
      <c r="BI28" s="830"/>
      <c r="BJ28" s="828"/>
      <c r="BK28" s="829"/>
      <c r="BL28" s="829"/>
      <c r="BM28" s="830"/>
      <c r="BN28" s="756"/>
      <c r="BO28" s="757"/>
      <c r="BP28" s="757"/>
      <c r="BQ28" s="757"/>
      <c r="BR28" s="757"/>
      <c r="BS28" s="781"/>
      <c r="BT28" s="111"/>
      <c r="BU28" s="28"/>
      <c r="BV28" s="118"/>
      <c r="BW28" s="118"/>
      <c r="BY28" s="105"/>
      <c r="BZ28" s="784"/>
      <c r="CA28" s="784"/>
      <c r="CB28" s="709"/>
      <c r="CC28" s="710"/>
      <c r="CD28" s="390">
        <f>BN26</f>
        <v>0</v>
      </c>
      <c r="CE28" s="390">
        <f>BJ26</f>
        <v>0</v>
      </c>
      <c r="CF28" s="390">
        <f>AS28</f>
        <v>0</v>
      </c>
      <c r="CG28" s="389">
        <f t="shared" si="22"/>
        <v>0</v>
      </c>
      <c r="CH28" s="389">
        <f t="shared" si="21"/>
        <v>0</v>
      </c>
      <c r="CJ28" s="345"/>
      <c r="CK28" s="345"/>
      <c r="CL28" s="345"/>
      <c r="CM28" s="345"/>
      <c r="CN28" s="34"/>
      <c r="CO28" s="34"/>
      <c r="CP28" s="34"/>
    </row>
    <row r="29" spans="1:102" ht="16.5" customHeight="1">
      <c r="A29" s="143"/>
      <c r="B29" s="766"/>
      <c r="C29" s="767"/>
      <c r="D29" s="767"/>
      <c r="E29" s="767"/>
      <c r="F29" s="768" t="s">
        <v>46</v>
      </c>
      <c r="G29" s="768"/>
      <c r="H29" s="769"/>
      <c r="I29" s="769"/>
      <c r="J29" s="768" t="s">
        <v>45</v>
      </c>
      <c r="K29" s="770"/>
      <c r="L29" s="785" t="str">
        <f>IFERROR(DATEDIF(BX29,BX30+1,"Y"),"")</f>
        <v/>
      </c>
      <c r="M29" s="786"/>
      <c r="N29" s="786"/>
      <c r="O29" s="795" t="str">
        <f>IFERROR(DATEDIF(BX29,BX30+1,"YM"),"")</f>
        <v/>
      </c>
      <c r="P29" s="795"/>
      <c r="Q29" s="796"/>
      <c r="R29" s="801"/>
      <c r="S29" s="802"/>
      <c r="T29" s="802"/>
      <c r="U29" s="802"/>
      <c r="V29" s="802"/>
      <c r="W29" s="802"/>
      <c r="X29" s="802"/>
      <c r="Y29" s="802"/>
      <c r="Z29" s="802"/>
      <c r="AA29" s="802"/>
      <c r="AB29" s="802"/>
      <c r="AC29" s="802"/>
      <c r="AD29" s="802"/>
      <c r="AE29" s="802"/>
      <c r="AF29" s="802"/>
      <c r="AG29" s="802"/>
      <c r="AH29" s="802"/>
      <c r="AI29" s="802"/>
      <c r="AJ29" s="803"/>
      <c r="AK29" s="807"/>
      <c r="AL29" s="808"/>
      <c r="AM29" s="808"/>
      <c r="AN29" s="808"/>
      <c r="AO29" s="808"/>
      <c r="AP29" s="808"/>
      <c r="AQ29" s="808"/>
      <c r="AR29" s="809"/>
      <c r="AS29" s="741"/>
      <c r="AT29" s="742"/>
      <c r="AU29" s="742"/>
      <c r="AV29" s="742"/>
      <c r="AW29" s="742"/>
      <c r="AX29" s="742"/>
      <c r="AY29" s="743"/>
      <c r="AZ29" s="391"/>
      <c r="BA29" s="392" t="s">
        <v>46</v>
      </c>
      <c r="BB29" s="391"/>
      <c r="BC29" s="392" t="s">
        <v>436</v>
      </c>
      <c r="BD29" s="816"/>
      <c r="BE29" s="817"/>
      <c r="BF29" s="817"/>
      <c r="BG29" s="817"/>
      <c r="BH29" s="817"/>
      <c r="BI29" s="818"/>
      <c r="BJ29" s="822"/>
      <c r="BK29" s="823"/>
      <c r="BL29" s="823"/>
      <c r="BM29" s="824"/>
      <c r="BN29" s="750"/>
      <c r="BO29" s="751"/>
      <c r="BP29" s="751"/>
      <c r="BQ29" s="751"/>
      <c r="BR29" s="751"/>
      <c r="BS29" s="779"/>
      <c r="BT29" s="111"/>
      <c r="BU29" s="28"/>
      <c r="BV29" s="113">
        <f>IF(B29="S",25,IF(B29="H",88,IF(B29="R",118,)))</f>
        <v>0</v>
      </c>
      <c r="BW29" s="113">
        <f>D29+BV29</f>
        <v>0</v>
      </c>
      <c r="BX29" s="342" t="e">
        <f>DATE(BW29,H29,1)</f>
        <v>#NUM!</v>
      </c>
      <c r="BY29" s="105"/>
      <c r="BZ29" s="791">
        <f t="shared" ref="BZ29" si="34">BN29</f>
        <v>0</v>
      </c>
      <c r="CA29" s="791">
        <f t="shared" ref="CA29" si="35">BJ29</f>
        <v>0</v>
      </c>
      <c r="CB29" s="709" t="str">
        <f t="shared" ref="CB29" si="36">L29</f>
        <v/>
      </c>
      <c r="CC29" s="710" t="str">
        <f t="shared" ref="CC29" si="37">O29</f>
        <v/>
      </c>
      <c r="CD29" s="390">
        <f>BN29</f>
        <v>0</v>
      </c>
      <c r="CE29" s="390">
        <f>BJ29</f>
        <v>0</v>
      </c>
      <c r="CF29" s="390">
        <f t="shared" si="20"/>
        <v>0</v>
      </c>
      <c r="CG29" s="389">
        <f t="shared" si="22"/>
        <v>0</v>
      </c>
      <c r="CH29" s="389">
        <f t="shared" si="21"/>
        <v>0</v>
      </c>
      <c r="CJ29" s="345"/>
      <c r="CK29" s="345"/>
      <c r="CL29" s="345"/>
      <c r="CM29" s="345"/>
      <c r="CN29" s="34"/>
      <c r="CO29" s="34"/>
      <c r="CP29" s="34"/>
    </row>
    <row r="30" spans="1:102" ht="16.5" customHeight="1">
      <c r="A30" s="143"/>
      <c r="B30" s="792" t="s">
        <v>51</v>
      </c>
      <c r="C30" s="793"/>
      <c r="D30" s="793"/>
      <c r="E30" s="793"/>
      <c r="F30" s="793"/>
      <c r="G30" s="793"/>
      <c r="H30" s="793"/>
      <c r="I30" s="793"/>
      <c r="J30" s="793"/>
      <c r="K30" s="794"/>
      <c r="L30" s="787"/>
      <c r="M30" s="788"/>
      <c r="N30" s="788"/>
      <c r="O30" s="797"/>
      <c r="P30" s="797"/>
      <c r="Q30" s="798"/>
      <c r="R30" s="804"/>
      <c r="S30" s="805"/>
      <c r="T30" s="805"/>
      <c r="U30" s="805"/>
      <c r="V30" s="805"/>
      <c r="W30" s="805"/>
      <c r="X30" s="805"/>
      <c r="Y30" s="805"/>
      <c r="Z30" s="805"/>
      <c r="AA30" s="805"/>
      <c r="AB30" s="805"/>
      <c r="AC30" s="805"/>
      <c r="AD30" s="805"/>
      <c r="AE30" s="805"/>
      <c r="AF30" s="805"/>
      <c r="AG30" s="805"/>
      <c r="AH30" s="805"/>
      <c r="AI30" s="805"/>
      <c r="AJ30" s="806"/>
      <c r="AK30" s="810"/>
      <c r="AL30" s="811"/>
      <c r="AM30" s="811"/>
      <c r="AN30" s="811"/>
      <c r="AO30" s="811"/>
      <c r="AP30" s="811"/>
      <c r="AQ30" s="811"/>
      <c r="AR30" s="812"/>
      <c r="AS30" s="714"/>
      <c r="AT30" s="715"/>
      <c r="AU30" s="715"/>
      <c r="AV30" s="715"/>
      <c r="AW30" s="715"/>
      <c r="AX30" s="715"/>
      <c r="AY30" s="716"/>
      <c r="AZ30" s="393"/>
      <c r="BA30" s="394" t="s">
        <v>46</v>
      </c>
      <c r="BB30" s="393"/>
      <c r="BC30" s="394" t="s">
        <v>436</v>
      </c>
      <c r="BD30" s="819"/>
      <c r="BE30" s="820"/>
      <c r="BF30" s="820"/>
      <c r="BG30" s="820"/>
      <c r="BH30" s="820"/>
      <c r="BI30" s="821"/>
      <c r="BJ30" s="825"/>
      <c r="BK30" s="826"/>
      <c r="BL30" s="826"/>
      <c r="BM30" s="827"/>
      <c r="BN30" s="753"/>
      <c r="BO30" s="754"/>
      <c r="BP30" s="754"/>
      <c r="BQ30" s="754"/>
      <c r="BR30" s="754"/>
      <c r="BS30" s="780"/>
      <c r="BT30" s="111"/>
      <c r="BU30" s="28"/>
      <c r="BV30" s="113">
        <f>IF(B31="S",25,IF(B31="H",88,IF(B31="R",118,)))</f>
        <v>0</v>
      </c>
      <c r="BW30" s="113">
        <f>D31+BV30</f>
        <v>0</v>
      </c>
      <c r="BX30" s="342" t="e">
        <f>DATE(BW30,H31,31)</f>
        <v>#NUM!</v>
      </c>
      <c r="BY30" s="105"/>
      <c r="BZ30" s="783"/>
      <c r="CA30" s="783"/>
      <c r="CB30" s="709"/>
      <c r="CC30" s="710"/>
      <c r="CD30" s="390">
        <f>BN29</f>
        <v>0</v>
      </c>
      <c r="CE30" s="390">
        <f>BJ29</f>
        <v>0</v>
      </c>
      <c r="CF30" s="390">
        <f t="shared" si="20"/>
        <v>0</v>
      </c>
      <c r="CG30" s="389">
        <f t="shared" si="22"/>
        <v>0</v>
      </c>
      <c r="CH30" s="389">
        <f t="shared" si="21"/>
        <v>0</v>
      </c>
      <c r="CJ30" s="345"/>
      <c r="CK30" s="345"/>
      <c r="CL30" s="345"/>
      <c r="CM30" s="345"/>
      <c r="CN30" s="34"/>
      <c r="CO30" s="34"/>
      <c r="CP30" s="34"/>
    </row>
    <row r="31" spans="1:102" ht="16.5" customHeight="1">
      <c r="A31" s="143"/>
      <c r="B31" s="717"/>
      <c r="C31" s="718"/>
      <c r="D31" s="718"/>
      <c r="E31" s="718"/>
      <c r="F31" s="719" t="s">
        <v>46</v>
      </c>
      <c r="G31" s="719"/>
      <c r="H31" s="777"/>
      <c r="I31" s="777"/>
      <c r="J31" s="719" t="s">
        <v>45</v>
      </c>
      <c r="K31" s="778"/>
      <c r="L31" s="789"/>
      <c r="M31" s="790"/>
      <c r="N31" s="790"/>
      <c r="O31" s="799"/>
      <c r="P31" s="799"/>
      <c r="Q31" s="800"/>
      <c r="R31" s="831"/>
      <c r="S31" s="832"/>
      <c r="T31" s="832"/>
      <c r="U31" s="832"/>
      <c r="V31" s="832"/>
      <c r="W31" s="832"/>
      <c r="X31" s="832"/>
      <c r="Y31" s="832"/>
      <c r="Z31" s="832"/>
      <c r="AA31" s="832"/>
      <c r="AB31" s="832"/>
      <c r="AC31" s="832"/>
      <c r="AD31" s="832"/>
      <c r="AE31" s="832"/>
      <c r="AF31" s="832"/>
      <c r="AG31" s="832"/>
      <c r="AH31" s="832"/>
      <c r="AI31" s="832"/>
      <c r="AJ31" s="833"/>
      <c r="AK31" s="813"/>
      <c r="AL31" s="814"/>
      <c r="AM31" s="814"/>
      <c r="AN31" s="814"/>
      <c r="AO31" s="814"/>
      <c r="AP31" s="814"/>
      <c r="AQ31" s="814"/>
      <c r="AR31" s="815"/>
      <c r="AS31" s="762"/>
      <c r="AT31" s="763"/>
      <c r="AU31" s="763"/>
      <c r="AV31" s="763"/>
      <c r="AW31" s="763"/>
      <c r="AX31" s="763"/>
      <c r="AY31" s="764"/>
      <c r="AZ31" s="395"/>
      <c r="BA31" s="396" t="s">
        <v>46</v>
      </c>
      <c r="BB31" s="395"/>
      <c r="BC31" s="396" t="s">
        <v>436</v>
      </c>
      <c r="BD31" s="837"/>
      <c r="BE31" s="829"/>
      <c r="BF31" s="829"/>
      <c r="BG31" s="829"/>
      <c r="BH31" s="829"/>
      <c r="BI31" s="830"/>
      <c r="BJ31" s="828"/>
      <c r="BK31" s="829"/>
      <c r="BL31" s="829"/>
      <c r="BM31" s="830"/>
      <c r="BN31" s="756"/>
      <c r="BO31" s="757"/>
      <c r="BP31" s="757"/>
      <c r="BQ31" s="757"/>
      <c r="BR31" s="757"/>
      <c r="BS31" s="781"/>
      <c r="BT31" s="111"/>
      <c r="BU31" s="28"/>
      <c r="BV31" s="118"/>
      <c r="BW31" s="118"/>
      <c r="BY31" s="105"/>
      <c r="BZ31" s="784"/>
      <c r="CA31" s="784"/>
      <c r="CB31" s="709"/>
      <c r="CC31" s="710"/>
      <c r="CD31" s="390">
        <f>BN29</f>
        <v>0</v>
      </c>
      <c r="CE31" s="390">
        <f>BJ29</f>
        <v>0</v>
      </c>
      <c r="CF31" s="390">
        <f t="shared" si="20"/>
        <v>0</v>
      </c>
      <c r="CG31" s="389">
        <f t="shared" si="22"/>
        <v>0</v>
      </c>
      <c r="CH31" s="389">
        <f t="shared" si="21"/>
        <v>0</v>
      </c>
      <c r="CJ31" s="345"/>
      <c r="CK31" s="345"/>
      <c r="CL31" s="345"/>
      <c r="CM31" s="345"/>
      <c r="CN31" s="34"/>
      <c r="CO31" s="34"/>
      <c r="CP31" s="34"/>
    </row>
    <row r="32" spans="1:102" ht="16.5" customHeight="1">
      <c r="A32" s="143"/>
      <c r="B32" s="766"/>
      <c r="C32" s="767"/>
      <c r="D32" s="767"/>
      <c r="E32" s="767"/>
      <c r="F32" s="768" t="s">
        <v>46</v>
      </c>
      <c r="G32" s="768"/>
      <c r="H32" s="769"/>
      <c r="I32" s="769"/>
      <c r="J32" s="768" t="s">
        <v>45</v>
      </c>
      <c r="K32" s="770"/>
      <c r="L32" s="785" t="str">
        <f>IFERROR(DATEDIF(BX32,BX33+1,"Y"),"")</f>
        <v/>
      </c>
      <c r="M32" s="786"/>
      <c r="N32" s="786"/>
      <c r="O32" s="795" t="str">
        <f>IFERROR(DATEDIF(BX32,BX33+1,"YM"),"")</f>
        <v/>
      </c>
      <c r="P32" s="795"/>
      <c r="Q32" s="796"/>
      <c r="R32" s="801"/>
      <c r="S32" s="802"/>
      <c r="T32" s="802"/>
      <c r="U32" s="802"/>
      <c r="V32" s="802"/>
      <c r="W32" s="802"/>
      <c r="X32" s="802"/>
      <c r="Y32" s="802"/>
      <c r="Z32" s="802"/>
      <c r="AA32" s="802"/>
      <c r="AB32" s="802"/>
      <c r="AC32" s="802"/>
      <c r="AD32" s="802"/>
      <c r="AE32" s="802"/>
      <c r="AF32" s="802"/>
      <c r="AG32" s="802"/>
      <c r="AH32" s="802"/>
      <c r="AI32" s="802"/>
      <c r="AJ32" s="803"/>
      <c r="AK32" s="807"/>
      <c r="AL32" s="808"/>
      <c r="AM32" s="808"/>
      <c r="AN32" s="808"/>
      <c r="AO32" s="808"/>
      <c r="AP32" s="808"/>
      <c r="AQ32" s="808"/>
      <c r="AR32" s="809"/>
      <c r="AS32" s="741"/>
      <c r="AT32" s="742"/>
      <c r="AU32" s="742"/>
      <c r="AV32" s="742"/>
      <c r="AW32" s="742"/>
      <c r="AX32" s="742"/>
      <c r="AY32" s="743"/>
      <c r="AZ32" s="391"/>
      <c r="BA32" s="392" t="s">
        <v>46</v>
      </c>
      <c r="BB32" s="391"/>
      <c r="BC32" s="392" t="s">
        <v>436</v>
      </c>
      <c r="BD32" s="816"/>
      <c r="BE32" s="817"/>
      <c r="BF32" s="817"/>
      <c r="BG32" s="817"/>
      <c r="BH32" s="817"/>
      <c r="BI32" s="818"/>
      <c r="BJ32" s="822"/>
      <c r="BK32" s="823"/>
      <c r="BL32" s="823"/>
      <c r="BM32" s="824"/>
      <c r="BN32" s="750"/>
      <c r="BO32" s="751"/>
      <c r="BP32" s="751"/>
      <c r="BQ32" s="751"/>
      <c r="BR32" s="751"/>
      <c r="BS32" s="779"/>
      <c r="BT32" s="111"/>
      <c r="BU32" s="28"/>
      <c r="BV32" s="113">
        <f>IF(B32="S",25,IF(B32="H",88,IF(B32="R",118,)))</f>
        <v>0</v>
      </c>
      <c r="BW32" s="113">
        <f>D32+BV32</f>
        <v>0</v>
      </c>
      <c r="BX32" s="342" t="e">
        <f>DATE(BW32,H32,1)</f>
        <v>#NUM!</v>
      </c>
      <c r="BY32" s="105"/>
      <c r="BZ32" s="791">
        <f t="shared" ref="BZ32" si="38">BN32</f>
        <v>0</v>
      </c>
      <c r="CA32" s="791">
        <f t="shared" ref="CA32" si="39">BJ32</f>
        <v>0</v>
      </c>
      <c r="CB32" s="709" t="str">
        <f t="shared" ref="CB32" si="40">L32</f>
        <v/>
      </c>
      <c r="CC32" s="710" t="str">
        <f t="shared" ref="CC32" si="41">O32</f>
        <v/>
      </c>
      <c r="CD32" s="390">
        <f>BN32</f>
        <v>0</v>
      </c>
      <c r="CE32" s="390">
        <f>BJ32</f>
        <v>0</v>
      </c>
      <c r="CF32" s="390">
        <f t="shared" si="20"/>
        <v>0</v>
      </c>
      <c r="CG32" s="389">
        <f t="shared" si="22"/>
        <v>0</v>
      </c>
      <c r="CH32" s="389">
        <f t="shared" si="21"/>
        <v>0</v>
      </c>
      <c r="CJ32" s="345"/>
      <c r="CK32" s="345"/>
      <c r="CL32" s="345"/>
      <c r="CM32" s="345"/>
      <c r="CN32" s="34"/>
      <c r="CO32" s="34"/>
      <c r="CP32" s="34"/>
    </row>
    <row r="33" spans="1:94" ht="16.5" customHeight="1">
      <c r="A33" s="143"/>
      <c r="B33" s="792" t="s">
        <v>51</v>
      </c>
      <c r="C33" s="793"/>
      <c r="D33" s="793"/>
      <c r="E33" s="793"/>
      <c r="F33" s="793"/>
      <c r="G33" s="793"/>
      <c r="H33" s="793"/>
      <c r="I33" s="793"/>
      <c r="J33" s="793"/>
      <c r="K33" s="794"/>
      <c r="L33" s="787"/>
      <c r="M33" s="788"/>
      <c r="N33" s="788"/>
      <c r="O33" s="797"/>
      <c r="P33" s="797"/>
      <c r="Q33" s="798"/>
      <c r="R33" s="804"/>
      <c r="S33" s="805"/>
      <c r="T33" s="805"/>
      <c r="U33" s="805"/>
      <c r="V33" s="805"/>
      <c r="W33" s="805"/>
      <c r="X33" s="805"/>
      <c r="Y33" s="805"/>
      <c r="Z33" s="805"/>
      <c r="AA33" s="805"/>
      <c r="AB33" s="805"/>
      <c r="AC33" s="805"/>
      <c r="AD33" s="805"/>
      <c r="AE33" s="805"/>
      <c r="AF33" s="805"/>
      <c r="AG33" s="805"/>
      <c r="AH33" s="805"/>
      <c r="AI33" s="805"/>
      <c r="AJ33" s="806"/>
      <c r="AK33" s="810"/>
      <c r="AL33" s="811"/>
      <c r="AM33" s="811"/>
      <c r="AN33" s="811"/>
      <c r="AO33" s="811"/>
      <c r="AP33" s="811"/>
      <c r="AQ33" s="811"/>
      <c r="AR33" s="812"/>
      <c r="AS33" s="714"/>
      <c r="AT33" s="715"/>
      <c r="AU33" s="715"/>
      <c r="AV33" s="715"/>
      <c r="AW33" s="715"/>
      <c r="AX33" s="715"/>
      <c r="AY33" s="716"/>
      <c r="AZ33" s="393"/>
      <c r="BA33" s="394" t="s">
        <v>46</v>
      </c>
      <c r="BB33" s="393"/>
      <c r="BC33" s="394" t="s">
        <v>436</v>
      </c>
      <c r="BD33" s="819"/>
      <c r="BE33" s="820"/>
      <c r="BF33" s="820"/>
      <c r="BG33" s="820"/>
      <c r="BH33" s="820"/>
      <c r="BI33" s="821"/>
      <c r="BJ33" s="825"/>
      <c r="BK33" s="826"/>
      <c r="BL33" s="826"/>
      <c r="BM33" s="827"/>
      <c r="BN33" s="753"/>
      <c r="BO33" s="754"/>
      <c r="BP33" s="754"/>
      <c r="BQ33" s="754"/>
      <c r="BR33" s="754"/>
      <c r="BS33" s="780"/>
      <c r="BT33" s="111"/>
      <c r="BU33" s="28"/>
      <c r="BV33" s="113">
        <f>IF(B34="S",25,IF(B34="H",88,IF(B34="R",118,)))</f>
        <v>0</v>
      </c>
      <c r="BW33" s="113">
        <f>D34+BV33</f>
        <v>0</v>
      </c>
      <c r="BX33" s="342" t="e">
        <f>DATE(BW33,H34,31)</f>
        <v>#NUM!</v>
      </c>
      <c r="BY33" s="105"/>
      <c r="BZ33" s="783"/>
      <c r="CA33" s="783"/>
      <c r="CB33" s="709"/>
      <c r="CC33" s="710"/>
      <c r="CD33" s="390">
        <f>BN32</f>
        <v>0</v>
      </c>
      <c r="CE33" s="390">
        <f>BJ32</f>
        <v>0</v>
      </c>
      <c r="CF33" s="390">
        <f t="shared" si="20"/>
        <v>0</v>
      </c>
      <c r="CG33" s="389">
        <f t="shared" si="22"/>
        <v>0</v>
      </c>
      <c r="CH33" s="389">
        <f t="shared" si="21"/>
        <v>0</v>
      </c>
      <c r="CJ33" s="345"/>
      <c r="CK33" s="345"/>
      <c r="CL33" s="345"/>
      <c r="CM33" s="345"/>
      <c r="CN33" s="34"/>
      <c r="CO33" s="34"/>
      <c r="CP33" s="34"/>
    </row>
    <row r="34" spans="1:94" ht="16.5" customHeight="1">
      <c r="A34" s="143"/>
      <c r="B34" s="717"/>
      <c r="C34" s="718"/>
      <c r="D34" s="718"/>
      <c r="E34" s="718"/>
      <c r="F34" s="719" t="s">
        <v>46</v>
      </c>
      <c r="G34" s="719"/>
      <c r="H34" s="777"/>
      <c r="I34" s="777"/>
      <c r="J34" s="719" t="s">
        <v>45</v>
      </c>
      <c r="K34" s="778"/>
      <c r="L34" s="789"/>
      <c r="M34" s="790"/>
      <c r="N34" s="790"/>
      <c r="O34" s="799"/>
      <c r="P34" s="799"/>
      <c r="Q34" s="800"/>
      <c r="R34" s="831"/>
      <c r="S34" s="832"/>
      <c r="T34" s="832"/>
      <c r="U34" s="832"/>
      <c r="V34" s="832"/>
      <c r="W34" s="832"/>
      <c r="X34" s="832"/>
      <c r="Y34" s="832"/>
      <c r="Z34" s="832"/>
      <c r="AA34" s="832"/>
      <c r="AB34" s="832"/>
      <c r="AC34" s="832"/>
      <c r="AD34" s="832"/>
      <c r="AE34" s="832"/>
      <c r="AF34" s="832"/>
      <c r="AG34" s="832"/>
      <c r="AH34" s="832"/>
      <c r="AI34" s="832"/>
      <c r="AJ34" s="833"/>
      <c r="AK34" s="813"/>
      <c r="AL34" s="814"/>
      <c r="AM34" s="814"/>
      <c r="AN34" s="814"/>
      <c r="AO34" s="814"/>
      <c r="AP34" s="814"/>
      <c r="AQ34" s="814"/>
      <c r="AR34" s="815"/>
      <c r="AS34" s="762"/>
      <c r="AT34" s="763"/>
      <c r="AU34" s="763"/>
      <c r="AV34" s="763"/>
      <c r="AW34" s="763"/>
      <c r="AX34" s="763"/>
      <c r="AY34" s="764"/>
      <c r="AZ34" s="395"/>
      <c r="BA34" s="396" t="s">
        <v>46</v>
      </c>
      <c r="BB34" s="395"/>
      <c r="BC34" s="396" t="s">
        <v>436</v>
      </c>
      <c r="BD34" s="837"/>
      <c r="BE34" s="829"/>
      <c r="BF34" s="829"/>
      <c r="BG34" s="829"/>
      <c r="BH34" s="829"/>
      <c r="BI34" s="830"/>
      <c r="BJ34" s="828"/>
      <c r="BK34" s="829"/>
      <c r="BL34" s="829"/>
      <c r="BM34" s="830"/>
      <c r="BN34" s="756"/>
      <c r="BO34" s="757"/>
      <c r="BP34" s="757"/>
      <c r="BQ34" s="757"/>
      <c r="BR34" s="757"/>
      <c r="BS34" s="781"/>
      <c r="BT34" s="111"/>
      <c r="BU34" s="28"/>
      <c r="BV34" s="118"/>
      <c r="BW34" s="118"/>
      <c r="BY34" s="105"/>
      <c r="BZ34" s="784"/>
      <c r="CA34" s="784"/>
      <c r="CB34" s="709"/>
      <c r="CC34" s="710"/>
      <c r="CD34" s="390">
        <f>BN32</f>
        <v>0</v>
      </c>
      <c r="CE34" s="390">
        <f>BJ32</f>
        <v>0</v>
      </c>
      <c r="CF34" s="390">
        <f t="shared" si="20"/>
        <v>0</v>
      </c>
      <c r="CG34" s="389">
        <f t="shared" si="22"/>
        <v>0</v>
      </c>
      <c r="CH34" s="389">
        <f t="shared" si="21"/>
        <v>0</v>
      </c>
    </row>
    <row r="35" spans="1:94" ht="16.5" customHeight="1">
      <c r="A35" s="143"/>
      <c r="B35" s="766"/>
      <c r="C35" s="767"/>
      <c r="D35" s="767"/>
      <c r="E35" s="767"/>
      <c r="F35" s="768" t="s">
        <v>46</v>
      </c>
      <c r="G35" s="768"/>
      <c r="H35" s="769"/>
      <c r="I35" s="769"/>
      <c r="J35" s="768" t="s">
        <v>45</v>
      </c>
      <c r="K35" s="770"/>
      <c r="L35" s="785" t="str">
        <f>IFERROR(DATEDIF(BX35,BX36+1,"Y"),"")</f>
        <v/>
      </c>
      <c r="M35" s="786"/>
      <c r="N35" s="786"/>
      <c r="O35" s="795" t="str">
        <f>IFERROR(DATEDIF(BX35,BX36+1,"YM"),"")</f>
        <v/>
      </c>
      <c r="P35" s="795"/>
      <c r="Q35" s="796"/>
      <c r="R35" s="801"/>
      <c r="S35" s="802"/>
      <c r="T35" s="802"/>
      <c r="U35" s="802"/>
      <c r="V35" s="802"/>
      <c r="W35" s="802"/>
      <c r="X35" s="802"/>
      <c r="Y35" s="802"/>
      <c r="Z35" s="802"/>
      <c r="AA35" s="802"/>
      <c r="AB35" s="802"/>
      <c r="AC35" s="802"/>
      <c r="AD35" s="802"/>
      <c r="AE35" s="802"/>
      <c r="AF35" s="802"/>
      <c r="AG35" s="802"/>
      <c r="AH35" s="802"/>
      <c r="AI35" s="802"/>
      <c r="AJ35" s="803"/>
      <c r="AK35" s="807"/>
      <c r="AL35" s="808"/>
      <c r="AM35" s="808"/>
      <c r="AN35" s="808"/>
      <c r="AO35" s="808"/>
      <c r="AP35" s="808"/>
      <c r="AQ35" s="808"/>
      <c r="AR35" s="809"/>
      <c r="AS35" s="741"/>
      <c r="AT35" s="742"/>
      <c r="AU35" s="742"/>
      <c r="AV35" s="742"/>
      <c r="AW35" s="742"/>
      <c r="AX35" s="742"/>
      <c r="AY35" s="743"/>
      <c r="AZ35" s="391"/>
      <c r="BA35" s="392" t="s">
        <v>46</v>
      </c>
      <c r="BB35" s="391"/>
      <c r="BC35" s="392" t="s">
        <v>436</v>
      </c>
      <c r="BD35" s="816"/>
      <c r="BE35" s="817"/>
      <c r="BF35" s="817"/>
      <c r="BG35" s="817"/>
      <c r="BH35" s="817"/>
      <c r="BI35" s="818"/>
      <c r="BJ35" s="822"/>
      <c r="BK35" s="823"/>
      <c r="BL35" s="823"/>
      <c r="BM35" s="824"/>
      <c r="BN35" s="750"/>
      <c r="BO35" s="751"/>
      <c r="BP35" s="751"/>
      <c r="BQ35" s="751"/>
      <c r="BR35" s="751"/>
      <c r="BS35" s="779"/>
      <c r="BT35" s="111"/>
      <c r="BU35" s="28"/>
      <c r="BV35" s="113">
        <f>IF(B35="S",25,IF(B35="H",88,IF(B35="R",118,)))</f>
        <v>0</v>
      </c>
      <c r="BW35" s="113">
        <f>D35+BV35</f>
        <v>0</v>
      </c>
      <c r="BX35" s="342" t="e">
        <f>DATE(BW35,H35,1)</f>
        <v>#NUM!</v>
      </c>
      <c r="BY35" s="105"/>
      <c r="BZ35" s="791">
        <f t="shared" ref="BZ35" si="42">BN35</f>
        <v>0</v>
      </c>
      <c r="CA35" s="791">
        <f t="shared" ref="CA35" si="43">BJ35</f>
        <v>0</v>
      </c>
      <c r="CB35" s="709" t="str">
        <f t="shared" ref="CB35" si="44">L35</f>
        <v/>
      </c>
      <c r="CC35" s="710" t="str">
        <f t="shared" ref="CC35" si="45">O35</f>
        <v/>
      </c>
      <c r="CD35" s="390">
        <f>BN35</f>
        <v>0</v>
      </c>
      <c r="CE35" s="390">
        <f>BJ35</f>
        <v>0</v>
      </c>
      <c r="CF35" s="390">
        <f t="shared" si="20"/>
        <v>0</v>
      </c>
      <c r="CG35" s="389">
        <f t="shared" si="22"/>
        <v>0</v>
      </c>
      <c r="CH35" s="389">
        <f t="shared" si="21"/>
        <v>0</v>
      </c>
    </row>
    <row r="36" spans="1:94" ht="16.5" customHeight="1">
      <c r="A36" s="143"/>
      <c r="B36" s="792" t="s">
        <v>51</v>
      </c>
      <c r="C36" s="793"/>
      <c r="D36" s="793"/>
      <c r="E36" s="793"/>
      <c r="F36" s="793"/>
      <c r="G36" s="793"/>
      <c r="H36" s="793"/>
      <c r="I36" s="793"/>
      <c r="J36" s="793"/>
      <c r="K36" s="794"/>
      <c r="L36" s="787"/>
      <c r="M36" s="788"/>
      <c r="N36" s="788"/>
      <c r="O36" s="797"/>
      <c r="P36" s="797"/>
      <c r="Q36" s="798"/>
      <c r="R36" s="804"/>
      <c r="S36" s="805"/>
      <c r="T36" s="805"/>
      <c r="U36" s="805"/>
      <c r="V36" s="805"/>
      <c r="W36" s="805"/>
      <c r="X36" s="805"/>
      <c r="Y36" s="805"/>
      <c r="Z36" s="805"/>
      <c r="AA36" s="805"/>
      <c r="AB36" s="805"/>
      <c r="AC36" s="805"/>
      <c r="AD36" s="805"/>
      <c r="AE36" s="805"/>
      <c r="AF36" s="805"/>
      <c r="AG36" s="805"/>
      <c r="AH36" s="805"/>
      <c r="AI36" s="805"/>
      <c r="AJ36" s="806"/>
      <c r="AK36" s="810"/>
      <c r="AL36" s="811"/>
      <c r="AM36" s="811"/>
      <c r="AN36" s="811"/>
      <c r="AO36" s="811"/>
      <c r="AP36" s="811"/>
      <c r="AQ36" s="811"/>
      <c r="AR36" s="812"/>
      <c r="AS36" s="714"/>
      <c r="AT36" s="715"/>
      <c r="AU36" s="715"/>
      <c r="AV36" s="715"/>
      <c r="AW36" s="715"/>
      <c r="AX36" s="715"/>
      <c r="AY36" s="716"/>
      <c r="AZ36" s="393"/>
      <c r="BA36" s="394" t="s">
        <v>46</v>
      </c>
      <c r="BB36" s="393"/>
      <c r="BC36" s="394" t="s">
        <v>436</v>
      </c>
      <c r="BD36" s="819"/>
      <c r="BE36" s="820"/>
      <c r="BF36" s="820"/>
      <c r="BG36" s="820"/>
      <c r="BH36" s="820"/>
      <c r="BI36" s="821"/>
      <c r="BJ36" s="825"/>
      <c r="BK36" s="826"/>
      <c r="BL36" s="826"/>
      <c r="BM36" s="827"/>
      <c r="BN36" s="753"/>
      <c r="BO36" s="754"/>
      <c r="BP36" s="754"/>
      <c r="BQ36" s="754"/>
      <c r="BR36" s="754"/>
      <c r="BS36" s="780"/>
      <c r="BT36" s="111"/>
      <c r="BU36" s="28"/>
      <c r="BV36" s="113">
        <f>IF(B37="S",25,IF(B37="H",88,IF(B37="R",118,)))</f>
        <v>0</v>
      </c>
      <c r="BW36" s="113">
        <f>D37+BV36</f>
        <v>0</v>
      </c>
      <c r="BX36" s="342" t="e">
        <f>DATE(BW36,H37,31)</f>
        <v>#NUM!</v>
      </c>
      <c r="BY36" s="105"/>
      <c r="BZ36" s="783"/>
      <c r="CA36" s="783"/>
      <c r="CB36" s="709"/>
      <c r="CC36" s="710"/>
      <c r="CD36" s="390">
        <f>BN35</f>
        <v>0</v>
      </c>
      <c r="CE36" s="390">
        <f>BJ35</f>
        <v>0</v>
      </c>
      <c r="CF36" s="390">
        <f t="shared" si="20"/>
        <v>0</v>
      </c>
      <c r="CG36" s="389">
        <f t="shared" si="22"/>
        <v>0</v>
      </c>
      <c r="CH36" s="389">
        <f t="shared" si="21"/>
        <v>0</v>
      </c>
    </row>
    <row r="37" spans="1:94" ht="16.5" customHeight="1">
      <c r="A37" s="143"/>
      <c r="B37" s="717"/>
      <c r="C37" s="718"/>
      <c r="D37" s="718"/>
      <c r="E37" s="718"/>
      <c r="F37" s="719" t="s">
        <v>46</v>
      </c>
      <c r="G37" s="719"/>
      <c r="H37" s="777"/>
      <c r="I37" s="777"/>
      <c r="J37" s="719" t="s">
        <v>45</v>
      </c>
      <c r="K37" s="778"/>
      <c r="L37" s="789"/>
      <c r="M37" s="790"/>
      <c r="N37" s="790"/>
      <c r="O37" s="799"/>
      <c r="P37" s="799"/>
      <c r="Q37" s="800"/>
      <c r="R37" s="831"/>
      <c r="S37" s="832"/>
      <c r="T37" s="832"/>
      <c r="U37" s="832"/>
      <c r="V37" s="832"/>
      <c r="W37" s="832"/>
      <c r="X37" s="832"/>
      <c r="Y37" s="832"/>
      <c r="Z37" s="832"/>
      <c r="AA37" s="832"/>
      <c r="AB37" s="832"/>
      <c r="AC37" s="832"/>
      <c r="AD37" s="832"/>
      <c r="AE37" s="832"/>
      <c r="AF37" s="832"/>
      <c r="AG37" s="832"/>
      <c r="AH37" s="832"/>
      <c r="AI37" s="832"/>
      <c r="AJ37" s="833"/>
      <c r="AK37" s="813"/>
      <c r="AL37" s="814"/>
      <c r="AM37" s="814"/>
      <c r="AN37" s="814"/>
      <c r="AO37" s="814"/>
      <c r="AP37" s="814"/>
      <c r="AQ37" s="814"/>
      <c r="AR37" s="815"/>
      <c r="AS37" s="762"/>
      <c r="AT37" s="763"/>
      <c r="AU37" s="763"/>
      <c r="AV37" s="763"/>
      <c r="AW37" s="763"/>
      <c r="AX37" s="763"/>
      <c r="AY37" s="764"/>
      <c r="AZ37" s="395"/>
      <c r="BA37" s="396" t="s">
        <v>46</v>
      </c>
      <c r="BB37" s="395"/>
      <c r="BC37" s="396" t="s">
        <v>436</v>
      </c>
      <c r="BD37" s="837"/>
      <c r="BE37" s="829"/>
      <c r="BF37" s="829"/>
      <c r="BG37" s="829"/>
      <c r="BH37" s="829"/>
      <c r="BI37" s="830"/>
      <c r="BJ37" s="828"/>
      <c r="BK37" s="829"/>
      <c r="BL37" s="829"/>
      <c r="BM37" s="830"/>
      <c r="BN37" s="756"/>
      <c r="BO37" s="757"/>
      <c r="BP37" s="757"/>
      <c r="BQ37" s="757"/>
      <c r="BR37" s="757"/>
      <c r="BS37" s="781"/>
      <c r="BT37" s="111"/>
      <c r="BU37" s="28"/>
      <c r="BV37" s="118"/>
      <c r="BW37" s="118"/>
      <c r="BY37" s="105"/>
      <c r="BZ37" s="784"/>
      <c r="CA37" s="784"/>
      <c r="CB37" s="709"/>
      <c r="CC37" s="710"/>
      <c r="CD37" s="390">
        <f>BN35</f>
        <v>0</v>
      </c>
      <c r="CE37" s="390">
        <f>BJ35</f>
        <v>0</v>
      </c>
      <c r="CF37" s="390">
        <f t="shared" si="20"/>
        <v>0</v>
      </c>
      <c r="CG37" s="389">
        <f t="shared" si="22"/>
        <v>0</v>
      </c>
      <c r="CH37" s="389">
        <f t="shared" si="21"/>
        <v>0</v>
      </c>
    </row>
    <row r="38" spans="1:94" ht="16.5" customHeight="1">
      <c r="A38" s="143"/>
      <c r="B38" s="766"/>
      <c r="C38" s="767"/>
      <c r="D38" s="767"/>
      <c r="E38" s="767"/>
      <c r="F38" s="768" t="s">
        <v>46</v>
      </c>
      <c r="G38" s="768"/>
      <c r="H38" s="769"/>
      <c r="I38" s="769"/>
      <c r="J38" s="768" t="s">
        <v>45</v>
      </c>
      <c r="K38" s="770"/>
      <c r="L38" s="785" t="str">
        <f>IFERROR(DATEDIF(BX38,BX39+1,"Y"),"")</f>
        <v/>
      </c>
      <c r="M38" s="786"/>
      <c r="N38" s="786"/>
      <c r="O38" s="795" t="str">
        <f>IFERROR(DATEDIF(BX38,BX39+1,"YM"),"")</f>
        <v/>
      </c>
      <c r="P38" s="795"/>
      <c r="Q38" s="796"/>
      <c r="R38" s="801"/>
      <c r="S38" s="802"/>
      <c r="T38" s="802"/>
      <c r="U38" s="802"/>
      <c r="V38" s="802"/>
      <c r="W38" s="802"/>
      <c r="X38" s="802"/>
      <c r="Y38" s="802"/>
      <c r="Z38" s="802"/>
      <c r="AA38" s="802"/>
      <c r="AB38" s="802"/>
      <c r="AC38" s="802"/>
      <c r="AD38" s="802"/>
      <c r="AE38" s="802"/>
      <c r="AF38" s="802"/>
      <c r="AG38" s="802"/>
      <c r="AH38" s="802"/>
      <c r="AI38" s="802"/>
      <c r="AJ38" s="803"/>
      <c r="AK38" s="807"/>
      <c r="AL38" s="808"/>
      <c r="AM38" s="808"/>
      <c r="AN38" s="808"/>
      <c r="AO38" s="808"/>
      <c r="AP38" s="808"/>
      <c r="AQ38" s="808"/>
      <c r="AR38" s="809"/>
      <c r="AS38" s="741"/>
      <c r="AT38" s="742"/>
      <c r="AU38" s="742"/>
      <c r="AV38" s="742"/>
      <c r="AW38" s="742"/>
      <c r="AX38" s="742"/>
      <c r="AY38" s="743"/>
      <c r="AZ38" s="391"/>
      <c r="BA38" s="392" t="s">
        <v>46</v>
      </c>
      <c r="BB38" s="391"/>
      <c r="BC38" s="392" t="s">
        <v>436</v>
      </c>
      <c r="BD38" s="816"/>
      <c r="BE38" s="817"/>
      <c r="BF38" s="817"/>
      <c r="BG38" s="817"/>
      <c r="BH38" s="817"/>
      <c r="BI38" s="818"/>
      <c r="BJ38" s="822"/>
      <c r="BK38" s="823"/>
      <c r="BL38" s="823"/>
      <c r="BM38" s="824"/>
      <c r="BN38" s="750"/>
      <c r="BO38" s="751"/>
      <c r="BP38" s="751"/>
      <c r="BQ38" s="751"/>
      <c r="BR38" s="751"/>
      <c r="BS38" s="779"/>
      <c r="BT38" s="111"/>
      <c r="BU38" s="28"/>
      <c r="BV38" s="113">
        <f>IF(B38="S",25,IF(B38="H",88,IF(B38="R",118,)))</f>
        <v>0</v>
      </c>
      <c r="BW38" s="113">
        <f>D38+BV38</f>
        <v>0</v>
      </c>
      <c r="BX38" s="342" t="e">
        <f>DATE(BW38,H38,1)</f>
        <v>#NUM!</v>
      </c>
      <c r="BY38" s="105"/>
      <c r="BZ38" s="791">
        <f t="shared" ref="BZ38" si="46">BN38</f>
        <v>0</v>
      </c>
      <c r="CA38" s="791">
        <f t="shared" ref="CA38" si="47">BJ38</f>
        <v>0</v>
      </c>
      <c r="CB38" s="709" t="str">
        <f t="shared" ref="CB38" si="48">L38</f>
        <v/>
      </c>
      <c r="CC38" s="710" t="str">
        <f t="shared" ref="CC38" si="49">O38</f>
        <v/>
      </c>
      <c r="CD38" s="390">
        <f>BN38</f>
        <v>0</v>
      </c>
      <c r="CE38" s="390">
        <f>BJ38</f>
        <v>0</v>
      </c>
      <c r="CF38" s="390">
        <f t="shared" si="20"/>
        <v>0</v>
      </c>
      <c r="CG38" s="389">
        <f t="shared" si="22"/>
        <v>0</v>
      </c>
      <c r="CH38" s="389">
        <f t="shared" si="21"/>
        <v>0</v>
      </c>
    </row>
    <row r="39" spans="1:94" ht="16.5" customHeight="1">
      <c r="A39" s="143"/>
      <c r="B39" s="792" t="s">
        <v>51</v>
      </c>
      <c r="C39" s="793"/>
      <c r="D39" s="793"/>
      <c r="E39" s="793"/>
      <c r="F39" s="793"/>
      <c r="G39" s="793"/>
      <c r="H39" s="793"/>
      <c r="I39" s="793"/>
      <c r="J39" s="793"/>
      <c r="K39" s="794"/>
      <c r="L39" s="787"/>
      <c r="M39" s="788"/>
      <c r="N39" s="788"/>
      <c r="O39" s="797"/>
      <c r="P39" s="797"/>
      <c r="Q39" s="798"/>
      <c r="R39" s="804"/>
      <c r="S39" s="805"/>
      <c r="T39" s="805"/>
      <c r="U39" s="805"/>
      <c r="V39" s="805"/>
      <c r="W39" s="805"/>
      <c r="X39" s="805"/>
      <c r="Y39" s="805"/>
      <c r="Z39" s="805"/>
      <c r="AA39" s="805"/>
      <c r="AB39" s="805"/>
      <c r="AC39" s="805"/>
      <c r="AD39" s="805"/>
      <c r="AE39" s="805"/>
      <c r="AF39" s="805"/>
      <c r="AG39" s="805"/>
      <c r="AH39" s="805"/>
      <c r="AI39" s="805"/>
      <c r="AJ39" s="806"/>
      <c r="AK39" s="810"/>
      <c r="AL39" s="811"/>
      <c r="AM39" s="811"/>
      <c r="AN39" s="811"/>
      <c r="AO39" s="811"/>
      <c r="AP39" s="811"/>
      <c r="AQ39" s="811"/>
      <c r="AR39" s="812"/>
      <c r="AS39" s="714"/>
      <c r="AT39" s="715"/>
      <c r="AU39" s="715"/>
      <c r="AV39" s="715"/>
      <c r="AW39" s="715"/>
      <c r="AX39" s="715"/>
      <c r="AY39" s="716"/>
      <c r="AZ39" s="393"/>
      <c r="BA39" s="394" t="s">
        <v>46</v>
      </c>
      <c r="BB39" s="393"/>
      <c r="BC39" s="394" t="s">
        <v>436</v>
      </c>
      <c r="BD39" s="819"/>
      <c r="BE39" s="820"/>
      <c r="BF39" s="820"/>
      <c r="BG39" s="820"/>
      <c r="BH39" s="820"/>
      <c r="BI39" s="821"/>
      <c r="BJ39" s="825"/>
      <c r="BK39" s="826"/>
      <c r="BL39" s="826"/>
      <c r="BM39" s="827"/>
      <c r="BN39" s="753"/>
      <c r="BO39" s="754"/>
      <c r="BP39" s="754"/>
      <c r="BQ39" s="754"/>
      <c r="BR39" s="754"/>
      <c r="BS39" s="780"/>
      <c r="BT39" s="111"/>
      <c r="BU39" s="28"/>
      <c r="BV39" s="113">
        <f>IF(B40="S",25,IF(B40="H",88,IF(B40="R",118,)))</f>
        <v>0</v>
      </c>
      <c r="BW39" s="113">
        <f>D40+BV39</f>
        <v>0</v>
      </c>
      <c r="BX39" s="342" t="e">
        <f>DATE(BW39,H40,31)</f>
        <v>#NUM!</v>
      </c>
      <c r="BY39" s="105"/>
      <c r="BZ39" s="783"/>
      <c r="CA39" s="783"/>
      <c r="CB39" s="709"/>
      <c r="CC39" s="710"/>
      <c r="CD39" s="390">
        <f>BN38</f>
        <v>0</v>
      </c>
      <c r="CE39" s="390">
        <f>BJ38</f>
        <v>0</v>
      </c>
      <c r="CF39" s="390">
        <f t="shared" si="20"/>
        <v>0</v>
      </c>
      <c r="CG39" s="389">
        <f>AZ39</f>
        <v>0</v>
      </c>
      <c r="CH39" s="389">
        <f t="shared" si="21"/>
        <v>0</v>
      </c>
    </row>
    <row r="40" spans="1:94" ht="16.5" customHeight="1">
      <c r="A40" s="143"/>
      <c r="B40" s="717"/>
      <c r="C40" s="718"/>
      <c r="D40" s="718"/>
      <c r="E40" s="718"/>
      <c r="F40" s="719" t="s">
        <v>46</v>
      </c>
      <c r="G40" s="719"/>
      <c r="H40" s="777"/>
      <c r="I40" s="777"/>
      <c r="J40" s="719" t="s">
        <v>45</v>
      </c>
      <c r="K40" s="778"/>
      <c r="L40" s="789"/>
      <c r="M40" s="790"/>
      <c r="N40" s="790"/>
      <c r="O40" s="799"/>
      <c r="P40" s="799"/>
      <c r="Q40" s="800"/>
      <c r="R40" s="831"/>
      <c r="S40" s="832"/>
      <c r="T40" s="832"/>
      <c r="U40" s="832"/>
      <c r="V40" s="832"/>
      <c r="W40" s="832"/>
      <c r="X40" s="832"/>
      <c r="Y40" s="832"/>
      <c r="Z40" s="832"/>
      <c r="AA40" s="832"/>
      <c r="AB40" s="832"/>
      <c r="AC40" s="832"/>
      <c r="AD40" s="832"/>
      <c r="AE40" s="832"/>
      <c r="AF40" s="832"/>
      <c r="AG40" s="832"/>
      <c r="AH40" s="832"/>
      <c r="AI40" s="832"/>
      <c r="AJ40" s="833"/>
      <c r="AK40" s="813"/>
      <c r="AL40" s="814"/>
      <c r="AM40" s="814"/>
      <c r="AN40" s="814"/>
      <c r="AO40" s="814"/>
      <c r="AP40" s="814"/>
      <c r="AQ40" s="814"/>
      <c r="AR40" s="815"/>
      <c r="AS40" s="762"/>
      <c r="AT40" s="763"/>
      <c r="AU40" s="763"/>
      <c r="AV40" s="763"/>
      <c r="AW40" s="763"/>
      <c r="AX40" s="763"/>
      <c r="AY40" s="764"/>
      <c r="AZ40" s="395"/>
      <c r="BA40" s="396" t="s">
        <v>46</v>
      </c>
      <c r="BB40" s="395"/>
      <c r="BC40" s="396" t="s">
        <v>436</v>
      </c>
      <c r="BD40" s="837"/>
      <c r="BE40" s="829"/>
      <c r="BF40" s="829"/>
      <c r="BG40" s="829"/>
      <c r="BH40" s="829"/>
      <c r="BI40" s="830"/>
      <c r="BJ40" s="828"/>
      <c r="BK40" s="829"/>
      <c r="BL40" s="829"/>
      <c r="BM40" s="830"/>
      <c r="BN40" s="756"/>
      <c r="BO40" s="757"/>
      <c r="BP40" s="757"/>
      <c r="BQ40" s="757"/>
      <c r="BR40" s="757"/>
      <c r="BS40" s="781"/>
      <c r="BT40" s="111"/>
      <c r="BU40" s="28"/>
      <c r="BV40" s="118"/>
      <c r="BW40" s="118"/>
      <c r="BY40" s="105"/>
      <c r="BZ40" s="784"/>
      <c r="CA40" s="784"/>
      <c r="CB40" s="709"/>
      <c r="CC40" s="710"/>
      <c r="CD40" s="390">
        <f>BN38</f>
        <v>0</v>
      </c>
      <c r="CE40" s="390">
        <f>BJ38</f>
        <v>0</v>
      </c>
      <c r="CF40" s="390">
        <f t="shared" si="20"/>
        <v>0</v>
      </c>
      <c r="CG40" s="389">
        <f t="shared" si="22"/>
        <v>0</v>
      </c>
      <c r="CH40" s="389">
        <f t="shared" si="21"/>
        <v>0</v>
      </c>
    </row>
    <row r="41" spans="1:94" ht="16.5" customHeight="1">
      <c r="A41" s="143"/>
      <c r="B41" s="766"/>
      <c r="C41" s="767"/>
      <c r="D41" s="767"/>
      <c r="E41" s="767"/>
      <c r="F41" s="768" t="s">
        <v>46</v>
      </c>
      <c r="G41" s="768"/>
      <c r="H41" s="769"/>
      <c r="I41" s="769"/>
      <c r="J41" s="768" t="s">
        <v>45</v>
      </c>
      <c r="K41" s="770"/>
      <c r="L41" s="785" t="str">
        <f>IFERROR(DATEDIF(BX41,BX42+1,"Y"),"")</f>
        <v/>
      </c>
      <c r="M41" s="786"/>
      <c r="N41" s="786"/>
      <c r="O41" s="795" t="str">
        <f>IFERROR(DATEDIF(BX41,BX42+1,"YM"),"")</f>
        <v/>
      </c>
      <c r="P41" s="795"/>
      <c r="Q41" s="796"/>
      <c r="R41" s="801"/>
      <c r="S41" s="802"/>
      <c r="T41" s="802"/>
      <c r="U41" s="802"/>
      <c r="V41" s="802"/>
      <c r="W41" s="802"/>
      <c r="X41" s="802"/>
      <c r="Y41" s="802"/>
      <c r="Z41" s="802"/>
      <c r="AA41" s="802"/>
      <c r="AB41" s="802"/>
      <c r="AC41" s="802"/>
      <c r="AD41" s="802"/>
      <c r="AE41" s="802"/>
      <c r="AF41" s="802"/>
      <c r="AG41" s="802"/>
      <c r="AH41" s="802"/>
      <c r="AI41" s="802"/>
      <c r="AJ41" s="803"/>
      <c r="AK41" s="807"/>
      <c r="AL41" s="808"/>
      <c r="AM41" s="808"/>
      <c r="AN41" s="808"/>
      <c r="AO41" s="808"/>
      <c r="AP41" s="808"/>
      <c r="AQ41" s="808"/>
      <c r="AR41" s="809"/>
      <c r="AS41" s="741"/>
      <c r="AT41" s="742"/>
      <c r="AU41" s="742"/>
      <c r="AV41" s="742"/>
      <c r="AW41" s="742"/>
      <c r="AX41" s="742"/>
      <c r="AY41" s="743"/>
      <c r="AZ41" s="391"/>
      <c r="BA41" s="392" t="s">
        <v>46</v>
      </c>
      <c r="BB41" s="391"/>
      <c r="BC41" s="392" t="s">
        <v>436</v>
      </c>
      <c r="BD41" s="816"/>
      <c r="BE41" s="817"/>
      <c r="BF41" s="817"/>
      <c r="BG41" s="817"/>
      <c r="BH41" s="817"/>
      <c r="BI41" s="818"/>
      <c r="BJ41" s="822"/>
      <c r="BK41" s="823"/>
      <c r="BL41" s="823"/>
      <c r="BM41" s="824"/>
      <c r="BN41" s="750"/>
      <c r="BO41" s="751"/>
      <c r="BP41" s="751"/>
      <c r="BQ41" s="751"/>
      <c r="BR41" s="751"/>
      <c r="BS41" s="779"/>
      <c r="BT41" s="111"/>
      <c r="BU41" s="28"/>
      <c r="BV41" s="113">
        <f>IF(B41="S",25,IF(B41="H",88,IF(B41="R",118,)))</f>
        <v>0</v>
      </c>
      <c r="BW41" s="113">
        <f>D41+BV41</f>
        <v>0</v>
      </c>
      <c r="BX41" s="342" t="e">
        <f>DATE(BW41,H41,1)</f>
        <v>#NUM!</v>
      </c>
      <c r="BY41" s="105"/>
      <c r="BZ41" s="791">
        <f t="shared" ref="BZ41" si="50">BN41</f>
        <v>0</v>
      </c>
      <c r="CA41" s="791">
        <f t="shared" ref="CA41" si="51">BJ41</f>
        <v>0</v>
      </c>
      <c r="CB41" s="709" t="str">
        <f t="shared" ref="CB41" si="52">L41</f>
        <v/>
      </c>
      <c r="CC41" s="710" t="str">
        <f t="shared" ref="CC41" si="53">O41</f>
        <v/>
      </c>
      <c r="CD41" s="390">
        <f>BN41</f>
        <v>0</v>
      </c>
      <c r="CE41" s="390">
        <f>BJ41</f>
        <v>0</v>
      </c>
      <c r="CF41" s="390">
        <f t="shared" si="20"/>
        <v>0</v>
      </c>
      <c r="CG41" s="389">
        <f t="shared" si="22"/>
        <v>0</v>
      </c>
      <c r="CH41" s="389">
        <f t="shared" si="21"/>
        <v>0</v>
      </c>
    </row>
    <row r="42" spans="1:94" ht="16.5" customHeight="1">
      <c r="A42" s="143"/>
      <c r="B42" s="792" t="s">
        <v>51</v>
      </c>
      <c r="C42" s="793"/>
      <c r="D42" s="793"/>
      <c r="E42" s="793"/>
      <c r="F42" s="793"/>
      <c r="G42" s="793"/>
      <c r="H42" s="793"/>
      <c r="I42" s="793"/>
      <c r="J42" s="793"/>
      <c r="K42" s="794"/>
      <c r="L42" s="787"/>
      <c r="M42" s="788"/>
      <c r="N42" s="788"/>
      <c r="O42" s="797"/>
      <c r="P42" s="797"/>
      <c r="Q42" s="798"/>
      <c r="R42" s="804"/>
      <c r="S42" s="805"/>
      <c r="T42" s="805"/>
      <c r="U42" s="805"/>
      <c r="V42" s="805"/>
      <c r="W42" s="805"/>
      <c r="X42" s="805"/>
      <c r="Y42" s="805"/>
      <c r="Z42" s="805"/>
      <c r="AA42" s="805"/>
      <c r="AB42" s="805"/>
      <c r="AC42" s="805"/>
      <c r="AD42" s="805"/>
      <c r="AE42" s="805"/>
      <c r="AF42" s="805"/>
      <c r="AG42" s="805"/>
      <c r="AH42" s="805"/>
      <c r="AI42" s="805"/>
      <c r="AJ42" s="806"/>
      <c r="AK42" s="810"/>
      <c r="AL42" s="811"/>
      <c r="AM42" s="811"/>
      <c r="AN42" s="811"/>
      <c r="AO42" s="811"/>
      <c r="AP42" s="811"/>
      <c r="AQ42" s="811"/>
      <c r="AR42" s="812"/>
      <c r="AS42" s="714"/>
      <c r="AT42" s="715"/>
      <c r="AU42" s="715"/>
      <c r="AV42" s="715"/>
      <c r="AW42" s="715"/>
      <c r="AX42" s="715"/>
      <c r="AY42" s="716"/>
      <c r="AZ42" s="393"/>
      <c r="BA42" s="394" t="s">
        <v>46</v>
      </c>
      <c r="BB42" s="393"/>
      <c r="BC42" s="394" t="s">
        <v>436</v>
      </c>
      <c r="BD42" s="819"/>
      <c r="BE42" s="820"/>
      <c r="BF42" s="820"/>
      <c r="BG42" s="820"/>
      <c r="BH42" s="820"/>
      <c r="BI42" s="821"/>
      <c r="BJ42" s="825"/>
      <c r="BK42" s="826"/>
      <c r="BL42" s="826"/>
      <c r="BM42" s="827"/>
      <c r="BN42" s="753"/>
      <c r="BO42" s="754"/>
      <c r="BP42" s="754"/>
      <c r="BQ42" s="754"/>
      <c r="BR42" s="754"/>
      <c r="BS42" s="780"/>
      <c r="BT42" s="111"/>
      <c r="BU42" s="28"/>
      <c r="BV42" s="113">
        <f>IF(B43="S",25,IF(B43="H",88,IF(B43="R",118,)))</f>
        <v>0</v>
      </c>
      <c r="BW42" s="113">
        <f>D43+BV42</f>
        <v>0</v>
      </c>
      <c r="BX42" s="342" t="e">
        <f>DATE(BW42,H43,31)</f>
        <v>#NUM!</v>
      </c>
      <c r="BY42" s="105"/>
      <c r="BZ42" s="783"/>
      <c r="CA42" s="783"/>
      <c r="CB42" s="709"/>
      <c r="CC42" s="710"/>
      <c r="CD42" s="390">
        <f>BN41</f>
        <v>0</v>
      </c>
      <c r="CE42" s="390">
        <f>BJ41</f>
        <v>0</v>
      </c>
      <c r="CF42" s="390">
        <f t="shared" si="20"/>
        <v>0</v>
      </c>
      <c r="CG42" s="389">
        <f t="shared" si="22"/>
        <v>0</v>
      </c>
      <c r="CH42" s="389">
        <f t="shared" si="21"/>
        <v>0</v>
      </c>
    </row>
    <row r="43" spans="1:94" ht="16.5" customHeight="1">
      <c r="A43" s="143"/>
      <c r="B43" s="717"/>
      <c r="C43" s="718"/>
      <c r="D43" s="718"/>
      <c r="E43" s="718"/>
      <c r="F43" s="719" t="s">
        <v>46</v>
      </c>
      <c r="G43" s="719"/>
      <c r="H43" s="777"/>
      <c r="I43" s="777"/>
      <c r="J43" s="719" t="s">
        <v>45</v>
      </c>
      <c r="K43" s="778"/>
      <c r="L43" s="789"/>
      <c r="M43" s="790"/>
      <c r="N43" s="790"/>
      <c r="O43" s="799"/>
      <c r="P43" s="799"/>
      <c r="Q43" s="800"/>
      <c r="R43" s="831"/>
      <c r="S43" s="832"/>
      <c r="T43" s="832"/>
      <c r="U43" s="832"/>
      <c r="V43" s="832"/>
      <c r="W43" s="832"/>
      <c r="X43" s="832"/>
      <c r="Y43" s="832"/>
      <c r="Z43" s="832"/>
      <c r="AA43" s="832"/>
      <c r="AB43" s="832"/>
      <c r="AC43" s="832"/>
      <c r="AD43" s="832"/>
      <c r="AE43" s="832"/>
      <c r="AF43" s="832"/>
      <c r="AG43" s="832"/>
      <c r="AH43" s="832"/>
      <c r="AI43" s="832"/>
      <c r="AJ43" s="833"/>
      <c r="AK43" s="813"/>
      <c r="AL43" s="814"/>
      <c r="AM43" s="814"/>
      <c r="AN43" s="814"/>
      <c r="AO43" s="814"/>
      <c r="AP43" s="814"/>
      <c r="AQ43" s="814"/>
      <c r="AR43" s="815"/>
      <c r="AS43" s="762"/>
      <c r="AT43" s="763"/>
      <c r="AU43" s="763"/>
      <c r="AV43" s="763"/>
      <c r="AW43" s="763"/>
      <c r="AX43" s="763"/>
      <c r="AY43" s="764"/>
      <c r="AZ43" s="395"/>
      <c r="BA43" s="398" t="s">
        <v>46</v>
      </c>
      <c r="BB43" s="395"/>
      <c r="BC43" s="396" t="s">
        <v>436</v>
      </c>
      <c r="BD43" s="837"/>
      <c r="BE43" s="829"/>
      <c r="BF43" s="829"/>
      <c r="BG43" s="829"/>
      <c r="BH43" s="829"/>
      <c r="BI43" s="830"/>
      <c r="BJ43" s="828"/>
      <c r="BK43" s="829"/>
      <c r="BL43" s="829"/>
      <c r="BM43" s="830"/>
      <c r="BN43" s="756"/>
      <c r="BO43" s="757"/>
      <c r="BP43" s="757"/>
      <c r="BQ43" s="757"/>
      <c r="BR43" s="757"/>
      <c r="BS43" s="781"/>
      <c r="BT43" s="111"/>
      <c r="BU43" s="28"/>
      <c r="BV43" s="118"/>
      <c r="BW43" s="118"/>
      <c r="BY43" s="105"/>
      <c r="BZ43" s="784"/>
      <c r="CA43" s="784"/>
      <c r="CB43" s="709"/>
      <c r="CC43" s="710"/>
      <c r="CD43" s="390">
        <f>BN41</f>
        <v>0</v>
      </c>
      <c r="CE43" s="390">
        <f>BJ41</f>
        <v>0</v>
      </c>
      <c r="CF43" s="390">
        <f t="shared" si="20"/>
        <v>0</v>
      </c>
      <c r="CG43" s="389">
        <f t="shared" si="22"/>
        <v>0</v>
      </c>
      <c r="CH43" s="389">
        <f t="shared" si="21"/>
        <v>0</v>
      </c>
    </row>
    <row r="44" spans="1:94" ht="16.5" customHeight="1">
      <c r="A44" s="143"/>
      <c r="B44" s="766"/>
      <c r="C44" s="767"/>
      <c r="D44" s="767"/>
      <c r="E44" s="767"/>
      <c r="F44" s="768" t="s">
        <v>46</v>
      </c>
      <c r="G44" s="768"/>
      <c r="H44" s="769"/>
      <c r="I44" s="769"/>
      <c r="J44" s="768" t="s">
        <v>45</v>
      </c>
      <c r="K44" s="770"/>
      <c r="L44" s="785" t="str">
        <f>IFERROR(DATEDIF(BX44,BX45+1,"Y"),"")</f>
        <v/>
      </c>
      <c r="M44" s="786"/>
      <c r="N44" s="786"/>
      <c r="O44" s="795" t="str">
        <f>IFERROR(DATEDIF(BX44,BX45+1,"YM"),"")</f>
        <v/>
      </c>
      <c r="P44" s="795"/>
      <c r="Q44" s="796"/>
      <c r="R44" s="801"/>
      <c r="S44" s="802"/>
      <c r="T44" s="802"/>
      <c r="U44" s="802"/>
      <c r="V44" s="802"/>
      <c r="W44" s="802"/>
      <c r="X44" s="802"/>
      <c r="Y44" s="802"/>
      <c r="Z44" s="802"/>
      <c r="AA44" s="802"/>
      <c r="AB44" s="802"/>
      <c r="AC44" s="802"/>
      <c r="AD44" s="802"/>
      <c r="AE44" s="802"/>
      <c r="AF44" s="802"/>
      <c r="AG44" s="802"/>
      <c r="AH44" s="802"/>
      <c r="AI44" s="802"/>
      <c r="AJ44" s="803"/>
      <c r="AK44" s="807"/>
      <c r="AL44" s="808"/>
      <c r="AM44" s="808"/>
      <c r="AN44" s="808"/>
      <c r="AO44" s="808"/>
      <c r="AP44" s="808"/>
      <c r="AQ44" s="808"/>
      <c r="AR44" s="809"/>
      <c r="AS44" s="741"/>
      <c r="AT44" s="742"/>
      <c r="AU44" s="742"/>
      <c r="AV44" s="742"/>
      <c r="AW44" s="742"/>
      <c r="AX44" s="742"/>
      <c r="AY44" s="743"/>
      <c r="AZ44" s="391"/>
      <c r="BA44" s="392" t="s">
        <v>46</v>
      </c>
      <c r="BB44" s="391"/>
      <c r="BC44" s="392" t="s">
        <v>436</v>
      </c>
      <c r="BD44" s="816"/>
      <c r="BE44" s="817"/>
      <c r="BF44" s="817"/>
      <c r="BG44" s="817"/>
      <c r="BH44" s="817"/>
      <c r="BI44" s="818"/>
      <c r="BJ44" s="822"/>
      <c r="BK44" s="823"/>
      <c r="BL44" s="823"/>
      <c r="BM44" s="824"/>
      <c r="BN44" s="750"/>
      <c r="BO44" s="751"/>
      <c r="BP44" s="751"/>
      <c r="BQ44" s="751"/>
      <c r="BR44" s="751"/>
      <c r="BS44" s="779"/>
      <c r="BT44" s="111"/>
      <c r="BU44" s="28"/>
      <c r="BV44" s="113">
        <f>IF(B44="S",25,IF(B44="H",88,IF(B44="R",118,)))</f>
        <v>0</v>
      </c>
      <c r="BW44" s="113">
        <f>D44+BV44</f>
        <v>0</v>
      </c>
      <c r="BX44" s="342" t="e">
        <f>DATE(BW44,H44,1)</f>
        <v>#NUM!</v>
      </c>
      <c r="BY44" s="105"/>
      <c r="BZ44" s="791">
        <f t="shared" ref="BZ44" si="54">BN44</f>
        <v>0</v>
      </c>
      <c r="CA44" s="791">
        <f t="shared" ref="CA44" si="55">BJ44</f>
        <v>0</v>
      </c>
      <c r="CB44" s="709" t="str">
        <f t="shared" ref="CB44" si="56">L44</f>
        <v/>
      </c>
      <c r="CC44" s="710" t="str">
        <f t="shared" ref="CC44" si="57">O44</f>
        <v/>
      </c>
      <c r="CD44" s="390">
        <f>BN44</f>
        <v>0</v>
      </c>
      <c r="CE44" s="390">
        <f>BJ44</f>
        <v>0</v>
      </c>
      <c r="CF44" s="390">
        <f t="shared" si="20"/>
        <v>0</v>
      </c>
      <c r="CG44" s="389">
        <f t="shared" si="22"/>
        <v>0</v>
      </c>
      <c r="CH44" s="389">
        <f t="shared" si="21"/>
        <v>0</v>
      </c>
    </row>
    <row r="45" spans="1:94" ht="16.5" customHeight="1">
      <c r="A45" s="143"/>
      <c r="B45" s="792" t="s">
        <v>51</v>
      </c>
      <c r="C45" s="793"/>
      <c r="D45" s="793"/>
      <c r="E45" s="793"/>
      <c r="F45" s="793"/>
      <c r="G45" s="793"/>
      <c r="H45" s="793"/>
      <c r="I45" s="793"/>
      <c r="J45" s="793"/>
      <c r="K45" s="794"/>
      <c r="L45" s="787"/>
      <c r="M45" s="788"/>
      <c r="N45" s="788"/>
      <c r="O45" s="797"/>
      <c r="P45" s="797"/>
      <c r="Q45" s="798"/>
      <c r="R45" s="804"/>
      <c r="S45" s="805"/>
      <c r="T45" s="805"/>
      <c r="U45" s="805"/>
      <c r="V45" s="805"/>
      <c r="W45" s="805"/>
      <c r="X45" s="805"/>
      <c r="Y45" s="805"/>
      <c r="Z45" s="805"/>
      <c r="AA45" s="805"/>
      <c r="AB45" s="805"/>
      <c r="AC45" s="805"/>
      <c r="AD45" s="805"/>
      <c r="AE45" s="805"/>
      <c r="AF45" s="805"/>
      <c r="AG45" s="805"/>
      <c r="AH45" s="805"/>
      <c r="AI45" s="805"/>
      <c r="AJ45" s="806"/>
      <c r="AK45" s="810"/>
      <c r="AL45" s="811"/>
      <c r="AM45" s="811"/>
      <c r="AN45" s="811"/>
      <c r="AO45" s="811"/>
      <c r="AP45" s="811"/>
      <c r="AQ45" s="811"/>
      <c r="AR45" s="812"/>
      <c r="AS45" s="714"/>
      <c r="AT45" s="715"/>
      <c r="AU45" s="715"/>
      <c r="AV45" s="715"/>
      <c r="AW45" s="715"/>
      <c r="AX45" s="715"/>
      <c r="AY45" s="716"/>
      <c r="AZ45" s="393"/>
      <c r="BA45" s="394" t="s">
        <v>46</v>
      </c>
      <c r="BB45" s="393"/>
      <c r="BC45" s="394" t="s">
        <v>436</v>
      </c>
      <c r="BD45" s="819"/>
      <c r="BE45" s="820"/>
      <c r="BF45" s="820"/>
      <c r="BG45" s="820"/>
      <c r="BH45" s="820"/>
      <c r="BI45" s="821"/>
      <c r="BJ45" s="825"/>
      <c r="BK45" s="826"/>
      <c r="BL45" s="826"/>
      <c r="BM45" s="827"/>
      <c r="BN45" s="753"/>
      <c r="BO45" s="754"/>
      <c r="BP45" s="754"/>
      <c r="BQ45" s="754"/>
      <c r="BR45" s="754"/>
      <c r="BS45" s="780"/>
      <c r="BT45" s="111"/>
      <c r="BU45" s="28"/>
      <c r="BV45" s="113">
        <f>IF(B46="S",25,IF(B46="H",88,IF(B46="R",118,)))</f>
        <v>0</v>
      </c>
      <c r="BW45" s="113">
        <f>D46+BV45</f>
        <v>0</v>
      </c>
      <c r="BX45" s="342" t="e">
        <f>DATE(BW45,H46,31)</f>
        <v>#NUM!</v>
      </c>
      <c r="BY45" s="105"/>
      <c r="BZ45" s="783"/>
      <c r="CA45" s="783"/>
      <c r="CB45" s="709"/>
      <c r="CC45" s="710"/>
      <c r="CD45" s="390">
        <f>BN44</f>
        <v>0</v>
      </c>
      <c r="CE45" s="390">
        <f>BJ44</f>
        <v>0</v>
      </c>
      <c r="CF45" s="390">
        <f t="shared" si="20"/>
        <v>0</v>
      </c>
      <c r="CG45" s="389">
        <f t="shared" si="22"/>
        <v>0</v>
      </c>
      <c r="CH45" s="389">
        <f t="shared" si="21"/>
        <v>0</v>
      </c>
    </row>
    <row r="46" spans="1:94" ht="16.5" customHeight="1">
      <c r="A46" s="143"/>
      <c r="B46" s="717"/>
      <c r="C46" s="718"/>
      <c r="D46" s="718"/>
      <c r="E46" s="718"/>
      <c r="F46" s="719" t="s">
        <v>46</v>
      </c>
      <c r="G46" s="719"/>
      <c r="H46" s="777"/>
      <c r="I46" s="777"/>
      <c r="J46" s="719" t="s">
        <v>45</v>
      </c>
      <c r="K46" s="778"/>
      <c r="L46" s="789"/>
      <c r="M46" s="790"/>
      <c r="N46" s="790"/>
      <c r="O46" s="799"/>
      <c r="P46" s="799"/>
      <c r="Q46" s="800"/>
      <c r="R46" s="831"/>
      <c r="S46" s="832"/>
      <c r="T46" s="832"/>
      <c r="U46" s="832"/>
      <c r="V46" s="832"/>
      <c r="W46" s="832"/>
      <c r="X46" s="832"/>
      <c r="Y46" s="832"/>
      <c r="Z46" s="832"/>
      <c r="AA46" s="832"/>
      <c r="AB46" s="832"/>
      <c r="AC46" s="832"/>
      <c r="AD46" s="832"/>
      <c r="AE46" s="832"/>
      <c r="AF46" s="832"/>
      <c r="AG46" s="832"/>
      <c r="AH46" s="832"/>
      <c r="AI46" s="832"/>
      <c r="AJ46" s="833"/>
      <c r="AK46" s="813"/>
      <c r="AL46" s="814"/>
      <c r="AM46" s="814"/>
      <c r="AN46" s="814"/>
      <c r="AO46" s="814"/>
      <c r="AP46" s="814"/>
      <c r="AQ46" s="814"/>
      <c r="AR46" s="815"/>
      <c r="AS46" s="762"/>
      <c r="AT46" s="763"/>
      <c r="AU46" s="763"/>
      <c r="AV46" s="763"/>
      <c r="AW46" s="763"/>
      <c r="AX46" s="763"/>
      <c r="AY46" s="764"/>
      <c r="AZ46" s="395"/>
      <c r="BA46" s="396" t="s">
        <v>46</v>
      </c>
      <c r="BB46" s="395"/>
      <c r="BC46" s="396" t="s">
        <v>436</v>
      </c>
      <c r="BD46" s="837"/>
      <c r="BE46" s="829"/>
      <c r="BF46" s="829"/>
      <c r="BG46" s="829"/>
      <c r="BH46" s="829"/>
      <c r="BI46" s="830"/>
      <c r="BJ46" s="828"/>
      <c r="BK46" s="829"/>
      <c r="BL46" s="829"/>
      <c r="BM46" s="830"/>
      <c r="BN46" s="756"/>
      <c r="BO46" s="757"/>
      <c r="BP46" s="757"/>
      <c r="BQ46" s="757"/>
      <c r="BR46" s="757"/>
      <c r="BS46" s="781"/>
      <c r="BT46" s="111"/>
      <c r="BU46" s="28"/>
      <c r="BV46" s="118"/>
      <c r="BW46" s="118"/>
      <c r="BY46" s="105"/>
      <c r="BZ46" s="784"/>
      <c r="CA46" s="784"/>
      <c r="CB46" s="709"/>
      <c r="CC46" s="710"/>
      <c r="CD46" s="390">
        <f>BN44</f>
        <v>0</v>
      </c>
      <c r="CE46" s="390">
        <f>BJ44</f>
        <v>0</v>
      </c>
      <c r="CF46" s="390">
        <f t="shared" si="20"/>
        <v>0</v>
      </c>
      <c r="CG46" s="389">
        <f t="shared" si="22"/>
        <v>0</v>
      </c>
      <c r="CH46" s="389">
        <f t="shared" si="21"/>
        <v>0</v>
      </c>
    </row>
    <row r="47" spans="1:94" ht="16.5" customHeight="1">
      <c r="A47" s="143"/>
      <c r="B47" s="766"/>
      <c r="C47" s="767"/>
      <c r="D47" s="767"/>
      <c r="E47" s="767"/>
      <c r="F47" s="768" t="s">
        <v>46</v>
      </c>
      <c r="G47" s="768"/>
      <c r="H47" s="769"/>
      <c r="I47" s="769"/>
      <c r="J47" s="768" t="s">
        <v>45</v>
      </c>
      <c r="K47" s="770"/>
      <c r="L47" s="785" t="str">
        <f>IFERROR(DATEDIF(BX47,BX48+1,"Y"),"")</f>
        <v/>
      </c>
      <c r="M47" s="786"/>
      <c r="N47" s="786"/>
      <c r="O47" s="795" t="str">
        <f>IFERROR(DATEDIF(BX47,BX48+1,"YM"),"")</f>
        <v/>
      </c>
      <c r="P47" s="795"/>
      <c r="Q47" s="796"/>
      <c r="R47" s="801"/>
      <c r="S47" s="802"/>
      <c r="T47" s="802"/>
      <c r="U47" s="802"/>
      <c r="V47" s="802"/>
      <c r="W47" s="802"/>
      <c r="X47" s="802"/>
      <c r="Y47" s="802"/>
      <c r="Z47" s="802"/>
      <c r="AA47" s="802"/>
      <c r="AB47" s="802"/>
      <c r="AC47" s="802"/>
      <c r="AD47" s="802"/>
      <c r="AE47" s="802"/>
      <c r="AF47" s="802"/>
      <c r="AG47" s="802"/>
      <c r="AH47" s="802"/>
      <c r="AI47" s="802"/>
      <c r="AJ47" s="803"/>
      <c r="AK47" s="807"/>
      <c r="AL47" s="808"/>
      <c r="AM47" s="808"/>
      <c r="AN47" s="808"/>
      <c r="AO47" s="808"/>
      <c r="AP47" s="808"/>
      <c r="AQ47" s="808"/>
      <c r="AR47" s="809"/>
      <c r="AS47" s="741"/>
      <c r="AT47" s="742"/>
      <c r="AU47" s="742"/>
      <c r="AV47" s="742"/>
      <c r="AW47" s="742"/>
      <c r="AX47" s="742"/>
      <c r="AY47" s="743"/>
      <c r="AZ47" s="391"/>
      <c r="BA47" s="392" t="s">
        <v>46</v>
      </c>
      <c r="BB47" s="391"/>
      <c r="BC47" s="392" t="s">
        <v>436</v>
      </c>
      <c r="BD47" s="816"/>
      <c r="BE47" s="817"/>
      <c r="BF47" s="817"/>
      <c r="BG47" s="817"/>
      <c r="BH47" s="817"/>
      <c r="BI47" s="818"/>
      <c r="BJ47" s="822"/>
      <c r="BK47" s="823"/>
      <c r="BL47" s="823"/>
      <c r="BM47" s="824"/>
      <c r="BN47" s="750"/>
      <c r="BO47" s="751"/>
      <c r="BP47" s="751"/>
      <c r="BQ47" s="751"/>
      <c r="BR47" s="751"/>
      <c r="BS47" s="779"/>
      <c r="BT47" s="111"/>
      <c r="BU47" s="28"/>
      <c r="BV47" s="113">
        <f>IF(B47="S",25,IF(B47="H",88,IF(B47="R",118,)))</f>
        <v>0</v>
      </c>
      <c r="BW47" s="113">
        <f>D47+BV47</f>
        <v>0</v>
      </c>
      <c r="BX47" s="342" t="e">
        <f>DATE(BW47,H47,1)</f>
        <v>#NUM!</v>
      </c>
      <c r="BY47" s="105"/>
      <c r="BZ47" s="791">
        <f t="shared" ref="BZ47" si="58">BN47</f>
        <v>0</v>
      </c>
      <c r="CA47" s="791">
        <f t="shared" ref="CA47" si="59">BJ47</f>
        <v>0</v>
      </c>
      <c r="CB47" s="709" t="str">
        <f t="shared" ref="CB47" si="60">L47</f>
        <v/>
      </c>
      <c r="CC47" s="710" t="str">
        <f t="shared" ref="CC47" si="61">O47</f>
        <v/>
      </c>
      <c r="CD47" s="390">
        <f>BN47</f>
        <v>0</v>
      </c>
      <c r="CE47" s="390">
        <f>BJ47</f>
        <v>0</v>
      </c>
      <c r="CF47" s="390">
        <f t="shared" si="20"/>
        <v>0</v>
      </c>
      <c r="CG47" s="389">
        <f t="shared" si="22"/>
        <v>0</v>
      </c>
      <c r="CH47" s="389">
        <f t="shared" si="21"/>
        <v>0</v>
      </c>
    </row>
    <row r="48" spans="1:94" ht="16.5" customHeight="1">
      <c r="A48" s="143"/>
      <c r="B48" s="792" t="s">
        <v>51</v>
      </c>
      <c r="C48" s="793"/>
      <c r="D48" s="793"/>
      <c r="E48" s="793"/>
      <c r="F48" s="793"/>
      <c r="G48" s="793"/>
      <c r="H48" s="793"/>
      <c r="I48" s="793"/>
      <c r="J48" s="793"/>
      <c r="K48" s="794"/>
      <c r="L48" s="787"/>
      <c r="M48" s="788"/>
      <c r="N48" s="788"/>
      <c r="O48" s="797"/>
      <c r="P48" s="797"/>
      <c r="Q48" s="798"/>
      <c r="R48" s="804"/>
      <c r="S48" s="805"/>
      <c r="T48" s="805"/>
      <c r="U48" s="805"/>
      <c r="V48" s="805"/>
      <c r="W48" s="805"/>
      <c r="X48" s="805"/>
      <c r="Y48" s="805"/>
      <c r="Z48" s="805"/>
      <c r="AA48" s="805"/>
      <c r="AB48" s="805"/>
      <c r="AC48" s="805"/>
      <c r="AD48" s="805"/>
      <c r="AE48" s="805"/>
      <c r="AF48" s="805"/>
      <c r="AG48" s="805"/>
      <c r="AH48" s="805"/>
      <c r="AI48" s="805"/>
      <c r="AJ48" s="806"/>
      <c r="AK48" s="810"/>
      <c r="AL48" s="811"/>
      <c r="AM48" s="811"/>
      <c r="AN48" s="811"/>
      <c r="AO48" s="811"/>
      <c r="AP48" s="811"/>
      <c r="AQ48" s="811"/>
      <c r="AR48" s="812"/>
      <c r="AS48" s="714"/>
      <c r="AT48" s="715"/>
      <c r="AU48" s="715"/>
      <c r="AV48" s="715"/>
      <c r="AW48" s="715"/>
      <c r="AX48" s="715"/>
      <c r="AY48" s="716"/>
      <c r="AZ48" s="393"/>
      <c r="BA48" s="394" t="s">
        <v>46</v>
      </c>
      <c r="BB48" s="393"/>
      <c r="BC48" s="394" t="s">
        <v>436</v>
      </c>
      <c r="BD48" s="819"/>
      <c r="BE48" s="820"/>
      <c r="BF48" s="820"/>
      <c r="BG48" s="820"/>
      <c r="BH48" s="820"/>
      <c r="BI48" s="821"/>
      <c r="BJ48" s="825"/>
      <c r="BK48" s="826"/>
      <c r="BL48" s="826"/>
      <c r="BM48" s="827"/>
      <c r="BN48" s="753"/>
      <c r="BO48" s="754"/>
      <c r="BP48" s="754"/>
      <c r="BQ48" s="754"/>
      <c r="BR48" s="754"/>
      <c r="BS48" s="780"/>
      <c r="BT48" s="111"/>
      <c r="BU48" s="28"/>
      <c r="BV48" s="113">
        <f>IF(B49="S",25,IF(B49="H",88,IF(B49="R",118,)))</f>
        <v>0</v>
      </c>
      <c r="BW48" s="113">
        <f>D49+BV48</f>
        <v>0</v>
      </c>
      <c r="BX48" s="342" t="e">
        <f>DATE(BW48,H49,31)</f>
        <v>#NUM!</v>
      </c>
      <c r="BY48" s="105"/>
      <c r="BZ48" s="783"/>
      <c r="CA48" s="783"/>
      <c r="CB48" s="709"/>
      <c r="CC48" s="710"/>
      <c r="CD48" s="390">
        <f>BN47</f>
        <v>0</v>
      </c>
      <c r="CE48" s="390">
        <f>BJ47</f>
        <v>0</v>
      </c>
      <c r="CF48" s="390">
        <f t="shared" si="20"/>
        <v>0</v>
      </c>
      <c r="CG48" s="389">
        <f t="shared" si="22"/>
        <v>0</v>
      </c>
      <c r="CH48" s="389">
        <f t="shared" si="21"/>
        <v>0</v>
      </c>
    </row>
    <row r="49" spans="1:92" ht="16.5" customHeight="1">
      <c r="A49" s="143"/>
      <c r="B49" s="717"/>
      <c r="C49" s="718"/>
      <c r="D49" s="718"/>
      <c r="E49" s="718"/>
      <c r="F49" s="719" t="s">
        <v>46</v>
      </c>
      <c r="G49" s="719"/>
      <c r="H49" s="777"/>
      <c r="I49" s="777"/>
      <c r="J49" s="719" t="s">
        <v>45</v>
      </c>
      <c r="K49" s="778"/>
      <c r="L49" s="789"/>
      <c r="M49" s="790"/>
      <c r="N49" s="790"/>
      <c r="O49" s="799"/>
      <c r="P49" s="799"/>
      <c r="Q49" s="800"/>
      <c r="R49" s="831"/>
      <c r="S49" s="832"/>
      <c r="T49" s="832"/>
      <c r="U49" s="832"/>
      <c r="V49" s="832"/>
      <c r="W49" s="832"/>
      <c r="X49" s="832"/>
      <c r="Y49" s="832"/>
      <c r="Z49" s="832"/>
      <c r="AA49" s="832"/>
      <c r="AB49" s="832"/>
      <c r="AC49" s="832"/>
      <c r="AD49" s="832"/>
      <c r="AE49" s="832"/>
      <c r="AF49" s="832"/>
      <c r="AG49" s="832"/>
      <c r="AH49" s="832"/>
      <c r="AI49" s="832"/>
      <c r="AJ49" s="833"/>
      <c r="AK49" s="813"/>
      <c r="AL49" s="814"/>
      <c r="AM49" s="814"/>
      <c r="AN49" s="814"/>
      <c r="AO49" s="814"/>
      <c r="AP49" s="814"/>
      <c r="AQ49" s="814"/>
      <c r="AR49" s="815"/>
      <c r="AS49" s="762"/>
      <c r="AT49" s="763"/>
      <c r="AU49" s="763"/>
      <c r="AV49" s="763"/>
      <c r="AW49" s="763"/>
      <c r="AX49" s="763"/>
      <c r="AY49" s="764"/>
      <c r="AZ49" s="395"/>
      <c r="BA49" s="396" t="s">
        <v>46</v>
      </c>
      <c r="BB49" s="395"/>
      <c r="BC49" s="396" t="s">
        <v>436</v>
      </c>
      <c r="BD49" s="837"/>
      <c r="BE49" s="829"/>
      <c r="BF49" s="829"/>
      <c r="BG49" s="829"/>
      <c r="BH49" s="829"/>
      <c r="BI49" s="830"/>
      <c r="BJ49" s="828"/>
      <c r="BK49" s="829"/>
      <c r="BL49" s="829"/>
      <c r="BM49" s="830"/>
      <c r="BN49" s="756"/>
      <c r="BO49" s="757"/>
      <c r="BP49" s="757"/>
      <c r="BQ49" s="757"/>
      <c r="BR49" s="757"/>
      <c r="BS49" s="781"/>
      <c r="BT49" s="111"/>
      <c r="BU49" s="28"/>
      <c r="BV49" s="118"/>
      <c r="BW49" s="118"/>
      <c r="BY49" s="105"/>
      <c r="BZ49" s="784"/>
      <c r="CA49" s="784"/>
      <c r="CB49" s="709"/>
      <c r="CC49" s="710"/>
      <c r="CD49" s="390">
        <f>BN47</f>
        <v>0</v>
      </c>
      <c r="CE49" s="390">
        <f>BJ47</f>
        <v>0</v>
      </c>
      <c r="CF49" s="390">
        <f t="shared" si="20"/>
        <v>0</v>
      </c>
      <c r="CG49" s="389">
        <f t="shared" si="22"/>
        <v>0</v>
      </c>
      <c r="CH49" s="389">
        <f t="shared" si="21"/>
        <v>0</v>
      </c>
    </row>
    <row r="50" spans="1:92" ht="16.5" customHeight="1">
      <c r="A50" s="143"/>
      <c r="B50" s="766"/>
      <c r="C50" s="767"/>
      <c r="D50" s="767"/>
      <c r="E50" s="767"/>
      <c r="F50" s="768" t="s">
        <v>46</v>
      </c>
      <c r="G50" s="768"/>
      <c r="H50" s="769"/>
      <c r="I50" s="769"/>
      <c r="J50" s="768" t="s">
        <v>45</v>
      </c>
      <c r="K50" s="770"/>
      <c r="L50" s="785" t="str">
        <f>IFERROR(DATEDIF(BX50,BX51+1,"Y"),"")</f>
        <v/>
      </c>
      <c r="M50" s="786"/>
      <c r="N50" s="786"/>
      <c r="O50" s="795" t="str">
        <f>IFERROR(DATEDIF(BX50,BX51+1,"YM"),"")</f>
        <v/>
      </c>
      <c r="P50" s="795"/>
      <c r="Q50" s="796"/>
      <c r="R50" s="801"/>
      <c r="S50" s="802"/>
      <c r="T50" s="802"/>
      <c r="U50" s="802"/>
      <c r="V50" s="802"/>
      <c r="W50" s="802"/>
      <c r="X50" s="802"/>
      <c r="Y50" s="802"/>
      <c r="Z50" s="802"/>
      <c r="AA50" s="802"/>
      <c r="AB50" s="802"/>
      <c r="AC50" s="802"/>
      <c r="AD50" s="802"/>
      <c r="AE50" s="802"/>
      <c r="AF50" s="802"/>
      <c r="AG50" s="802"/>
      <c r="AH50" s="802"/>
      <c r="AI50" s="802"/>
      <c r="AJ50" s="803"/>
      <c r="AK50" s="807"/>
      <c r="AL50" s="808"/>
      <c r="AM50" s="808"/>
      <c r="AN50" s="808"/>
      <c r="AO50" s="808"/>
      <c r="AP50" s="808"/>
      <c r="AQ50" s="808"/>
      <c r="AR50" s="809"/>
      <c r="AS50" s="741"/>
      <c r="AT50" s="742"/>
      <c r="AU50" s="742"/>
      <c r="AV50" s="742"/>
      <c r="AW50" s="742"/>
      <c r="AX50" s="742"/>
      <c r="AY50" s="743"/>
      <c r="AZ50" s="391"/>
      <c r="BA50" s="392" t="s">
        <v>46</v>
      </c>
      <c r="BB50" s="391"/>
      <c r="BC50" s="392" t="s">
        <v>436</v>
      </c>
      <c r="BD50" s="816"/>
      <c r="BE50" s="817"/>
      <c r="BF50" s="817"/>
      <c r="BG50" s="817"/>
      <c r="BH50" s="817"/>
      <c r="BI50" s="818"/>
      <c r="BJ50" s="822"/>
      <c r="BK50" s="823"/>
      <c r="BL50" s="823"/>
      <c r="BM50" s="824"/>
      <c r="BN50" s="750"/>
      <c r="BO50" s="751"/>
      <c r="BP50" s="751"/>
      <c r="BQ50" s="751"/>
      <c r="BR50" s="751"/>
      <c r="BS50" s="779"/>
      <c r="BT50" s="111"/>
      <c r="BU50" s="28"/>
      <c r="BV50" s="113">
        <f>IF(B50="S",25,IF(B50="H",88,IF(B50="R",118,)))</f>
        <v>0</v>
      </c>
      <c r="BW50" s="113">
        <f>D50+BV50</f>
        <v>0</v>
      </c>
      <c r="BX50" s="342" t="e">
        <f>DATE(BW50,H50,1)</f>
        <v>#NUM!</v>
      </c>
      <c r="BY50" s="105"/>
      <c r="BZ50" s="791">
        <f>BN50</f>
        <v>0</v>
      </c>
      <c r="CA50" s="791">
        <f t="shared" ref="CA50" si="62">BJ50</f>
        <v>0</v>
      </c>
      <c r="CB50" s="709" t="str">
        <f t="shared" ref="CB50" si="63">L50</f>
        <v/>
      </c>
      <c r="CC50" s="710" t="str">
        <f t="shared" ref="CC50" si="64">O50</f>
        <v/>
      </c>
      <c r="CD50" s="390">
        <f>BN50</f>
        <v>0</v>
      </c>
      <c r="CE50" s="390">
        <f>BJ50</f>
        <v>0</v>
      </c>
      <c r="CF50" s="390">
        <f t="shared" si="20"/>
        <v>0</v>
      </c>
      <c r="CG50" s="389">
        <f t="shared" si="22"/>
        <v>0</v>
      </c>
      <c r="CH50" s="389">
        <f t="shared" si="21"/>
        <v>0</v>
      </c>
    </row>
    <row r="51" spans="1:92" ht="16.5" customHeight="1">
      <c r="A51" s="143"/>
      <c r="B51" s="792" t="s">
        <v>51</v>
      </c>
      <c r="C51" s="793"/>
      <c r="D51" s="793"/>
      <c r="E51" s="793"/>
      <c r="F51" s="793"/>
      <c r="G51" s="793"/>
      <c r="H51" s="793"/>
      <c r="I51" s="793"/>
      <c r="J51" s="793"/>
      <c r="K51" s="794"/>
      <c r="L51" s="787"/>
      <c r="M51" s="788"/>
      <c r="N51" s="788"/>
      <c r="O51" s="797"/>
      <c r="P51" s="797"/>
      <c r="Q51" s="798"/>
      <c r="R51" s="804"/>
      <c r="S51" s="805"/>
      <c r="T51" s="805"/>
      <c r="U51" s="805"/>
      <c r="V51" s="805"/>
      <c r="W51" s="805"/>
      <c r="X51" s="805"/>
      <c r="Y51" s="805"/>
      <c r="Z51" s="805"/>
      <c r="AA51" s="805"/>
      <c r="AB51" s="805"/>
      <c r="AC51" s="805"/>
      <c r="AD51" s="805"/>
      <c r="AE51" s="805"/>
      <c r="AF51" s="805"/>
      <c r="AG51" s="805"/>
      <c r="AH51" s="805"/>
      <c r="AI51" s="805"/>
      <c r="AJ51" s="806"/>
      <c r="AK51" s="810"/>
      <c r="AL51" s="811"/>
      <c r="AM51" s="811"/>
      <c r="AN51" s="811"/>
      <c r="AO51" s="811"/>
      <c r="AP51" s="811"/>
      <c r="AQ51" s="811"/>
      <c r="AR51" s="812"/>
      <c r="AS51" s="714"/>
      <c r="AT51" s="715"/>
      <c r="AU51" s="715"/>
      <c r="AV51" s="715"/>
      <c r="AW51" s="715"/>
      <c r="AX51" s="715"/>
      <c r="AY51" s="716"/>
      <c r="AZ51" s="393"/>
      <c r="BA51" s="394" t="s">
        <v>46</v>
      </c>
      <c r="BB51" s="393"/>
      <c r="BC51" s="394" t="s">
        <v>436</v>
      </c>
      <c r="BD51" s="819"/>
      <c r="BE51" s="820"/>
      <c r="BF51" s="820"/>
      <c r="BG51" s="820"/>
      <c r="BH51" s="820"/>
      <c r="BI51" s="821"/>
      <c r="BJ51" s="825"/>
      <c r="BK51" s="826"/>
      <c r="BL51" s="826"/>
      <c r="BM51" s="827"/>
      <c r="BN51" s="753"/>
      <c r="BO51" s="754"/>
      <c r="BP51" s="754"/>
      <c r="BQ51" s="754"/>
      <c r="BR51" s="754"/>
      <c r="BS51" s="780"/>
      <c r="BT51" s="111"/>
      <c r="BU51" s="28"/>
      <c r="BV51" s="113">
        <f>IF(B52="S",25,IF(B52="H",88,IF(B52="R",118,)))</f>
        <v>0</v>
      </c>
      <c r="BW51" s="113">
        <f>D52+BV51</f>
        <v>0</v>
      </c>
      <c r="BX51" s="342" t="e">
        <f>DATE(BW51,H52,31)</f>
        <v>#NUM!</v>
      </c>
      <c r="BY51" s="105"/>
      <c r="BZ51" s="783"/>
      <c r="CA51" s="783"/>
      <c r="CB51" s="709"/>
      <c r="CC51" s="710"/>
      <c r="CD51" s="390">
        <f>BN50</f>
        <v>0</v>
      </c>
      <c r="CE51" s="390">
        <f>BJ50</f>
        <v>0</v>
      </c>
      <c r="CF51" s="390">
        <f t="shared" si="20"/>
        <v>0</v>
      </c>
      <c r="CG51" s="389">
        <f t="shared" si="22"/>
        <v>0</v>
      </c>
      <c r="CH51" s="389">
        <f t="shared" si="21"/>
        <v>0</v>
      </c>
    </row>
    <row r="52" spans="1:92" ht="16.5" customHeight="1" thickBot="1">
      <c r="A52" s="143"/>
      <c r="B52" s="792"/>
      <c r="C52" s="793"/>
      <c r="D52" s="793"/>
      <c r="E52" s="793"/>
      <c r="F52" s="839" t="s">
        <v>46</v>
      </c>
      <c r="G52" s="839"/>
      <c r="H52" s="850"/>
      <c r="I52" s="850"/>
      <c r="J52" s="839" t="s">
        <v>45</v>
      </c>
      <c r="K52" s="851"/>
      <c r="L52" s="789"/>
      <c r="M52" s="790"/>
      <c r="N52" s="790"/>
      <c r="O52" s="799"/>
      <c r="P52" s="799"/>
      <c r="Q52" s="800"/>
      <c r="R52" s="843"/>
      <c r="S52" s="844"/>
      <c r="T52" s="844"/>
      <c r="U52" s="844"/>
      <c r="V52" s="844"/>
      <c r="W52" s="844"/>
      <c r="X52" s="844"/>
      <c r="Y52" s="844"/>
      <c r="Z52" s="844"/>
      <c r="AA52" s="844"/>
      <c r="AB52" s="844"/>
      <c r="AC52" s="844"/>
      <c r="AD52" s="844"/>
      <c r="AE52" s="844"/>
      <c r="AF52" s="844"/>
      <c r="AG52" s="844"/>
      <c r="AH52" s="844"/>
      <c r="AI52" s="844"/>
      <c r="AJ52" s="845"/>
      <c r="AK52" s="840"/>
      <c r="AL52" s="841"/>
      <c r="AM52" s="841"/>
      <c r="AN52" s="841"/>
      <c r="AO52" s="841"/>
      <c r="AP52" s="841"/>
      <c r="AQ52" s="841"/>
      <c r="AR52" s="842"/>
      <c r="AS52" s="846"/>
      <c r="AT52" s="847"/>
      <c r="AU52" s="847"/>
      <c r="AV52" s="847"/>
      <c r="AW52" s="847"/>
      <c r="AX52" s="847"/>
      <c r="AY52" s="848"/>
      <c r="AZ52" s="395"/>
      <c r="BA52" s="399" t="s">
        <v>46</v>
      </c>
      <c r="BB52" s="395"/>
      <c r="BC52" s="396" t="s">
        <v>436</v>
      </c>
      <c r="BD52" s="849"/>
      <c r="BE52" s="826"/>
      <c r="BF52" s="826"/>
      <c r="BG52" s="826"/>
      <c r="BH52" s="826"/>
      <c r="BI52" s="827"/>
      <c r="BJ52" s="825"/>
      <c r="BK52" s="826"/>
      <c r="BL52" s="826"/>
      <c r="BM52" s="827"/>
      <c r="BN52" s="756"/>
      <c r="BO52" s="757"/>
      <c r="BP52" s="757"/>
      <c r="BQ52" s="757"/>
      <c r="BR52" s="757"/>
      <c r="BS52" s="781"/>
      <c r="BT52" s="111"/>
      <c r="BU52" s="28"/>
      <c r="BV52" s="118"/>
      <c r="BW52" s="118"/>
      <c r="BY52" s="105"/>
      <c r="BZ52" s="784"/>
      <c r="CA52" s="784"/>
      <c r="CB52" s="709"/>
      <c r="CC52" s="710"/>
      <c r="CD52" s="390">
        <f>BN50</f>
        <v>0</v>
      </c>
      <c r="CE52" s="390">
        <f>BJ50</f>
        <v>0</v>
      </c>
      <c r="CF52" s="390">
        <f t="shared" si="20"/>
        <v>0</v>
      </c>
      <c r="CG52" s="389">
        <f t="shared" si="22"/>
        <v>0</v>
      </c>
      <c r="CH52" s="389">
        <f t="shared" si="21"/>
        <v>0</v>
      </c>
    </row>
    <row r="53" spans="1:92" ht="15" customHeight="1">
      <c r="A53" s="143"/>
      <c r="B53" s="852" t="s">
        <v>100</v>
      </c>
      <c r="C53" s="853"/>
      <c r="D53" s="853"/>
      <c r="E53" s="853"/>
      <c r="F53" s="853"/>
      <c r="G53" s="853"/>
      <c r="H53" s="853"/>
      <c r="I53" s="853"/>
      <c r="J53" s="853"/>
      <c r="K53" s="853"/>
      <c r="L53" s="858" t="s">
        <v>64</v>
      </c>
      <c r="M53" s="859"/>
      <c r="N53" s="859">
        <v>15</v>
      </c>
      <c r="O53" s="859"/>
      <c r="P53" s="860" t="s">
        <v>46</v>
      </c>
      <c r="Q53" s="860"/>
      <c r="R53" s="861">
        <v>3</v>
      </c>
      <c r="S53" s="861"/>
      <c r="T53" s="860" t="s">
        <v>45</v>
      </c>
      <c r="U53" s="862"/>
      <c r="V53" s="873" t="s">
        <v>102</v>
      </c>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5"/>
      <c r="AY53" s="400" t="s">
        <v>81</v>
      </c>
      <c r="AZ53" s="346"/>
      <c r="BA53" s="401"/>
      <c r="BB53" s="346"/>
      <c r="BC53" s="401"/>
      <c r="BD53" s="402"/>
      <c r="BE53" s="402"/>
      <c r="BF53" s="402"/>
      <c r="BG53" s="402"/>
      <c r="BH53" s="402"/>
      <c r="BI53" s="402"/>
      <c r="BJ53" s="403"/>
      <c r="BK53" s="402"/>
      <c r="BL53" s="402"/>
      <c r="BM53" s="402"/>
      <c r="BN53" s="404"/>
      <c r="BO53" s="402"/>
      <c r="BP53" s="402"/>
      <c r="BQ53" s="402"/>
      <c r="BR53" s="402"/>
      <c r="BS53" s="403"/>
      <c r="BT53" s="193"/>
      <c r="BU53" s="27"/>
      <c r="BV53" s="98"/>
      <c r="BW53" s="98"/>
      <c r="BX53" s="26"/>
      <c r="BY53" s="26"/>
      <c r="BZ53" s="348"/>
      <c r="CA53" s="348"/>
      <c r="CB53" s="348"/>
      <c r="CC53" s="348"/>
      <c r="CD53" s="348"/>
      <c r="CE53" s="348"/>
    </row>
    <row r="54" spans="1:92" ht="15" customHeight="1">
      <c r="A54" s="143"/>
      <c r="B54" s="854"/>
      <c r="C54" s="855"/>
      <c r="D54" s="855"/>
      <c r="E54" s="855"/>
      <c r="F54" s="855"/>
      <c r="G54" s="855"/>
      <c r="H54" s="855"/>
      <c r="I54" s="855"/>
      <c r="J54" s="855"/>
      <c r="K54" s="855"/>
      <c r="L54" s="876"/>
      <c r="M54" s="877"/>
      <c r="N54" s="877"/>
      <c r="O54" s="877"/>
      <c r="P54" s="878" t="s">
        <v>46</v>
      </c>
      <c r="Q54" s="878"/>
      <c r="R54" s="879"/>
      <c r="S54" s="879"/>
      <c r="T54" s="878" t="s">
        <v>45</v>
      </c>
      <c r="U54" s="880"/>
      <c r="V54" s="881"/>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3"/>
      <c r="AY54" s="863" t="s">
        <v>99</v>
      </c>
      <c r="AZ54" s="811"/>
      <c r="BA54" s="811"/>
      <c r="BB54" s="405" t="s">
        <v>441</v>
      </c>
      <c r="BC54" s="405"/>
      <c r="BD54" s="405"/>
      <c r="BE54" s="405"/>
      <c r="BF54" s="405"/>
      <c r="BG54" s="405"/>
      <c r="BH54" s="405"/>
      <c r="BI54" s="405"/>
      <c r="BJ54" s="405"/>
      <c r="BK54" s="405"/>
      <c r="BL54" s="405"/>
      <c r="BM54" s="112"/>
      <c r="BN54" s="406"/>
      <c r="BO54" s="406"/>
      <c r="BP54" s="406"/>
      <c r="BQ54" s="406"/>
      <c r="BR54" s="406"/>
      <c r="BS54" s="407"/>
      <c r="BT54" s="193"/>
      <c r="BU54" s="27"/>
      <c r="BV54" s="99"/>
      <c r="BW54" s="100"/>
      <c r="BX54" s="26"/>
      <c r="BY54" s="26"/>
      <c r="BZ54" s="348"/>
      <c r="CA54" s="348"/>
      <c r="CB54" s="348"/>
      <c r="CC54" s="348"/>
      <c r="CD54" s="348"/>
      <c r="CE54" s="348"/>
    </row>
    <row r="55" spans="1:92" ht="15" customHeight="1" thickBot="1">
      <c r="A55" s="143"/>
      <c r="B55" s="856"/>
      <c r="C55" s="857"/>
      <c r="D55" s="857"/>
      <c r="E55" s="857"/>
      <c r="F55" s="857"/>
      <c r="G55" s="857"/>
      <c r="H55" s="857"/>
      <c r="I55" s="857"/>
      <c r="J55" s="857"/>
      <c r="K55" s="857"/>
      <c r="L55" s="864"/>
      <c r="M55" s="865"/>
      <c r="N55" s="865"/>
      <c r="O55" s="865"/>
      <c r="P55" s="866" t="s">
        <v>46</v>
      </c>
      <c r="Q55" s="866"/>
      <c r="R55" s="867"/>
      <c r="S55" s="867"/>
      <c r="T55" s="866" t="s">
        <v>45</v>
      </c>
      <c r="U55" s="868"/>
      <c r="V55" s="869"/>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872" t="s">
        <v>99</v>
      </c>
      <c r="AZ55" s="841"/>
      <c r="BA55" s="841"/>
      <c r="BB55" s="408" t="s">
        <v>91</v>
      </c>
      <c r="BC55" s="408"/>
      <c r="BD55" s="409"/>
      <c r="BE55" s="409"/>
      <c r="BF55" s="409"/>
      <c r="BG55" s="409"/>
      <c r="BH55" s="409"/>
      <c r="BI55" s="409"/>
      <c r="BJ55" s="409"/>
      <c r="BK55" s="409"/>
      <c r="BL55" s="409"/>
      <c r="BM55" s="198"/>
      <c r="BN55" s="409"/>
      <c r="BO55" s="409"/>
      <c r="BP55" s="409"/>
      <c r="BQ55" s="409"/>
      <c r="BR55" s="409"/>
      <c r="BS55" s="410"/>
      <c r="BT55" s="193"/>
      <c r="BU55" s="27"/>
      <c r="BV55" s="100"/>
      <c r="BW55" s="100"/>
      <c r="BX55" s="26"/>
      <c r="BY55" s="26"/>
      <c r="BZ55" s="348"/>
      <c r="CA55" s="348"/>
      <c r="CB55" s="348"/>
      <c r="CC55" s="348"/>
      <c r="CD55" s="348"/>
      <c r="CE55" s="348"/>
    </row>
    <row r="56" spans="1:92" ht="15" customHeight="1">
      <c r="A56" s="143"/>
      <c r="B56" s="194" t="s">
        <v>101</v>
      </c>
      <c r="C56" s="195"/>
      <c r="D56" s="195"/>
      <c r="E56" s="195"/>
      <c r="F56" s="195"/>
      <c r="G56" s="195"/>
      <c r="H56" s="195"/>
      <c r="I56" s="195"/>
      <c r="J56" s="195"/>
      <c r="K56" s="195"/>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349"/>
      <c r="AT56" s="349"/>
      <c r="AU56" s="349"/>
      <c r="AV56" s="349"/>
      <c r="AW56" s="349"/>
      <c r="AX56" s="349"/>
      <c r="AY56" s="349"/>
      <c r="AZ56" s="346"/>
      <c r="BA56" s="346"/>
      <c r="BB56" s="346"/>
      <c r="BC56" s="346"/>
      <c r="BD56" s="196"/>
      <c r="BE56" s="196"/>
      <c r="BF56" s="196"/>
      <c r="BG56" s="196"/>
      <c r="BH56" s="196"/>
      <c r="BI56" s="196"/>
      <c r="BJ56" s="196"/>
      <c r="BK56" s="196"/>
      <c r="BL56" s="196"/>
      <c r="BM56" s="196"/>
      <c r="BN56" s="196"/>
      <c r="BO56" s="196"/>
      <c r="BP56" s="196"/>
      <c r="BQ56" s="196"/>
      <c r="BR56" s="196"/>
      <c r="BS56" s="197"/>
      <c r="BT56" s="105"/>
      <c r="BU56" s="26"/>
      <c r="BV56" s="101"/>
      <c r="BW56" s="101"/>
      <c r="BX56" s="26"/>
      <c r="BY56" s="26"/>
      <c r="BZ56" s="348"/>
      <c r="CA56" s="348"/>
      <c r="CB56" s="348"/>
      <c r="CC56" s="348"/>
      <c r="CD56" s="348"/>
      <c r="CE56" s="348"/>
    </row>
    <row r="57" spans="1:92" ht="15" customHeight="1">
      <c r="A57" s="143"/>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5"/>
      <c r="AY57" s="885"/>
      <c r="AZ57" s="885"/>
      <c r="BA57" s="885"/>
      <c r="BB57" s="885"/>
      <c r="BC57" s="885"/>
      <c r="BD57" s="885"/>
      <c r="BE57" s="885"/>
      <c r="BF57" s="885"/>
      <c r="BG57" s="885"/>
      <c r="BH57" s="885"/>
      <c r="BI57" s="885"/>
      <c r="BJ57" s="885"/>
      <c r="BK57" s="885"/>
      <c r="BL57" s="885"/>
      <c r="BM57" s="885"/>
      <c r="BN57" s="885"/>
      <c r="BO57" s="885"/>
      <c r="BP57" s="885"/>
      <c r="BQ57" s="885"/>
      <c r="BR57" s="885"/>
      <c r="BS57" s="886"/>
      <c r="BT57" s="105"/>
      <c r="BU57" s="26"/>
      <c r="BV57" s="101"/>
      <c r="BW57" s="101"/>
      <c r="BX57" s="26"/>
      <c r="BY57" s="26"/>
      <c r="BZ57" s="348"/>
      <c r="CA57" s="348"/>
      <c r="CB57" s="348"/>
      <c r="CC57" s="348"/>
      <c r="CD57" s="348"/>
      <c r="CE57" s="348"/>
    </row>
    <row r="58" spans="1:92" ht="15" customHeight="1" thickBot="1">
      <c r="A58" s="143"/>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6"/>
      <c r="BT58" s="111"/>
      <c r="BU58" s="26"/>
      <c r="BV58" s="101"/>
      <c r="BW58" s="101"/>
      <c r="BX58" s="26"/>
      <c r="BY58" s="26"/>
    </row>
    <row r="59" spans="1:92" ht="15" customHeight="1" thickBot="1">
      <c r="A59" s="143"/>
      <c r="B59" s="887" t="s">
        <v>442</v>
      </c>
      <c r="C59" s="888"/>
      <c r="D59" s="888"/>
      <c r="E59" s="888"/>
      <c r="F59" s="888"/>
      <c r="G59" s="888"/>
      <c r="H59" s="888"/>
      <c r="I59" s="889"/>
      <c r="J59" s="896" t="s">
        <v>443</v>
      </c>
      <c r="K59" s="896"/>
      <c r="L59" s="896"/>
      <c r="M59" s="896"/>
      <c r="N59" s="896"/>
      <c r="O59" s="896"/>
      <c r="P59" s="896"/>
      <c r="Q59" s="896"/>
      <c r="R59" s="896"/>
      <c r="S59" s="896"/>
      <c r="T59" s="896"/>
      <c r="U59" s="896"/>
      <c r="V59" s="896"/>
      <c r="W59" s="896"/>
      <c r="X59" s="898" t="s">
        <v>444</v>
      </c>
      <c r="Y59" s="896"/>
      <c r="Z59" s="896"/>
      <c r="AA59" s="896"/>
      <c r="AB59" s="896"/>
      <c r="AC59" s="896"/>
      <c r="AD59" s="896"/>
      <c r="AE59" s="896"/>
      <c r="AF59" s="896"/>
      <c r="AG59" s="899"/>
      <c r="AH59" s="902" t="s">
        <v>445</v>
      </c>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4"/>
      <c r="BT59" s="350"/>
      <c r="BU59" s="351"/>
      <c r="BV59" s="143"/>
      <c r="BW59" s="143"/>
      <c r="BX59" s="143"/>
      <c r="BY59" s="143"/>
      <c r="BZ59" s="143"/>
      <c r="CA59"/>
      <c r="CB59" s="119"/>
      <c r="CC59" s="119"/>
      <c r="CD59" s="105"/>
      <c r="CE59"/>
      <c r="CI59" s="320"/>
      <c r="CJ59" s="320"/>
      <c r="CK59" s="320"/>
      <c r="CL59" s="320"/>
      <c r="CM59" s="320"/>
      <c r="CN59" s="352"/>
    </row>
    <row r="60" spans="1:92" ht="15" customHeight="1" thickBot="1">
      <c r="B60" s="890"/>
      <c r="C60" s="891"/>
      <c r="D60" s="891"/>
      <c r="E60" s="891"/>
      <c r="F60" s="891"/>
      <c r="G60" s="891"/>
      <c r="H60" s="891"/>
      <c r="I60" s="892"/>
      <c r="J60" s="897"/>
      <c r="K60" s="897"/>
      <c r="L60" s="897"/>
      <c r="M60" s="897"/>
      <c r="N60" s="897"/>
      <c r="O60" s="897"/>
      <c r="P60" s="897"/>
      <c r="Q60" s="897"/>
      <c r="R60" s="897"/>
      <c r="S60" s="897"/>
      <c r="T60" s="897"/>
      <c r="U60" s="897"/>
      <c r="V60" s="897"/>
      <c r="W60" s="897"/>
      <c r="X60" s="900"/>
      <c r="Y60" s="897"/>
      <c r="Z60" s="897"/>
      <c r="AA60" s="897"/>
      <c r="AB60" s="897"/>
      <c r="AC60" s="897"/>
      <c r="AD60" s="897"/>
      <c r="AE60" s="897"/>
      <c r="AF60" s="897"/>
      <c r="AG60" s="901"/>
      <c r="AH60" s="905" t="s">
        <v>446</v>
      </c>
      <c r="AI60" s="906"/>
      <c r="AJ60" s="906"/>
      <c r="AK60" s="906"/>
      <c r="AL60" s="906"/>
      <c r="AM60" s="906"/>
      <c r="AN60" s="906"/>
      <c r="AO60" s="906"/>
      <c r="AP60" s="906"/>
      <c r="AQ60" s="907"/>
      <c r="AR60" s="908" t="s">
        <v>447</v>
      </c>
      <c r="AS60" s="909"/>
      <c r="AT60" s="909"/>
      <c r="AU60" s="909"/>
      <c r="AV60" s="909"/>
      <c r="AW60" s="909"/>
      <c r="AX60" s="909"/>
      <c r="AY60" s="909"/>
      <c r="AZ60" s="909"/>
      <c r="BA60" s="910"/>
      <c r="BB60" s="911" t="s">
        <v>448</v>
      </c>
      <c r="BC60" s="912"/>
      <c r="BD60" s="912"/>
      <c r="BE60" s="912"/>
      <c r="BF60" s="912"/>
      <c r="BG60" s="912"/>
      <c r="BH60" s="912"/>
      <c r="BI60" s="912"/>
      <c r="BJ60" s="911" t="s">
        <v>449</v>
      </c>
      <c r="BK60" s="912"/>
      <c r="BL60" s="912"/>
      <c r="BM60" s="912"/>
      <c r="BN60" s="912"/>
      <c r="BO60" s="912"/>
      <c r="BP60" s="912"/>
      <c r="BQ60" s="912"/>
      <c r="BR60" s="912"/>
      <c r="BS60" s="913"/>
    </row>
    <row r="61" spans="1:92" ht="15" customHeight="1">
      <c r="B61" s="890"/>
      <c r="C61" s="891"/>
      <c r="D61" s="891"/>
      <c r="E61" s="891"/>
      <c r="F61" s="891"/>
      <c r="G61" s="891"/>
      <c r="H61" s="891"/>
      <c r="I61" s="892"/>
      <c r="J61" s="914" t="s">
        <v>420</v>
      </c>
      <c r="K61" s="914"/>
      <c r="L61" s="914"/>
      <c r="M61" s="914"/>
      <c r="N61" s="914"/>
      <c r="O61" s="914"/>
      <c r="P61" s="914"/>
      <c r="Q61" s="914"/>
      <c r="R61" s="914"/>
      <c r="S61" s="914"/>
      <c r="T61" s="914"/>
      <c r="U61" s="914"/>
      <c r="V61" s="914"/>
      <c r="W61" s="914"/>
      <c r="X61" s="918">
        <f>IF(CN6=0,"",CN6)</f>
        <v>6</v>
      </c>
      <c r="Y61" s="916"/>
      <c r="Z61" s="916"/>
      <c r="AA61" s="915" t="s">
        <v>46</v>
      </c>
      <c r="AB61" s="915"/>
      <c r="AC61" s="916" t="str">
        <f>IF(CO6=0,"",CO6)</f>
        <v/>
      </c>
      <c r="AD61" s="916"/>
      <c r="AE61" s="916"/>
      <c r="AF61" s="915" t="s">
        <v>436</v>
      </c>
      <c r="AG61" s="917"/>
      <c r="AH61" s="919">
        <f>IF(CS6=0,"",CS6)</f>
        <v>2</v>
      </c>
      <c r="AI61" s="916"/>
      <c r="AJ61" s="916"/>
      <c r="AK61" s="915" t="s">
        <v>46</v>
      </c>
      <c r="AL61" s="915"/>
      <c r="AM61" s="916">
        <f>IF(CT6=0,"",CT6)</f>
        <v>6</v>
      </c>
      <c r="AN61" s="916"/>
      <c r="AO61" s="916"/>
      <c r="AP61" s="915" t="s">
        <v>436</v>
      </c>
      <c r="AQ61" s="925"/>
      <c r="AR61" s="918"/>
      <c r="AS61" s="916"/>
      <c r="AT61" s="916"/>
      <c r="AU61" s="915" t="s">
        <v>46</v>
      </c>
      <c r="AV61" s="915"/>
      <c r="AW61" s="916"/>
      <c r="AX61" s="916"/>
      <c r="AY61" s="916"/>
      <c r="AZ61" s="915" t="s">
        <v>436</v>
      </c>
      <c r="BA61" s="917"/>
      <c r="BB61" s="914">
        <f>IF(DC6=0,"",DC6)</f>
        <v>1</v>
      </c>
      <c r="BC61" s="919"/>
      <c r="BD61" s="915" t="s">
        <v>46</v>
      </c>
      <c r="BE61" s="915"/>
      <c r="BF61" s="916">
        <f>IF(DD6=0,"",DD6)</f>
        <v>6</v>
      </c>
      <c r="BG61" s="916"/>
      <c r="BH61" s="923" t="s">
        <v>436</v>
      </c>
      <c r="BI61" s="924"/>
      <c r="BJ61" s="919"/>
      <c r="BK61" s="916"/>
      <c r="BL61" s="916"/>
      <c r="BM61" s="915" t="s">
        <v>46</v>
      </c>
      <c r="BN61" s="915"/>
      <c r="BO61" s="916"/>
      <c r="BP61" s="916"/>
      <c r="BQ61" s="916"/>
      <c r="BR61" s="915" t="s">
        <v>436</v>
      </c>
      <c r="BS61" s="917"/>
      <c r="BV61" s="104"/>
      <c r="BW61" s="126"/>
    </row>
    <row r="62" spans="1:92" ht="15" customHeight="1">
      <c r="B62" s="890"/>
      <c r="C62" s="891"/>
      <c r="D62" s="891"/>
      <c r="E62" s="891"/>
      <c r="F62" s="891"/>
      <c r="G62" s="891"/>
      <c r="H62" s="891"/>
      <c r="I62" s="892"/>
      <c r="J62" s="922" t="s">
        <v>423</v>
      </c>
      <c r="K62" s="922"/>
      <c r="L62" s="922"/>
      <c r="M62" s="922"/>
      <c r="N62" s="922"/>
      <c r="O62" s="922"/>
      <c r="P62" s="922"/>
      <c r="Q62" s="922"/>
      <c r="R62" s="922"/>
      <c r="S62" s="922"/>
      <c r="T62" s="922"/>
      <c r="U62" s="922"/>
      <c r="V62" s="922"/>
      <c r="W62" s="922"/>
      <c r="X62" s="918" t="str">
        <f t="shared" ref="X62:X65" si="65">IF(CN7=0,"",CN7)</f>
        <v/>
      </c>
      <c r="Y62" s="916"/>
      <c r="Z62" s="916"/>
      <c r="AA62" s="920" t="s">
        <v>46</v>
      </c>
      <c r="AB62" s="920"/>
      <c r="AC62" s="916" t="str">
        <f t="shared" ref="AC62:AC65" si="66">IF(CO7=0,"",CO7)</f>
        <v/>
      </c>
      <c r="AD62" s="916"/>
      <c r="AE62" s="916"/>
      <c r="AF62" s="920" t="s">
        <v>436</v>
      </c>
      <c r="AG62" s="921"/>
      <c r="AH62" s="919" t="str">
        <f t="shared" ref="AH62:AH65" si="67">IF(CS7=0,"",CS7)</f>
        <v/>
      </c>
      <c r="AI62" s="916"/>
      <c r="AJ62" s="916"/>
      <c r="AK62" s="920" t="s">
        <v>46</v>
      </c>
      <c r="AL62" s="920"/>
      <c r="AM62" s="916" t="str">
        <f t="shared" ref="AM62:AM65" si="68">IF(CT7=0,"",CT7)</f>
        <v/>
      </c>
      <c r="AN62" s="916"/>
      <c r="AO62" s="916"/>
      <c r="AP62" s="920" t="s">
        <v>436</v>
      </c>
      <c r="AQ62" s="926"/>
      <c r="AR62" s="918"/>
      <c r="AS62" s="916"/>
      <c r="AT62" s="916"/>
      <c r="AU62" s="920" t="s">
        <v>46</v>
      </c>
      <c r="AV62" s="920"/>
      <c r="AW62" s="916"/>
      <c r="AX62" s="916"/>
      <c r="AY62" s="916"/>
      <c r="AZ62" s="920" t="s">
        <v>436</v>
      </c>
      <c r="BA62" s="921"/>
      <c r="BB62" s="914" t="str">
        <f>IF(DC7=0,"",DC7)</f>
        <v/>
      </c>
      <c r="BC62" s="919"/>
      <c r="BD62" s="920" t="s">
        <v>46</v>
      </c>
      <c r="BE62" s="920"/>
      <c r="BF62" s="916" t="str">
        <f>IF(DD7=0,"",DD7)</f>
        <v/>
      </c>
      <c r="BG62" s="916"/>
      <c r="BH62" s="926" t="s">
        <v>436</v>
      </c>
      <c r="BI62" s="927"/>
      <c r="BJ62" s="919" t="str">
        <f t="shared" ref="BJ62:BJ66" si="69">IF(DH7=0,"",DH7)</f>
        <v/>
      </c>
      <c r="BK62" s="916"/>
      <c r="BL62" s="916"/>
      <c r="BM62" s="920" t="s">
        <v>46</v>
      </c>
      <c r="BN62" s="920"/>
      <c r="BO62" s="916" t="str">
        <f t="shared" ref="BO62:BO66" si="70">IF(DI7=0,"",DI7)</f>
        <v/>
      </c>
      <c r="BP62" s="916"/>
      <c r="BQ62" s="916"/>
      <c r="BR62" s="920" t="s">
        <v>436</v>
      </c>
      <c r="BS62" s="921"/>
      <c r="BV62" s="104"/>
      <c r="BW62" s="126"/>
    </row>
    <row r="63" spans="1:92" ht="15" customHeight="1">
      <c r="B63" s="890"/>
      <c r="C63" s="891"/>
      <c r="D63" s="891"/>
      <c r="E63" s="891"/>
      <c r="F63" s="891"/>
      <c r="G63" s="891"/>
      <c r="H63" s="891"/>
      <c r="I63" s="892"/>
      <c r="J63" s="922" t="s">
        <v>424</v>
      </c>
      <c r="K63" s="922"/>
      <c r="L63" s="922"/>
      <c r="M63" s="922"/>
      <c r="N63" s="922"/>
      <c r="O63" s="922"/>
      <c r="P63" s="922"/>
      <c r="Q63" s="922"/>
      <c r="R63" s="922"/>
      <c r="S63" s="922"/>
      <c r="T63" s="922"/>
      <c r="U63" s="922"/>
      <c r="V63" s="922"/>
      <c r="W63" s="922"/>
      <c r="X63" s="918" t="str">
        <f t="shared" si="65"/>
        <v/>
      </c>
      <c r="Y63" s="916"/>
      <c r="Z63" s="916"/>
      <c r="AA63" s="920" t="s">
        <v>46</v>
      </c>
      <c r="AB63" s="920"/>
      <c r="AC63" s="916" t="str">
        <f t="shared" si="66"/>
        <v/>
      </c>
      <c r="AD63" s="916"/>
      <c r="AE63" s="916"/>
      <c r="AF63" s="920" t="s">
        <v>436</v>
      </c>
      <c r="AG63" s="921"/>
      <c r="AH63" s="919" t="str">
        <f t="shared" si="67"/>
        <v/>
      </c>
      <c r="AI63" s="916"/>
      <c r="AJ63" s="916"/>
      <c r="AK63" s="920" t="s">
        <v>46</v>
      </c>
      <c r="AL63" s="920"/>
      <c r="AM63" s="916" t="str">
        <f t="shared" si="68"/>
        <v/>
      </c>
      <c r="AN63" s="916"/>
      <c r="AO63" s="916"/>
      <c r="AP63" s="920" t="s">
        <v>436</v>
      </c>
      <c r="AQ63" s="926"/>
      <c r="AR63" s="918"/>
      <c r="AS63" s="916"/>
      <c r="AT63" s="916"/>
      <c r="AU63" s="920" t="s">
        <v>46</v>
      </c>
      <c r="AV63" s="920"/>
      <c r="AW63" s="916"/>
      <c r="AX63" s="916"/>
      <c r="AY63" s="916"/>
      <c r="AZ63" s="920" t="s">
        <v>436</v>
      </c>
      <c r="BA63" s="921"/>
      <c r="BB63" s="914" t="str">
        <f>IF(DC8=0,"",DC8)</f>
        <v/>
      </c>
      <c r="BC63" s="919"/>
      <c r="BD63" s="920" t="s">
        <v>46</v>
      </c>
      <c r="BE63" s="920"/>
      <c r="BF63" s="916" t="str">
        <f>IF(DD8=0,"",DD8)</f>
        <v/>
      </c>
      <c r="BG63" s="916"/>
      <c r="BH63" s="926" t="s">
        <v>436</v>
      </c>
      <c r="BI63" s="927"/>
      <c r="BJ63" s="919" t="str">
        <f t="shared" si="69"/>
        <v/>
      </c>
      <c r="BK63" s="916"/>
      <c r="BL63" s="916"/>
      <c r="BM63" s="920" t="s">
        <v>46</v>
      </c>
      <c r="BN63" s="920"/>
      <c r="BO63" s="916" t="str">
        <f t="shared" si="70"/>
        <v/>
      </c>
      <c r="BP63" s="916"/>
      <c r="BQ63" s="916"/>
      <c r="BR63" s="920" t="s">
        <v>436</v>
      </c>
      <c r="BS63" s="921"/>
    </row>
    <row r="64" spans="1:92" ht="15" customHeight="1">
      <c r="B64" s="890"/>
      <c r="C64" s="891"/>
      <c r="D64" s="891"/>
      <c r="E64" s="891"/>
      <c r="F64" s="891"/>
      <c r="G64" s="891"/>
      <c r="H64" s="891"/>
      <c r="I64" s="892"/>
      <c r="J64" s="922" t="s">
        <v>425</v>
      </c>
      <c r="K64" s="922"/>
      <c r="L64" s="922"/>
      <c r="M64" s="922"/>
      <c r="N64" s="922"/>
      <c r="O64" s="922"/>
      <c r="P64" s="922"/>
      <c r="Q64" s="922"/>
      <c r="R64" s="922"/>
      <c r="S64" s="922"/>
      <c r="T64" s="922"/>
      <c r="U64" s="922"/>
      <c r="V64" s="922"/>
      <c r="W64" s="922"/>
      <c r="X64" s="918" t="str">
        <f t="shared" si="65"/>
        <v/>
      </c>
      <c r="Y64" s="916"/>
      <c r="Z64" s="916"/>
      <c r="AA64" s="920" t="s">
        <v>46</v>
      </c>
      <c r="AB64" s="920"/>
      <c r="AC64" s="916" t="str">
        <f t="shared" si="66"/>
        <v/>
      </c>
      <c r="AD64" s="916"/>
      <c r="AE64" s="916"/>
      <c r="AF64" s="920" t="s">
        <v>436</v>
      </c>
      <c r="AG64" s="921"/>
      <c r="AH64" s="919" t="str">
        <f t="shared" si="67"/>
        <v/>
      </c>
      <c r="AI64" s="916"/>
      <c r="AJ64" s="916"/>
      <c r="AK64" s="920" t="s">
        <v>46</v>
      </c>
      <c r="AL64" s="920"/>
      <c r="AM64" s="916" t="str">
        <f t="shared" si="68"/>
        <v/>
      </c>
      <c r="AN64" s="916"/>
      <c r="AO64" s="916"/>
      <c r="AP64" s="920" t="s">
        <v>436</v>
      </c>
      <c r="AQ64" s="926"/>
      <c r="AR64" s="918" t="str">
        <f t="shared" ref="AR64:AR65" si="71">IF(CX9=0,"",CX9)</f>
        <v/>
      </c>
      <c r="AS64" s="916"/>
      <c r="AT64" s="916"/>
      <c r="AU64" s="920" t="s">
        <v>46</v>
      </c>
      <c r="AV64" s="920"/>
      <c r="AW64" s="916" t="str">
        <f t="shared" ref="AW64:AW65" si="72">IF(CY9=0,"",CY9)</f>
        <v/>
      </c>
      <c r="AX64" s="916"/>
      <c r="AY64" s="916"/>
      <c r="AZ64" s="920" t="s">
        <v>436</v>
      </c>
      <c r="BA64" s="921"/>
      <c r="BB64" s="914" t="str">
        <f>IF(DC9=0,"",DC9)</f>
        <v/>
      </c>
      <c r="BC64" s="919"/>
      <c r="BD64" s="920" t="s">
        <v>46</v>
      </c>
      <c r="BE64" s="920"/>
      <c r="BF64" s="916" t="str">
        <f>IF(DD9=0,"",DD9)</f>
        <v/>
      </c>
      <c r="BG64" s="916"/>
      <c r="BH64" s="926" t="s">
        <v>436</v>
      </c>
      <c r="BI64" s="927"/>
      <c r="BJ64" s="919"/>
      <c r="BK64" s="916"/>
      <c r="BL64" s="916"/>
      <c r="BM64" s="920" t="s">
        <v>46</v>
      </c>
      <c r="BN64" s="920"/>
      <c r="BO64" s="916"/>
      <c r="BP64" s="916"/>
      <c r="BQ64" s="916"/>
      <c r="BR64" s="920" t="s">
        <v>436</v>
      </c>
      <c r="BS64" s="921"/>
    </row>
    <row r="65" spans="2:113" ht="15" customHeight="1">
      <c r="B65" s="890"/>
      <c r="C65" s="891"/>
      <c r="D65" s="891"/>
      <c r="E65" s="891"/>
      <c r="F65" s="891"/>
      <c r="G65" s="891"/>
      <c r="H65" s="891"/>
      <c r="I65" s="892"/>
      <c r="J65" s="922" t="s">
        <v>426</v>
      </c>
      <c r="K65" s="922"/>
      <c r="L65" s="922"/>
      <c r="M65" s="922"/>
      <c r="N65" s="922"/>
      <c r="O65" s="922"/>
      <c r="P65" s="922"/>
      <c r="Q65" s="922"/>
      <c r="R65" s="922"/>
      <c r="S65" s="922"/>
      <c r="T65" s="922"/>
      <c r="U65" s="922"/>
      <c r="V65" s="922"/>
      <c r="W65" s="922"/>
      <c r="X65" s="918" t="str">
        <f t="shared" si="65"/>
        <v/>
      </c>
      <c r="Y65" s="916"/>
      <c r="Z65" s="916"/>
      <c r="AA65" s="920" t="s">
        <v>46</v>
      </c>
      <c r="AB65" s="920"/>
      <c r="AC65" s="916" t="str">
        <f t="shared" si="66"/>
        <v/>
      </c>
      <c r="AD65" s="916"/>
      <c r="AE65" s="916"/>
      <c r="AF65" s="920" t="s">
        <v>436</v>
      </c>
      <c r="AG65" s="921"/>
      <c r="AH65" s="919" t="str">
        <f t="shared" si="67"/>
        <v/>
      </c>
      <c r="AI65" s="916"/>
      <c r="AJ65" s="916"/>
      <c r="AK65" s="920" t="s">
        <v>46</v>
      </c>
      <c r="AL65" s="920"/>
      <c r="AM65" s="916" t="str">
        <f t="shared" si="68"/>
        <v/>
      </c>
      <c r="AN65" s="916"/>
      <c r="AO65" s="916"/>
      <c r="AP65" s="920" t="s">
        <v>436</v>
      </c>
      <c r="AQ65" s="926"/>
      <c r="AR65" s="918" t="str">
        <f t="shared" si="71"/>
        <v/>
      </c>
      <c r="AS65" s="916"/>
      <c r="AT65" s="916"/>
      <c r="AU65" s="920" t="s">
        <v>46</v>
      </c>
      <c r="AV65" s="920"/>
      <c r="AW65" s="916" t="str">
        <f t="shared" si="72"/>
        <v/>
      </c>
      <c r="AX65" s="916"/>
      <c r="AY65" s="916"/>
      <c r="AZ65" s="920" t="s">
        <v>436</v>
      </c>
      <c r="BA65" s="921"/>
      <c r="BB65" s="914" t="str">
        <f>IF(DC10=0,"",DC10)</f>
        <v/>
      </c>
      <c r="BC65" s="919"/>
      <c r="BD65" s="920" t="s">
        <v>46</v>
      </c>
      <c r="BE65" s="920"/>
      <c r="BF65" s="916" t="str">
        <f>IF(DD10=0,"",DD10)</f>
        <v/>
      </c>
      <c r="BG65" s="916"/>
      <c r="BH65" s="926" t="s">
        <v>436</v>
      </c>
      <c r="BI65" s="927"/>
      <c r="BJ65" s="919" t="str">
        <f t="shared" si="69"/>
        <v/>
      </c>
      <c r="BK65" s="916"/>
      <c r="BL65" s="916"/>
      <c r="BM65" s="920" t="s">
        <v>46</v>
      </c>
      <c r="BN65" s="920"/>
      <c r="BO65" s="916" t="str">
        <f t="shared" si="70"/>
        <v/>
      </c>
      <c r="BP65" s="916"/>
      <c r="BQ65" s="916"/>
      <c r="BR65" s="920" t="s">
        <v>436</v>
      </c>
      <c r="BS65" s="921"/>
    </row>
    <row r="66" spans="2:113" s="353" customFormat="1" ht="15" customHeight="1">
      <c r="B66" s="890"/>
      <c r="C66" s="891"/>
      <c r="D66" s="891"/>
      <c r="E66" s="891"/>
      <c r="F66" s="891"/>
      <c r="G66" s="891"/>
      <c r="H66" s="891"/>
      <c r="I66" s="892"/>
      <c r="J66" s="922" t="s">
        <v>450</v>
      </c>
      <c r="K66" s="922"/>
      <c r="L66" s="922"/>
      <c r="M66" s="922"/>
      <c r="N66" s="922"/>
      <c r="O66" s="922"/>
      <c r="P66" s="922"/>
      <c r="Q66" s="922"/>
      <c r="R66" s="922"/>
      <c r="S66" s="922"/>
      <c r="T66" s="922"/>
      <c r="U66" s="922"/>
      <c r="V66" s="922"/>
      <c r="W66" s="922"/>
      <c r="X66" s="918" t="str">
        <f>IF(SUM(CN11:CN13)=0,"",SUM(CN11:CN13))</f>
        <v/>
      </c>
      <c r="Y66" s="916"/>
      <c r="Z66" s="916"/>
      <c r="AA66" s="920" t="s">
        <v>46</v>
      </c>
      <c r="AB66" s="920"/>
      <c r="AC66" s="916" t="str">
        <f>IF(SUM(CO11:CO13)=0,"",SUM(CO11:CO13))</f>
        <v/>
      </c>
      <c r="AD66" s="916"/>
      <c r="AE66" s="916"/>
      <c r="AF66" s="920" t="s">
        <v>436</v>
      </c>
      <c r="AG66" s="921"/>
      <c r="AH66" s="919"/>
      <c r="AI66" s="916"/>
      <c r="AJ66" s="916"/>
      <c r="AK66" s="920" t="s">
        <v>46</v>
      </c>
      <c r="AL66" s="920"/>
      <c r="AM66" s="916"/>
      <c r="AN66" s="916"/>
      <c r="AO66" s="916"/>
      <c r="AP66" s="920" t="s">
        <v>436</v>
      </c>
      <c r="AQ66" s="926"/>
      <c r="AR66" s="918" t="str">
        <f>IF(SUM(CX11:CX13)=0,"",SUM(CX11:CX13))</f>
        <v/>
      </c>
      <c r="AS66" s="916"/>
      <c r="AT66" s="916"/>
      <c r="AU66" s="920" t="s">
        <v>46</v>
      </c>
      <c r="AV66" s="920"/>
      <c r="AW66" s="916" t="str">
        <f>IF(SUM(CY11:CY13)=0,"",SUM(CY11:CY13))</f>
        <v/>
      </c>
      <c r="AX66" s="916"/>
      <c r="AY66" s="916"/>
      <c r="AZ66" s="920" t="s">
        <v>436</v>
      </c>
      <c r="BA66" s="921"/>
      <c r="BB66" s="938" t="str">
        <f>IF(SUM(DC11:DC13)=0,"",SUM(DC11:DC13))</f>
        <v/>
      </c>
      <c r="BC66" s="939"/>
      <c r="BD66" s="920" t="s">
        <v>46</v>
      </c>
      <c r="BE66" s="920"/>
      <c r="BF66" s="937" t="str">
        <f>IF(SUM(DD11:DD13)=0,"",SUM(DD11:DD13))</f>
        <v/>
      </c>
      <c r="BG66" s="937"/>
      <c r="BH66" s="926" t="s">
        <v>436</v>
      </c>
      <c r="BI66" s="927"/>
      <c r="BJ66" s="919" t="str">
        <f t="shared" si="69"/>
        <v/>
      </c>
      <c r="BK66" s="916"/>
      <c r="BL66" s="916"/>
      <c r="BM66" s="920" t="s">
        <v>46</v>
      </c>
      <c r="BN66" s="920"/>
      <c r="BO66" s="916" t="str">
        <f t="shared" si="70"/>
        <v/>
      </c>
      <c r="BP66" s="916"/>
      <c r="BQ66" s="916"/>
      <c r="BR66" s="920" t="s">
        <v>436</v>
      </c>
      <c r="BS66" s="921"/>
      <c r="BV66" s="354"/>
      <c r="BW66" s="354"/>
      <c r="BX66" s="355"/>
      <c r="BZ66" s="356"/>
      <c r="CA66" s="356"/>
      <c r="CB66" s="356"/>
      <c r="CC66" s="356"/>
      <c r="CD66" s="356"/>
      <c r="CE66" s="356"/>
      <c r="CF66" s="356"/>
      <c r="CG66" s="356"/>
      <c r="CH66" s="356"/>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row>
    <row r="67" spans="2:113" s="353" customFormat="1" ht="15" customHeight="1">
      <c r="B67" s="890"/>
      <c r="C67" s="891"/>
      <c r="D67" s="891"/>
      <c r="E67" s="891"/>
      <c r="F67" s="891"/>
      <c r="G67" s="891"/>
      <c r="H67" s="891"/>
      <c r="I67" s="892"/>
      <c r="J67" s="928" t="s">
        <v>467</v>
      </c>
      <c r="K67" s="929"/>
      <c r="L67" s="929"/>
      <c r="M67" s="929"/>
      <c r="N67" s="929"/>
      <c r="O67" s="929"/>
      <c r="P67" s="929"/>
      <c r="Q67" s="929"/>
      <c r="R67" s="929"/>
      <c r="S67" s="929"/>
      <c r="T67" s="929"/>
      <c r="U67" s="929"/>
      <c r="V67" s="929"/>
      <c r="W67" s="929"/>
      <c r="X67" s="930" t="str">
        <f>IF(CN15=0,"",CN15)</f>
        <v/>
      </c>
      <c r="Y67" s="931"/>
      <c r="Z67" s="932"/>
      <c r="AA67" s="933" t="s">
        <v>46</v>
      </c>
      <c r="AB67" s="934"/>
      <c r="AC67" s="935" t="str">
        <f>IF(CO15=0,"",CO15)</f>
        <v/>
      </c>
      <c r="AD67" s="931"/>
      <c r="AE67" s="932"/>
      <c r="AF67" s="933" t="s">
        <v>436</v>
      </c>
      <c r="AG67" s="936"/>
      <c r="AH67" s="931" t="str">
        <f>IF(CS15=0,"",CS15)</f>
        <v/>
      </c>
      <c r="AI67" s="931"/>
      <c r="AJ67" s="932"/>
      <c r="AK67" s="933" t="s">
        <v>46</v>
      </c>
      <c r="AL67" s="934"/>
      <c r="AM67" s="935" t="str">
        <f>IF(CT15=0,"",CT15)</f>
        <v/>
      </c>
      <c r="AN67" s="931"/>
      <c r="AO67" s="932"/>
      <c r="AP67" s="933" t="s">
        <v>436</v>
      </c>
      <c r="AQ67" s="936"/>
      <c r="AR67" s="931" t="str">
        <f>IF(CX15=0,"",CX15)</f>
        <v/>
      </c>
      <c r="AS67" s="931"/>
      <c r="AT67" s="932"/>
      <c r="AU67" s="933" t="s">
        <v>46</v>
      </c>
      <c r="AV67" s="934"/>
      <c r="AW67" s="935" t="str">
        <f>IF(CY15=0,"",CY15)</f>
        <v/>
      </c>
      <c r="AX67" s="931"/>
      <c r="AY67" s="932"/>
      <c r="AZ67" s="933" t="s">
        <v>436</v>
      </c>
      <c r="BA67" s="936"/>
      <c r="BB67" s="930" t="str">
        <f>IF(DC15=0,"",DC15)</f>
        <v/>
      </c>
      <c r="BC67" s="932"/>
      <c r="BD67" s="933" t="s">
        <v>46</v>
      </c>
      <c r="BE67" s="934"/>
      <c r="BF67" s="935" t="str">
        <f>IF(DD15=0,"",DD15)</f>
        <v/>
      </c>
      <c r="BG67" s="932"/>
      <c r="BH67" s="933" t="s">
        <v>436</v>
      </c>
      <c r="BI67" s="940"/>
      <c r="BJ67" s="930"/>
      <c r="BK67" s="931"/>
      <c r="BL67" s="932"/>
      <c r="BM67" s="933" t="s">
        <v>46</v>
      </c>
      <c r="BN67" s="934"/>
      <c r="BO67" s="935"/>
      <c r="BP67" s="931"/>
      <c r="BQ67" s="932"/>
      <c r="BR67" s="933" t="s">
        <v>436</v>
      </c>
      <c r="BS67" s="936"/>
      <c r="BV67" s="354"/>
      <c r="BW67" s="354"/>
      <c r="BX67" s="355"/>
      <c r="BZ67" s="356"/>
      <c r="CA67" s="356"/>
      <c r="CB67" s="356"/>
      <c r="CC67" s="356"/>
      <c r="CD67" s="356"/>
      <c r="CE67" s="356"/>
      <c r="CF67" s="356"/>
      <c r="CG67" s="356"/>
      <c r="CH67" s="356"/>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row>
    <row r="68" spans="2:113" s="353" customFormat="1" ht="15" customHeight="1" thickBot="1">
      <c r="B68" s="893"/>
      <c r="C68" s="894"/>
      <c r="D68" s="894"/>
      <c r="E68" s="894"/>
      <c r="F68" s="894"/>
      <c r="G68" s="894"/>
      <c r="H68" s="894"/>
      <c r="I68" s="895"/>
      <c r="J68" s="943" t="s">
        <v>439</v>
      </c>
      <c r="K68" s="943"/>
      <c r="L68" s="943"/>
      <c r="M68" s="943"/>
      <c r="N68" s="943"/>
      <c r="O68" s="943"/>
      <c r="P68" s="943"/>
      <c r="Q68" s="943"/>
      <c r="R68" s="943"/>
      <c r="S68" s="943"/>
      <c r="T68" s="943"/>
      <c r="U68" s="943"/>
      <c r="V68" s="943"/>
      <c r="W68" s="943"/>
      <c r="X68" s="944" t="str">
        <f>IF(CN14=0,"",CN14)</f>
        <v/>
      </c>
      <c r="Y68" s="942"/>
      <c r="Z68" s="942"/>
      <c r="AA68" s="941" t="s">
        <v>46</v>
      </c>
      <c r="AB68" s="941"/>
      <c r="AC68" s="942" t="str">
        <f>IF(CO14=0,"",CO14)</f>
        <v/>
      </c>
      <c r="AD68" s="942"/>
      <c r="AE68" s="942"/>
      <c r="AF68" s="941" t="s">
        <v>436</v>
      </c>
      <c r="AG68" s="945"/>
      <c r="AH68" s="946" t="str">
        <f>IF(CS14=0,"",CS14)</f>
        <v/>
      </c>
      <c r="AI68" s="942"/>
      <c r="AJ68" s="942"/>
      <c r="AK68" s="941" t="s">
        <v>46</v>
      </c>
      <c r="AL68" s="941"/>
      <c r="AM68" s="942" t="str">
        <f>IF(CT14=0,"",CT14)</f>
        <v/>
      </c>
      <c r="AN68" s="942"/>
      <c r="AO68" s="942"/>
      <c r="AP68" s="941" t="s">
        <v>436</v>
      </c>
      <c r="AQ68" s="975"/>
      <c r="AR68" s="944" t="str">
        <f>IF(CX14=0,"",CX14)</f>
        <v/>
      </c>
      <c r="AS68" s="942"/>
      <c r="AT68" s="942"/>
      <c r="AU68" s="941" t="s">
        <v>46</v>
      </c>
      <c r="AV68" s="941"/>
      <c r="AW68" s="942" t="str">
        <f>IF(CY14=0,"",CY14)</f>
        <v/>
      </c>
      <c r="AX68" s="942"/>
      <c r="AY68" s="942"/>
      <c r="AZ68" s="941" t="s">
        <v>436</v>
      </c>
      <c r="BA68" s="945"/>
      <c r="BB68" s="970" t="str">
        <f>IF(DC14=0,"",DC14)</f>
        <v/>
      </c>
      <c r="BC68" s="971"/>
      <c r="BD68" s="941" t="s">
        <v>46</v>
      </c>
      <c r="BE68" s="941"/>
      <c r="BF68" s="972" t="str">
        <f>IF(DD14=0,"",DD14)</f>
        <v/>
      </c>
      <c r="BG68" s="972"/>
      <c r="BH68" s="973" t="s">
        <v>436</v>
      </c>
      <c r="BI68" s="974"/>
      <c r="BJ68" s="946" t="str">
        <f>IF(DH12=0,"",DH12)</f>
        <v/>
      </c>
      <c r="BK68" s="942"/>
      <c r="BL68" s="942"/>
      <c r="BM68" s="941" t="s">
        <v>46</v>
      </c>
      <c r="BN68" s="941"/>
      <c r="BO68" s="942" t="str">
        <f>IF(DI12=0,"",DI12)</f>
        <v/>
      </c>
      <c r="BP68" s="942"/>
      <c r="BQ68" s="942"/>
      <c r="BR68" s="941" t="s">
        <v>436</v>
      </c>
      <c r="BS68" s="962"/>
      <c r="BV68" s="354"/>
      <c r="BW68" s="354"/>
      <c r="BX68" s="355"/>
      <c r="BZ68" s="356"/>
      <c r="CA68" s="356"/>
      <c r="CB68" s="356"/>
      <c r="CC68" s="356"/>
      <c r="CD68" s="356"/>
      <c r="CE68" s="356"/>
      <c r="CF68" s="356"/>
      <c r="CG68" s="356"/>
      <c r="CH68" s="356"/>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row>
    <row r="69" spans="2:113" ht="15" customHeight="1">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58"/>
      <c r="AT69" s="358"/>
      <c r="AU69" s="358"/>
      <c r="AV69" s="358"/>
      <c r="AW69" s="358"/>
      <c r="AX69" s="358"/>
      <c r="AY69" s="358"/>
      <c r="AZ69" s="359"/>
      <c r="BA69" s="359"/>
      <c r="BB69" s="359"/>
      <c r="BC69" s="359"/>
      <c r="BD69" s="347"/>
      <c r="BE69" s="347"/>
      <c r="BF69" s="347"/>
      <c r="BG69" s="347"/>
      <c r="BH69" s="347"/>
      <c r="BI69" s="347"/>
      <c r="BJ69" s="347"/>
      <c r="BK69" s="347"/>
      <c r="BL69" s="347"/>
      <c r="BM69" s="347"/>
      <c r="BN69" s="347"/>
      <c r="BO69" s="347"/>
      <c r="BP69" s="347"/>
      <c r="BQ69" s="347"/>
      <c r="BR69" s="347"/>
      <c r="BV69" s="101"/>
      <c r="BW69" s="101"/>
      <c r="BX69" s="26"/>
    </row>
    <row r="70" spans="2:113" s="105" customFormat="1" ht="15" customHeight="1">
      <c r="B70" s="120"/>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360"/>
      <c r="AU70" s="360"/>
      <c r="AV70" s="360"/>
      <c r="AW70" s="360"/>
      <c r="AX70" s="360"/>
      <c r="AY70" s="360"/>
      <c r="AZ70" s="360"/>
      <c r="BA70" s="360"/>
      <c r="BB70" s="360"/>
      <c r="BC70" s="121"/>
      <c r="BD70" s="121"/>
      <c r="BE70" s="121"/>
      <c r="BF70" s="121"/>
      <c r="BG70" s="121"/>
      <c r="BH70" s="121"/>
      <c r="BK70" s="119"/>
      <c r="BL70" s="119"/>
    </row>
    <row r="71" spans="2:113" s="105" customFormat="1" ht="26.25" customHeight="1">
      <c r="B71" s="102" t="s">
        <v>103</v>
      </c>
      <c r="C71" s="103"/>
      <c r="D71" s="103"/>
      <c r="E71" s="103"/>
      <c r="F71" s="103"/>
      <c r="G71" s="103"/>
      <c r="H71" s="103"/>
      <c r="I71" s="103"/>
      <c r="J71" s="103"/>
      <c r="K71" s="103"/>
      <c r="L71" s="963" t="s">
        <v>113</v>
      </c>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4"/>
      <c r="AT71" s="947" t="s">
        <v>72</v>
      </c>
      <c r="AU71" s="947"/>
      <c r="AV71" s="947"/>
      <c r="AW71" s="947"/>
      <c r="AX71" s="947"/>
      <c r="AY71" s="947"/>
      <c r="AZ71" s="947"/>
      <c r="BA71" s="948"/>
      <c r="BB71" s="965">
        <f>BB1</f>
        <v>0</v>
      </c>
      <c r="BC71" s="966"/>
      <c r="BD71" s="966"/>
      <c r="BE71" s="966"/>
      <c r="BF71" s="966"/>
      <c r="BG71" s="966"/>
      <c r="BH71" s="966"/>
      <c r="BI71" s="966"/>
      <c r="BJ71" s="966"/>
      <c r="BK71" s="966"/>
      <c r="BL71" s="966"/>
      <c r="BM71" s="966"/>
      <c r="BN71" s="966"/>
      <c r="BO71" s="966"/>
      <c r="BP71" s="966"/>
      <c r="BQ71" s="966"/>
      <c r="BR71" s="966"/>
      <c r="BS71" s="967"/>
    </row>
    <row r="72" spans="2:113" s="105" customFormat="1" ht="26.25" customHeight="1">
      <c r="B72" s="102"/>
      <c r="C72" s="103"/>
      <c r="D72" s="103"/>
      <c r="E72" s="103"/>
      <c r="F72" s="103"/>
      <c r="G72" s="103"/>
      <c r="H72" s="103"/>
      <c r="I72" s="103"/>
      <c r="J72" s="103"/>
      <c r="K72" s="103"/>
      <c r="L72" s="963"/>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M72" s="963"/>
      <c r="AN72" s="963"/>
      <c r="AO72" s="963"/>
      <c r="AP72" s="963"/>
      <c r="AQ72" s="963"/>
      <c r="AR72" s="963"/>
      <c r="AS72" s="964"/>
      <c r="AT72" s="947" t="s">
        <v>104</v>
      </c>
      <c r="AU72" s="947"/>
      <c r="AV72" s="947"/>
      <c r="AW72" s="947"/>
      <c r="AX72" s="947"/>
      <c r="AY72" s="947"/>
      <c r="AZ72" s="947"/>
      <c r="BA72" s="948"/>
      <c r="BB72" s="968">
        <f>BB2</f>
        <v>0</v>
      </c>
      <c r="BC72" s="968"/>
      <c r="BD72" s="968"/>
      <c r="BE72" s="968"/>
      <c r="BF72" s="968"/>
      <c r="BG72" s="968"/>
      <c r="BH72" s="968"/>
      <c r="BI72" s="968"/>
      <c r="BJ72" s="968"/>
      <c r="BK72" s="968"/>
      <c r="BL72" s="968"/>
      <c r="BM72" s="968"/>
      <c r="BN72" s="968"/>
      <c r="BO72" s="968"/>
      <c r="BP72" s="968"/>
      <c r="BQ72" s="968"/>
      <c r="BR72" s="968"/>
      <c r="BS72" s="969"/>
    </row>
    <row r="73" spans="2:113" s="105" customFormat="1" ht="26.25" customHeight="1">
      <c r="B73" s="112"/>
      <c r="C73" s="112"/>
      <c r="D73" s="112"/>
      <c r="E73" s="112"/>
      <c r="F73" s="112"/>
      <c r="G73" s="112"/>
      <c r="H73" s="112"/>
      <c r="I73" s="112"/>
      <c r="J73" s="112"/>
      <c r="K73" s="112"/>
      <c r="L73" s="112" t="s">
        <v>487</v>
      </c>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361"/>
      <c r="AJ73" s="361"/>
      <c r="AK73" s="361"/>
      <c r="AL73" s="361"/>
      <c r="AM73" s="361"/>
      <c r="AN73" s="361"/>
      <c r="AO73" s="361"/>
      <c r="AP73" s="361"/>
      <c r="AQ73" s="362"/>
      <c r="AR73" s="363"/>
      <c r="AS73" s="364"/>
      <c r="AT73" s="947" t="s">
        <v>451</v>
      </c>
      <c r="AU73" s="947"/>
      <c r="AV73" s="947"/>
      <c r="AW73" s="947"/>
      <c r="AX73" s="947"/>
      <c r="AY73" s="947"/>
      <c r="AZ73" s="947"/>
      <c r="BA73" s="948"/>
      <c r="BB73" s="949" t="str">
        <f>L4</f>
        <v>横浜　太郎</v>
      </c>
      <c r="BC73" s="950"/>
      <c r="BD73" s="951"/>
      <c r="BE73" s="951"/>
      <c r="BF73" s="951"/>
      <c r="BG73" s="951"/>
      <c r="BH73" s="951"/>
      <c r="BI73" s="951"/>
      <c r="BJ73" s="951"/>
      <c r="BK73" s="951"/>
      <c r="BL73" s="951"/>
      <c r="BM73" s="951"/>
      <c r="BN73" s="951"/>
      <c r="BO73" s="951"/>
      <c r="BP73" s="951"/>
      <c r="BQ73" s="951"/>
      <c r="BR73" s="951"/>
      <c r="BS73" s="952"/>
    </row>
    <row r="74" spans="2:113" s="105" customFormat="1" ht="15" customHeight="1">
      <c r="B74" s="365" t="s">
        <v>105</v>
      </c>
      <c r="C74" s="122"/>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366"/>
      <c r="AU74" s="366"/>
      <c r="AV74" s="366"/>
      <c r="AW74" s="366"/>
      <c r="AX74" s="366"/>
      <c r="AY74" s="366"/>
      <c r="AZ74" s="366"/>
      <c r="BA74" s="366"/>
      <c r="BB74" s="366"/>
      <c r="BC74" s="366"/>
      <c r="BD74" s="123"/>
      <c r="BE74" s="123"/>
      <c r="BF74" s="123"/>
      <c r="BG74" s="123"/>
      <c r="BH74" s="123"/>
      <c r="BK74" s="119"/>
      <c r="BL74" s="119"/>
    </row>
    <row r="75" spans="2:113" s="105" customFormat="1" ht="15" customHeight="1">
      <c r="B75" s="367" t="s">
        <v>106</v>
      </c>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K75" s="119"/>
      <c r="BL75" s="119"/>
    </row>
    <row r="76" spans="2:113" s="26" customFormat="1" ht="20.25" customHeight="1">
      <c r="B76" s="953"/>
      <c r="C76" s="954"/>
      <c r="D76" s="954"/>
      <c r="E76" s="954"/>
      <c r="F76" s="954"/>
      <c r="G76" s="954"/>
      <c r="H76" s="954"/>
      <c r="I76" s="954"/>
      <c r="J76" s="954"/>
      <c r="K76" s="954"/>
      <c r="L76" s="954"/>
      <c r="M76" s="954"/>
      <c r="N76" s="954"/>
      <c r="O76" s="954"/>
      <c r="P76" s="954"/>
      <c r="Q76" s="954"/>
      <c r="R76" s="954"/>
      <c r="S76" s="954"/>
      <c r="T76" s="954"/>
      <c r="U76" s="954"/>
      <c r="V76" s="954"/>
      <c r="W76" s="954"/>
      <c r="X76" s="954"/>
      <c r="Y76" s="954"/>
      <c r="Z76" s="954"/>
      <c r="AA76" s="954"/>
      <c r="AB76" s="954"/>
      <c r="AC76" s="954"/>
      <c r="AD76" s="954"/>
      <c r="AE76" s="954"/>
      <c r="AF76" s="954"/>
      <c r="AG76" s="954"/>
      <c r="AH76" s="954"/>
      <c r="AI76" s="954"/>
      <c r="AJ76" s="954"/>
      <c r="AK76" s="954"/>
      <c r="AL76" s="954"/>
      <c r="AM76" s="954"/>
      <c r="AN76" s="954"/>
      <c r="AO76" s="954"/>
      <c r="AP76" s="954"/>
      <c r="AQ76" s="954"/>
      <c r="AR76" s="954"/>
      <c r="AS76" s="954"/>
      <c r="AT76" s="954"/>
      <c r="AU76" s="954"/>
      <c r="AV76" s="954"/>
      <c r="AW76" s="954"/>
      <c r="AX76" s="954"/>
      <c r="AY76" s="954"/>
      <c r="AZ76" s="954"/>
      <c r="BA76" s="954"/>
      <c r="BB76" s="954"/>
      <c r="BC76" s="954"/>
      <c r="BD76" s="954"/>
      <c r="BE76" s="954"/>
      <c r="BF76" s="954"/>
      <c r="BG76" s="954"/>
      <c r="BH76" s="954"/>
      <c r="BI76" s="954"/>
      <c r="BJ76" s="954"/>
      <c r="BK76" s="954"/>
      <c r="BL76" s="954"/>
      <c r="BM76" s="954"/>
      <c r="BN76" s="954"/>
      <c r="BO76" s="954"/>
      <c r="BP76" s="954"/>
      <c r="BQ76" s="954"/>
      <c r="BR76" s="954"/>
      <c r="BS76" s="955"/>
    </row>
    <row r="77" spans="2:113" s="26" customFormat="1" ht="20.25" customHeight="1">
      <c r="B77" s="956"/>
      <c r="C77" s="957"/>
      <c r="D77" s="957"/>
      <c r="E77" s="957"/>
      <c r="F77" s="957"/>
      <c r="G77" s="957"/>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957"/>
      <c r="AK77" s="957"/>
      <c r="AL77" s="957"/>
      <c r="AM77" s="957"/>
      <c r="AN77" s="957"/>
      <c r="AO77" s="957"/>
      <c r="AP77" s="957"/>
      <c r="AQ77" s="957"/>
      <c r="AR77" s="957"/>
      <c r="AS77" s="957"/>
      <c r="AT77" s="957"/>
      <c r="AU77" s="957"/>
      <c r="AV77" s="957"/>
      <c r="AW77" s="957"/>
      <c r="AX77" s="957"/>
      <c r="AY77" s="957"/>
      <c r="AZ77" s="957"/>
      <c r="BA77" s="957"/>
      <c r="BB77" s="957"/>
      <c r="BC77" s="957"/>
      <c r="BD77" s="957"/>
      <c r="BE77" s="957"/>
      <c r="BF77" s="957"/>
      <c r="BG77" s="957"/>
      <c r="BH77" s="957"/>
      <c r="BI77" s="957"/>
      <c r="BJ77" s="957"/>
      <c r="BK77" s="957"/>
      <c r="BL77" s="957"/>
      <c r="BM77" s="957"/>
      <c r="BN77" s="957"/>
      <c r="BO77" s="957"/>
      <c r="BP77" s="957"/>
      <c r="BQ77" s="957"/>
      <c r="BR77" s="957"/>
      <c r="BS77" s="958"/>
    </row>
    <row r="78" spans="2:113" s="26" customFormat="1" ht="20.25" customHeight="1">
      <c r="B78" s="956"/>
      <c r="C78" s="957"/>
      <c r="D78" s="957"/>
      <c r="E78" s="957"/>
      <c r="F78" s="957"/>
      <c r="G78" s="957"/>
      <c r="H78" s="957"/>
      <c r="I78" s="957"/>
      <c r="J78" s="957"/>
      <c r="K78" s="957"/>
      <c r="L78" s="957"/>
      <c r="M78" s="957"/>
      <c r="N78" s="957"/>
      <c r="O78" s="957"/>
      <c r="P78" s="957"/>
      <c r="Q78" s="957"/>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7"/>
      <c r="BA78" s="957"/>
      <c r="BB78" s="957"/>
      <c r="BC78" s="957"/>
      <c r="BD78" s="957"/>
      <c r="BE78" s="957"/>
      <c r="BF78" s="957"/>
      <c r="BG78" s="957"/>
      <c r="BH78" s="957"/>
      <c r="BI78" s="957"/>
      <c r="BJ78" s="957"/>
      <c r="BK78" s="957"/>
      <c r="BL78" s="957"/>
      <c r="BM78" s="957"/>
      <c r="BN78" s="957"/>
      <c r="BO78" s="957"/>
      <c r="BP78" s="957"/>
      <c r="BQ78" s="957"/>
      <c r="BR78" s="957"/>
      <c r="BS78" s="958"/>
    </row>
    <row r="79" spans="2:113" s="26" customFormat="1" ht="20.25" customHeight="1">
      <c r="B79" s="956"/>
      <c r="C79" s="957"/>
      <c r="D79" s="95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c r="AU79" s="957"/>
      <c r="AV79" s="957"/>
      <c r="AW79" s="957"/>
      <c r="AX79" s="957"/>
      <c r="AY79" s="957"/>
      <c r="AZ79" s="957"/>
      <c r="BA79" s="957"/>
      <c r="BB79" s="957"/>
      <c r="BC79" s="957"/>
      <c r="BD79" s="957"/>
      <c r="BE79" s="957"/>
      <c r="BF79" s="957"/>
      <c r="BG79" s="957"/>
      <c r="BH79" s="957"/>
      <c r="BI79" s="957"/>
      <c r="BJ79" s="957"/>
      <c r="BK79" s="957"/>
      <c r="BL79" s="957"/>
      <c r="BM79" s="957"/>
      <c r="BN79" s="957"/>
      <c r="BO79" s="957"/>
      <c r="BP79" s="957"/>
      <c r="BQ79" s="957"/>
      <c r="BR79" s="957"/>
      <c r="BS79" s="958"/>
    </row>
    <row r="80" spans="2:113" s="26" customFormat="1" ht="20.25" customHeight="1">
      <c r="B80" s="956"/>
      <c r="C80" s="957"/>
      <c r="D80" s="957"/>
      <c r="E80" s="957"/>
      <c r="F80" s="957"/>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c r="AG80" s="957"/>
      <c r="AH80" s="957"/>
      <c r="AI80" s="957"/>
      <c r="AJ80" s="957"/>
      <c r="AK80" s="957"/>
      <c r="AL80" s="957"/>
      <c r="AM80" s="957"/>
      <c r="AN80" s="957"/>
      <c r="AO80" s="957"/>
      <c r="AP80" s="957"/>
      <c r="AQ80" s="957"/>
      <c r="AR80" s="957"/>
      <c r="AS80" s="957"/>
      <c r="AT80" s="957"/>
      <c r="AU80" s="957"/>
      <c r="AV80" s="957"/>
      <c r="AW80" s="957"/>
      <c r="AX80" s="957"/>
      <c r="AY80" s="957"/>
      <c r="AZ80" s="957"/>
      <c r="BA80" s="957"/>
      <c r="BB80" s="957"/>
      <c r="BC80" s="957"/>
      <c r="BD80" s="957"/>
      <c r="BE80" s="957"/>
      <c r="BF80" s="957"/>
      <c r="BG80" s="957"/>
      <c r="BH80" s="957"/>
      <c r="BI80" s="957"/>
      <c r="BJ80" s="957"/>
      <c r="BK80" s="957"/>
      <c r="BL80" s="957"/>
      <c r="BM80" s="957"/>
      <c r="BN80" s="957"/>
      <c r="BO80" s="957"/>
      <c r="BP80" s="957"/>
      <c r="BQ80" s="957"/>
      <c r="BR80" s="957"/>
      <c r="BS80" s="958"/>
    </row>
    <row r="81" spans="2:71" s="26" customFormat="1" ht="20.25" customHeight="1">
      <c r="B81" s="956"/>
      <c r="C81" s="957"/>
      <c r="D81" s="957"/>
      <c r="E81" s="957"/>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7"/>
      <c r="AZ81" s="957"/>
      <c r="BA81" s="957"/>
      <c r="BB81" s="957"/>
      <c r="BC81" s="957"/>
      <c r="BD81" s="957"/>
      <c r="BE81" s="957"/>
      <c r="BF81" s="957"/>
      <c r="BG81" s="957"/>
      <c r="BH81" s="957"/>
      <c r="BI81" s="957"/>
      <c r="BJ81" s="957"/>
      <c r="BK81" s="957"/>
      <c r="BL81" s="957"/>
      <c r="BM81" s="957"/>
      <c r="BN81" s="957"/>
      <c r="BO81" s="957"/>
      <c r="BP81" s="957"/>
      <c r="BQ81" s="957"/>
      <c r="BR81" s="957"/>
      <c r="BS81" s="958"/>
    </row>
    <row r="82" spans="2:71" s="26" customFormat="1" ht="20.25" customHeight="1">
      <c r="B82" s="956"/>
      <c r="C82" s="957"/>
      <c r="D82" s="957"/>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7"/>
      <c r="BA82" s="957"/>
      <c r="BB82" s="957"/>
      <c r="BC82" s="957"/>
      <c r="BD82" s="957"/>
      <c r="BE82" s="957"/>
      <c r="BF82" s="957"/>
      <c r="BG82" s="957"/>
      <c r="BH82" s="957"/>
      <c r="BI82" s="957"/>
      <c r="BJ82" s="957"/>
      <c r="BK82" s="957"/>
      <c r="BL82" s="957"/>
      <c r="BM82" s="957"/>
      <c r="BN82" s="957"/>
      <c r="BO82" s="957"/>
      <c r="BP82" s="957"/>
      <c r="BQ82" s="957"/>
      <c r="BR82" s="957"/>
      <c r="BS82" s="958"/>
    </row>
    <row r="83" spans="2:71" s="26" customFormat="1" ht="20.25" customHeight="1">
      <c r="B83" s="956"/>
      <c r="C83" s="957"/>
      <c r="D83" s="957"/>
      <c r="E83" s="957"/>
      <c r="F83" s="957"/>
      <c r="G83" s="957"/>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957"/>
      <c r="AX83" s="957"/>
      <c r="AY83" s="957"/>
      <c r="AZ83" s="957"/>
      <c r="BA83" s="957"/>
      <c r="BB83" s="957"/>
      <c r="BC83" s="957"/>
      <c r="BD83" s="957"/>
      <c r="BE83" s="957"/>
      <c r="BF83" s="957"/>
      <c r="BG83" s="957"/>
      <c r="BH83" s="957"/>
      <c r="BI83" s="957"/>
      <c r="BJ83" s="957"/>
      <c r="BK83" s="957"/>
      <c r="BL83" s="957"/>
      <c r="BM83" s="957"/>
      <c r="BN83" s="957"/>
      <c r="BO83" s="957"/>
      <c r="BP83" s="957"/>
      <c r="BQ83" s="957"/>
      <c r="BR83" s="957"/>
      <c r="BS83" s="958"/>
    </row>
    <row r="84" spans="2:71" s="26" customFormat="1" ht="20.25" customHeight="1">
      <c r="B84" s="956"/>
      <c r="C84" s="957"/>
      <c r="D84" s="957"/>
      <c r="E84" s="957"/>
      <c r="F84" s="957"/>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7"/>
      <c r="AZ84" s="957"/>
      <c r="BA84" s="957"/>
      <c r="BB84" s="957"/>
      <c r="BC84" s="957"/>
      <c r="BD84" s="957"/>
      <c r="BE84" s="957"/>
      <c r="BF84" s="957"/>
      <c r="BG84" s="957"/>
      <c r="BH84" s="957"/>
      <c r="BI84" s="957"/>
      <c r="BJ84" s="957"/>
      <c r="BK84" s="957"/>
      <c r="BL84" s="957"/>
      <c r="BM84" s="957"/>
      <c r="BN84" s="957"/>
      <c r="BO84" s="957"/>
      <c r="BP84" s="957"/>
      <c r="BQ84" s="957"/>
      <c r="BR84" s="957"/>
      <c r="BS84" s="958"/>
    </row>
    <row r="85" spans="2:71" s="26" customFormat="1" ht="20.25" customHeight="1">
      <c r="B85" s="956"/>
      <c r="C85" s="957"/>
      <c r="D85" s="957"/>
      <c r="E85" s="957"/>
      <c r="F85" s="957"/>
      <c r="G85" s="957"/>
      <c r="H85" s="957"/>
      <c r="I85" s="957"/>
      <c r="J85" s="957"/>
      <c r="K85" s="957"/>
      <c r="L85" s="957"/>
      <c r="M85" s="957"/>
      <c r="N85" s="957"/>
      <c r="O85" s="957"/>
      <c r="P85" s="957"/>
      <c r="Q85" s="957"/>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7"/>
      <c r="AQ85" s="957"/>
      <c r="AR85" s="957"/>
      <c r="AS85" s="957"/>
      <c r="AT85" s="957"/>
      <c r="AU85" s="957"/>
      <c r="AV85" s="957"/>
      <c r="AW85" s="957"/>
      <c r="AX85" s="957"/>
      <c r="AY85" s="957"/>
      <c r="AZ85" s="957"/>
      <c r="BA85" s="957"/>
      <c r="BB85" s="957"/>
      <c r="BC85" s="957"/>
      <c r="BD85" s="957"/>
      <c r="BE85" s="957"/>
      <c r="BF85" s="957"/>
      <c r="BG85" s="957"/>
      <c r="BH85" s="957"/>
      <c r="BI85" s="957"/>
      <c r="BJ85" s="957"/>
      <c r="BK85" s="957"/>
      <c r="BL85" s="957"/>
      <c r="BM85" s="957"/>
      <c r="BN85" s="957"/>
      <c r="BO85" s="957"/>
      <c r="BP85" s="957"/>
      <c r="BQ85" s="957"/>
      <c r="BR85" s="957"/>
      <c r="BS85" s="958"/>
    </row>
    <row r="86" spans="2:71" s="26" customFormat="1" ht="20.25" customHeight="1">
      <c r="B86" s="959"/>
      <c r="C86" s="960"/>
      <c r="D86" s="960"/>
      <c r="E86" s="960"/>
      <c r="F86" s="960"/>
      <c r="G86" s="960"/>
      <c r="H86" s="960"/>
      <c r="I86" s="960"/>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0"/>
      <c r="BA86" s="960"/>
      <c r="BB86" s="960"/>
      <c r="BC86" s="960"/>
      <c r="BD86" s="960"/>
      <c r="BE86" s="960"/>
      <c r="BF86" s="960"/>
      <c r="BG86" s="960"/>
      <c r="BH86" s="960"/>
      <c r="BI86" s="960"/>
      <c r="BJ86" s="960"/>
      <c r="BK86" s="960"/>
      <c r="BL86" s="960"/>
      <c r="BM86" s="960"/>
      <c r="BN86" s="960"/>
      <c r="BO86" s="960"/>
      <c r="BP86" s="960"/>
      <c r="BQ86" s="960"/>
      <c r="BR86" s="960"/>
      <c r="BS86" s="961"/>
    </row>
    <row r="87" spans="2:71" s="105" customFormat="1" ht="15" customHeight="1">
      <c r="B87" s="368" t="s">
        <v>107</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K87" s="119"/>
      <c r="BL87" s="119"/>
    </row>
    <row r="88" spans="2:71" s="105" customFormat="1" ht="15" customHeight="1">
      <c r="B88" s="369" t="s">
        <v>108</v>
      </c>
      <c r="C88" s="123"/>
      <c r="D88" s="123"/>
      <c r="E88" s="123"/>
      <c r="F88" s="123"/>
      <c r="G88" s="123"/>
      <c r="H88" s="123"/>
      <c r="I88" s="123"/>
      <c r="J88" s="123"/>
      <c r="K88" s="123"/>
      <c r="L88" s="123"/>
      <c r="M88" s="123"/>
      <c r="N88" s="370"/>
      <c r="O88" s="370"/>
      <c r="P88" s="370"/>
      <c r="Q88" s="370"/>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K88" s="119"/>
      <c r="BL88" s="119"/>
    </row>
    <row r="89" spans="2:71" s="26" customFormat="1" ht="20.25" customHeight="1">
      <c r="B89" s="953"/>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c r="AT89" s="954"/>
      <c r="AU89" s="954"/>
      <c r="AV89" s="954"/>
      <c r="AW89" s="954"/>
      <c r="AX89" s="954"/>
      <c r="AY89" s="954"/>
      <c r="AZ89" s="954"/>
      <c r="BA89" s="954"/>
      <c r="BB89" s="954"/>
      <c r="BC89" s="954"/>
      <c r="BD89" s="954"/>
      <c r="BE89" s="954"/>
      <c r="BF89" s="954"/>
      <c r="BG89" s="954"/>
      <c r="BH89" s="954"/>
      <c r="BI89" s="954"/>
      <c r="BJ89" s="954"/>
      <c r="BK89" s="954"/>
      <c r="BL89" s="954"/>
      <c r="BM89" s="954"/>
      <c r="BN89" s="954"/>
      <c r="BO89" s="954"/>
      <c r="BP89" s="954"/>
      <c r="BQ89" s="954"/>
      <c r="BR89" s="954"/>
      <c r="BS89" s="955"/>
    </row>
    <row r="90" spans="2:71" s="26" customFormat="1" ht="20.25" customHeight="1">
      <c r="B90" s="956"/>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7"/>
      <c r="AL90" s="957"/>
      <c r="AM90" s="957"/>
      <c r="AN90" s="957"/>
      <c r="AO90" s="957"/>
      <c r="AP90" s="957"/>
      <c r="AQ90" s="957"/>
      <c r="AR90" s="957"/>
      <c r="AS90" s="957"/>
      <c r="AT90" s="957"/>
      <c r="AU90" s="957"/>
      <c r="AV90" s="957"/>
      <c r="AW90" s="957"/>
      <c r="AX90" s="957"/>
      <c r="AY90" s="957"/>
      <c r="AZ90" s="957"/>
      <c r="BA90" s="957"/>
      <c r="BB90" s="957"/>
      <c r="BC90" s="957"/>
      <c r="BD90" s="957"/>
      <c r="BE90" s="957"/>
      <c r="BF90" s="957"/>
      <c r="BG90" s="957"/>
      <c r="BH90" s="957"/>
      <c r="BI90" s="957"/>
      <c r="BJ90" s="957"/>
      <c r="BK90" s="957"/>
      <c r="BL90" s="957"/>
      <c r="BM90" s="957"/>
      <c r="BN90" s="957"/>
      <c r="BO90" s="957"/>
      <c r="BP90" s="957"/>
      <c r="BQ90" s="957"/>
      <c r="BR90" s="957"/>
      <c r="BS90" s="958"/>
    </row>
    <row r="91" spans="2:71" s="26" customFormat="1" ht="20.25" customHeight="1">
      <c r="B91" s="956"/>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957"/>
      <c r="AJ91" s="957"/>
      <c r="AK91" s="957"/>
      <c r="AL91" s="957"/>
      <c r="AM91" s="957"/>
      <c r="AN91" s="957"/>
      <c r="AO91" s="957"/>
      <c r="AP91" s="957"/>
      <c r="AQ91" s="957"/>
      <c r="AR91" s="957"/>
      <c r="AS91" s="957"/>
      <c r="AT91" s="957"/>
      <c r="AU91" s="957"/>
      <c r="AV91" s="957"/>
      <c r="AW91" s="957"/>
      <c r="AX91" s="957"/>
      <c r="AY91" s="957"/>
      <c r="AZ91" s="957"/>
      <c r="BA91" s="957"/>
      <c r="BB91" s="957"/>
      <c r="BC91" s="957"/>
      <c r="BD91" s="957"/>
      <c r="BE91" s="957"/>
      <c r="BF91" s="957"/>
      <c r="BG91" s="957"/>
      <c r="BH91" s="957"/>
      <c r="BI91" s="957"/>
      <c r="BJ91" s="957"/>
      <c r="BK91" s="957"/>
      <c r="BL91" s="957"/>
      <c r="BM91" s="957"/>
      <c r="BN91" s="957"/>
      <c r="BO91" s="957"/>
      <c r="BP91" s="957"/>
      <c r="BQ91" s="957"/>
      <c r="BR91" s="957"/>
      <c r="BS91" s="958"/>
    </row>
    <row r="92" spans="2:71" s="26" customFormat="1" ht="20.25" customHeight="1">
      <c r="B92" s="956"/>
      <c r="C92" s="957"/>
      <c r="D92" s="957"/>
      <c r="E92" s="957"/>
      <c r="F92" s="957"/>
      <c r="G92" s="957"/>
      <c r="H92" s="957"/>
      <c r="I92" s="957"/>
      <c r="J92" s="957"/>
      <c r="K92" s="957"/>
      <c r="L92" s="957"/>
      <c r="M92" s="957"/>
      <c r="N92" s="957"/>
      <c r="O92" s="957"/>
      <c r="P92" s="957"/>
      <c r="Q92" s="957"/>
      <c r="R92" s="957"/>
      <c r="S92" s="957"/>
      <c r="T92" s="957"/>
      <c r="U92" s="957"/>
      <c r="V92" s="957"/>
      <c r="W92" s="957"/>
      <c r="X92" s="957"/>
      <c r="Y92" s="957"/>
      <c r="Z92" s="957"/>
      <c r="AA92" s="957"/>
      <c r="AB92" s="957"/>
      <c r="AC92" s="957"/>
      <c r="AD92" s="957"/>
      <c r="AE92" s="957"/>
      <c r="AF92" s="957"/>
      <c r="AG92" s="957"/>
      <c r="AH92" s="957"/>
      <c r="AI92" s="957"/>
      <c r="AJ92" s="957"/>
      <c r="AK92" s="957"/>
      <c r="AL92" s="957"/>
      <c r="AM92" s="957"/>
      <c r="AN92" s="957"/>
      <c r="AO92" s="957"/>
      <c r="AP92" s="957"/>
      <c r="AQ92" s="957"/>
      <c r="AR92" s="957"/>
      <c r="AS92" s="957"/>
      <c r="AT92" s="957"/>
      <c r="AU92" s="957"/>
      <c r="AV92" s="957"/>
      <c r="AW92" s="957"/>
      <c r="AX92" s="957"/>
      <c r="AY92" s="957"/>
      <c r="AZ92" s="957"/>
      <c r="BA92" s="957"/>
      <c r="BB92" s="957"/>
      <c r="BC92" s="957"/>
      <c r="BD92" s="957"/>
      <c r="BE92" s="957"/>
      <c r="BF92" s="957"/>
      <c r="BG92" s="957"/>
      <c r="BH92" s="957"/>
      <c r="BI92" s="957"/>
      <c r="BJ92" s="957"/>
      <c r="BK92" s="957"/>
      <c r="BL92" s="957"/>
      <c r="BM92" s="957"/>
      <c r="BN92" s="957"/>
      <c r="BO92" s="957"/>
      <c r="BP92" s="957"/>
      <c r="BQ92" s="957"/>
      <c r="BR92" s="957"/>
      <c r="BS92" s="958"/>
    </row>
    <row r="93" spans="2:71" s="26" customFormat="1" ht="20.25" customHeight="1">
      <c r="B93" s="956"/>
      <c r="C93" s="957"/>
      <c r="D93" s="957"/>
      <c r="E93" s="957"/>
      <c r="F93" s="957"/>
      <c r="G93" s="957"/>
      <c r="H93" s="957"/>
      <c r="I93" s="957"/>
      <c r="J93" s="957"/>
      <c r="K93" s="957"/>
      <c r="L93" s="957"/>
      <c r="M93" s="957"/>
      <c r="N93" s="957"/>
      <c r="O93" s="957"/>
      <c r="P93" s="957"/>
      <c r="Q93" s="957"/>
      <c r="R93" s="957"/>
      <c r="S93" s="957"/>
      <c r="T93" s="957"/>
      <c r="U93" s="957"/>
      <c r="V93" s="957"/>
      <c r="W93" s="957"/>
      <c r="X93" s="957"/>
      <c r="Y93" s="957"/>
      <c r="Z93" s="957"/>
      <c r="AA93" s="957"/>
      <c r="AB93" s="957"/>
      <c r="AC93" s="957"/>
      <c r="AD93" s="957"/>
      <c r="AE93" s="957"/>
      <c r="AF93" s="957"/>
      <c r="AG93" s="957"/>
      <c r="AH93" s="957"/>
      <c r="AI93" s="957"/>
      <c r="AJ93" s="957"/>
      <c r="AK93" s="957"/>
      <c r="AL93" s="957"/>
      <c r="AM93" s="957"/>
      <c r="AN93" s="957"/>
      <c r="AO93" s="957"/>
      <c r="AP93" s="957"/>
      <c r="AQ93" s="957"/>
      <c r="AR93" s="957"/>
      <c r="AS93" s="957"/>
      <c r="AT93" s="957"/>
      <c r="AU93" s="957"/>
      <c r="AV93" s="957"/>
      <c r="AW93" s="957"/>
      <c r="AX93" s="957"/>
      <c r="AY93" s="957"/>
      <c r="AZ93" s="957"/>
      <c r="BA93" s="957"/>
      <c r="BB93" s="957"/>
      <c r="BC93" s="957"/>
      <c r="BD93" s="957"/>
      <c r="BE93" s="957"/>
      <c r="BF93" s="957"/>
      <c r="BG93" s="957"/>
      <c r="BH93" s="957"/>
      <c r="BI93" s="957"/>
      <c r="BJ93" s="957"/>
      <c r="BK93" s="957"/>
      <c r="BL93" s="957"/>
      <c r="BM93" s="957"/>
      <c r="BN93" s="957"/>
      <c r="BO93" s="957"/>
      <c r="BP93" s="957"/>
      <c r="BQ93" s="957"/>
      <c r="BR93" s="957"/>
      <c r="BS93" s="958"/>
    </row>
    <row r="94" spans="2:71" s="26" customFormat="1" ht="20.25" customHeight="1">
      <c r="B94" s="956"/>
      <c r="C94" s="957"/>
      <c r="D94" s="957"/>
      <c r="E94" s="957"/>
      <c r="F94" s="957"/>
      <c r="G94" s="957"/>
      <c r="H94" s="957"/>
      <c r="I94" s="957"/>
      <c r="J94" s="957"/>
      <c r="K94" s="957"/>
      <c r="L94" s="957"/>
      <c r="M94" s="957"/>
      <c r="N94" s="957"/>
      <c r="O94" s="957"/>
      <c r="P94" s="957"/>
      <c r="Q94" s="957"/>
      <c r="R94" s="957"/>
      <c r="S94" s="957"/>
      <c r="T94" s="957"/>
      <c r="U94" s="957"/>
      <c r="V94" s="957"/>
      <c r="W94" s="957"/>
      <c r="X94" s="957"/>
      <c r="Y94" s="957"/>
      <c r="Z94" s="957"/>
      <c r="AA94" s="957"/>
      <c r="AB94" s="957"/>
      <c r="AC94" s="957"/>
      <c r="AD94" s="957"/>
      <c r="AE94" s="957"/>
      <c r="AF94" s="957"/>
      <c r="AG94" s="957"/>
      <c r="AH94" s="957"/>
      <c r="AI94" s="957"/>
      <c r="AJ94" s="957"/>
      <c r="AK94" s="957"/>
      <c r="AL94" s="957"/>
      <c r="AM94" s="957"/>
      <c r="AN94" s="957"/>
      <c r="AO94" s="957"/>
      <c r="AP94" s="957"/>
      <c r="AQ94" s="957"/>
      <c r="AR94" s="957"/>
      <c r="AS94" s="957"/>
      <c r="AT94" s="957"/>
      <c r="AU94" s="957"/>
      <c r="AV94" s="957"/>
      <c r="AW94" s="957"/>
      <c r="AX94" s="957"/>
      <c r="AY94" s="957"/>
      <c r="AZ94" s="957"/>
      <c r="BA94" s="957"/>
      <c r="BB94" s="957"/>
      <c r="BC94" s="957"/>
      <c r="BD94" s="957"/>
      <c r="BE94" s="957"/>
      <c r="BF94" s="957"/>
      <c r="BG94" s="957"/>
      <c r="BH94" s="957"/>
      <c r="BI94" s="957"/>
      <c r="BJ94" s="957"/>
      <c r="BK94" s="957"/>
      <c r="BL94" s="957"/>
      <c r="BM94" s="957"/>
      <c r="BN94" s="957"/>
      <c r="BO94" s="957"/>
      <c r="BP94" s="957"/>
      <c r="BQ94" s="957"/>
      <c r="BR94" s="957"/>
      <c r="BS94" s="958"/>
    </row>
    <row r="95" spans="2:71" s="26" customFormat="1" ht="20.25" customHeight="1">
      <c r="B95" s="956"/>
      <c r="C95" s="957"/>
      <c r="D95" s="957"/>
      <c r="E95" s="957"/>
      <c r="F95" s="957"/>
      <c r="G95" s="957"/>
      <c r="H95" s="957"/>
      <c r="I95" s="957"/>
      <c r="J95" s="957"/>
      <c r="K95" s="957"/>
      <c r="L95" s="957"/>
      <c r="M95" s="957"/>
      <c r="N95" s="957"/>
      <c r="O95" s="957"/>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957"/>
      <c r="AM95" s="957"/>
      <c r="AN95" s="957"/>
      <c r="AO95" s="957"/>
      <c r="AP95" s="957"/>
      <c r="AQ95" s="957"/>
      <c r="AR95" s="957"/>
      <c r="AS95" s="957"/>
      <c r="AT95" s="957"/>
      <c r="AU95" s="957"/>
      <c r="AV95" s="957"/>
      <c r="AW95" s="957"/>
      <c r="AX95" s="957"/>
      <c r="AY95" s="957"/>
      <c r="AZ95" s="957"/>
      <c r="BA95" s="957"/>
      <c r="BB95" s="957"/>
      <c r="BC95" s="957"/>
      <c r="BD95" s="957"/>
      <c r="BE95" s="957"/>
      <c r="BF95" s="957"/>
      <c r="BG95" s="957"/>
      <c r="BH95" s="957"/>
      <c r="BI95" s="957"/>
      <c r="BJ95" s="957"/>
      <c r="BK95" s="957"/>
      <c r="BL95" s="957"/>
      <c r="BM95" s="957"/>
      <c r="BN95" s="957"/>
      <c r="BO95" s="957"/>
      <c r="BP95" s="957"/>
      <c r="BQ95" s="957"/>
      <c r="BR95" s="957"/>
      <c r="BS95" s="958"/>
    </row>
    <row r="96" spans="2:71" s="26" customFormat="1" ht="20.25" customHeight="1">
      <c r="B96" s="956"/>
      <c r="C96" s="957"/>
      <c r="D96" s="957"/>
      <c r="E96" s="957"/>
      <c r="F96" s="957"/>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c r="AU96" s="957"/>
      <c r="AV96" s="957"/>
      <c r="AW96" s="957"/>
      <c r="AX96" s="957"/>
      <c r="AY96" s="957"/>
      <c r="AZ96" s="957"/>
      <c r="BA96" s="957"/>
      <c r="BB96" s="957"/>
      <c r="BC96" s="957"/>
      <c r="BD96" s="957"/>
      <c r="BE96" s="957"/>
      <c r="BF96" s="957"/>
      <c r="BG96" s="957"/>
      <c r="BH96" s="957"/>
      <c r="BI96" s="957"/>
      <c r="BJ96" s="957"/>
      <c r="BK96" s="957"/>
      <c r="BL96" s="957"/>
      <c r="BM96" s="957"/>
      <c r="BN96" s="957"/>
      <c r="BO96" s="957"/>
      <c r="BP96" s="957"/>
      <c r="BQ96" s="957"/>
      <c r="BR96" s="957"/>
      <c r="BS96" s="958"/>
    </row>
    <row r="97" spans="2:71" s="26" customFormat="1" ht="20.25" customHeight="1">
      <c r="B97" s="956"/>
      <c r="C97" s="957"/>
      <c r="D97" s="957"/>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57"/>
      <c r="AL97" s="957"/>
      <c r="AM97" s="957"/>
      <c r="AN97" s="957"/>
      <c r="AO97" s="957"/>
      <c r="AP97" s="957"/>
      <c r="AQ97" s="957"/>
      <c r="AR97" s="957"/>
      <c r="AS97" s="957"/>
      <c r="AT97" s="957"/>
      <c r="AU97" s="957"/>
      <c r="AV97" s="957"/>
      <c r="AW97" s="957"/>
      <c r="AX97" s="957"/>
      <c r="AY97" s="957"/>
      <c r="AZ97" s="957"/>
      <c r="BA97" s="957"/>
      <c r="BB97" s="957"/>
      <c r="BC97" s="957"/>
      <c r="BD97" s="957"/>
      <c r="BE97" s="957"/>
      <c r="BF97" s="957"/>
      <c r="BG97" s="957"/>
      <c r="BH97" s="957"/>
      <c r="BI97" s="957"/>
      <c r="BJ97" s="957"/>
      <c r="BK97" s="957"/>
      <c r="BL97" s="957"/>
      <c r="BM97" s="957"/>
      <c r="BN97" s="957"/>
      <c r="BO97" s="957"/>
      <c r="BP97" s="957"/>
      <c r="BQ97" s="957"/>
      <c r="BR97" s="957"/>
      <c r="BS97" s="958"/>
    </row>
    <row r="98" spans="2:71" s="26" customFormat="1" ht="20.25" customHeight="1">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957"/>
      <c r="AS98" s="957"/>
      <c r="AT98" s="957"/>
      <c r="AU98" s="957"/>
      <c r="AV98" s="957"/>
      <c r="AW98" s="957"/>
      <c r="AX98" s="957"/>
      <c r="AY98" s="957"/>
      <c r="AZ98" s="957"/>
      <c r="BA98" s="957"/>
      <c r="BB98" s="957"/>
      <c r="BC98" s="957"/>
      <c r="BD98" s="957"/>
      <c r="BE98" s="957"/>
      <c r="BF98" s="957"/>
      <c r="BG98" s="957"/>
      <c r="BH98" s="957"/>
      <c r="BI98" s="957"/>
      <c r="BJ98" s="957"/>
      <c r="BK98" s="957"/>
      <c r="BL98" s="957"/>
      <c r="BM98" s="957"/>
      <c r="BN98" s="957"/>
      <c r="BO98" s="957"/>
      <c r="BP98" s="957"/>
      <c r="BQ98" s="957"/>
      <c r="BR98" s="957"/>
      <c r="BS98" s="958"/>
    </row>
    <row r="99" spans="2:71" s="26" customFormat="1" ht="20.25" customHeight="1">
      <c r="B99" s="959"/>
      <c r="C99" s="960"/>
      <c r="D99" s="960"/>
      <c r="E99" s="960"/>
      <c r="F99" s="960"/>
      <c r="G99" s="960"/>
      <c r="H99" s="960"/>
      <c r="I99" s="960"/>
      <c r="J99" s="960"/>
      <c r="K99" s="960"/>
      <c r="L99" s="960"/>
      <c r="M99" s="960"/>
      <c r="N99" s="960"/>
      <c r="O99" s="960"/>
      <c r="P99" s="960"/>
      <c r="Q99" s="960"/>
      <c r="R99" s="960"/>
      <c r="S99" s="960"/>
      <c r="T99" s="960"/>
      <c r="U99" s="960"/>
      <c r="V99" s="960"/>
      <c r="W99" s="960"/>
      <c r="X99" s="960"/>
      <c r="Y99" s="960"/>
      <c r="Z99" s="960"/>
      <c r="AA99" s="960"/>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0"/>
      <c r="AY99" s="960"/>
      <c r="AZ99" s="960"/>
      <c r="BA99" s="960"/>
      <c r="BB99" s="960"/>
      <c r="BC99" s="960"/>
      <c r="BD99" s="960"/>
      <c r="BE99" s="960"/>
      <c r="BF99" s="960"/>
      <c r="BG99" s="960"/>
      <c r="BH99" s="960"/>
      <c r="BI99" s="960"/>
      <c r="BJ99" s="960"/>
      <c r="BK99" s="960"/>
      <c r="BL99" s="960"/>
      <c r="BM99" s="960"/>
      <c r="BN99" s="960"/>
      <c r="BO99" s="960"/>
      <c r="BP99" s="960"/>
      <c r="BQ99" s="960"/>
      <c r="BR99" s="960"/>
      <c r="BS99" s="961"/>
    </row>
    <row r="100" spans="2:71" s="105" customFormat="1" ht="15" customHeight="1">
      <c r="B100" s="368" t="s">
        <v>109</v>
      </c>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K100" s="119"/>
      <c r="BL100" s="119"/>
    </row>
    <row r="101" spans="2:71" s="105" customFormat="1" ht="15" customHeight="1">
      <c r="B101" s="369" t="s">
        <v>110</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K101" s="119"/>
      <c r="BL101" s="119"/>
    </row>
    <row r="102" spans="2:71" s="105" customFormat="1" ht="15" customHeight="1">
      <c r="B102" s="369" t="s">
        <v>114</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K102" s="119"/>
      <c r="BL102" s="119"/>
    </row>
    <row r="103" spans="2:71" s="26" customFormat="1" ht="20.25" customHeight="1">
      <c r="B103" s="953"/>
      <c r="C103" s="954"/>
      <c r="D103" s="954"/>
      <c r="E103" s="954"/>
      <c r="F103" s="954"/>
      <c r="G103" s="954"/>
      <c r="H103" s="954"/>
      <c r="I103" s="954"/>
      <c r="J103" s="954"/>
      <c r="K103" s="954"/>
      <c r="L103" s="954"/>
      <c r="M103" s="954"/>
      <c r="N103" s="954"/>
      <c r="O103" s="954"/>
      <c r="P103" s="954"/>
      <c r="Q103" s="954"/>
      <c r="R103" s="954"/>
      <c r="S103" s="954"/>
      <c r="T103" s="954"/>
      <c r="U103" s="954"/>
      <c r="V103" s="954"/>
      <c r="W103" s="954"/>
      <c r="X103" s="954"/>
      <c r="Y103" s="954"/>
      <c r="Z103" s="954"/>
      <c r="AA103" s="954"/>
      <c r="AB103" s="954"/>
      <c r="AC103" s="954"/>
      <c r="AD103" s="954"/>
      <c r="AE103" s="954"/>
      <c r="AF103" s="954"/>
      <c r="AG103" s="954"/>
      <c r="AH103" s="954"/>
      <c r="AI103" s="954"/>
      <c r="AJ103" s="954"/>
      <c r="AK103" s="954"/>
      <c r="AL103" s="954"/>
      <c r="AM103" s="954"/>
      <c r="AN103" s="954"/>
      <c r="AO103" s="954"/>
      <c r="AP103" s="954"/>
      <c r="AQ103" s="954"/>
      <c r="AR103" s="954"/>
      <c r="AS103" s="954"/>
      <c r="AT103" s="954"/>
      <c r="AU103" s="954"/>
      <c r="AV103" s="954"/>
      <c r="AW103" s="954"/>
      <c r="AX103" s="954"/>
      <c r="AY103" s="954"/>
      <c r="AZ103" s="954"/>
      <c r="BA103" s="954"/>
      <c r="BB103" s="954"/>
      <c r="BC103" s="954"/>
      <c r="BD103" s="954"/>
      <c r="BE103" s="954"/>
      <c r="BF103" s="954"/>
      <c r="BG103" s="954"/>
      <c r="BH103" s="954"/>
      <c r="BI103" s="954"/>
      <c r="BJ103" s="954"/>
      <c r="BK103" s="954"/>
      <c r="BL103" s="954"/>
      <c r="BM103" s="954"/>
      <c r="BN103" s="954"/>
      <c r="BO103" s="954"/>
      <c r="BP103" s="954"/>
      <c r="BQ103" s="954"/>
      <c r="BR103" s="954"/>
      <c r="BS103" s="955"/>
    </row>
    <row r="104" spans="2:71" s="26" customFormat="1" ht="20.25" customHeight="1">
      <c r="B104" s="956"/>
      <c r="C104" s="957"/>
      <c r="D104" s="957"/>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957"/>
      <c r="AS104" s="957"/>
      <c r="AT104" s="957"/>
      <c r="AU104" s="957"/>
      <c r="AV104" s="957"/>
      <c r="AW104" s="957"/>
      <c r="AX104" s="957"/>
      <c r="AY104" s="957"/>
      <c r="AZ104" s="957"/>
      <c r="BA104" s="957"/>
      <c r="BB104" s="957"/>
      <c r="BC104" s="957"/>
      <c r="BD104" s="957"/>
      <c r="BE104" s="957"/>
      <c r="BF104" s="957"/>
      <c r="BG104" s="957"/>
      <c r="BH104" s="957"/>
      <c r="BI104" s="957"/>
      <c r="BJ104" s="957"/>
      <c r="BK104" s="957"/>
      <c r="BL104" s="957"/>
      <c r="BM104" s="957"/>
      <c r="BN104" s="957"/>
      <c r="BO104" s="957"/>
      <c r="BP104" s="957"/>
      <c r="BQ104" s="957"/>
      <c r="BR104" s="957"/>
      <c r="BS104" s="958"/>
    </row>
    <row r="105" spans="2:71" s="26" customFormat="1" ht="20.25" customHeight="1">
      <c r="B105" s="956"/>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957"/>
      <c r="AM105" s="957"/>
      <c r="AN105" s="957"/>
      <c r="AO105" s="957"/>
      <c r="AP105" s="957"/>
      <c r="AQ105" s="957"/>
      <c r="AR105" s="957"/>
      <c r="AS105" s="957"/>
      <c r="AT105" s="957"/>
      <c r="AU105" s="957"/>
      <c r="AV105" s="957"/>
      <c r="AW105" s="957"/>
      <c r="AX105" s="957"/>
      <c r="AY105" s="957"/>
      <c r="AZ105" s="957"/>
      <c r="BA105" s="957"/>
      <c r="BB105" s="957"/>
      <c r="BC105" s="957"/>
      <c r="BD105" s="957"/>
      <c r="BE105" s="957"/>
      <c r="BF105" s="957"/>
      <c r="BG105" s="957"/>
      <c r="BH105" s="957"/>
      <c r="BI105" s="957"/>
      <c r="BJ105" s="957"/>
      <c r="BK105" s="957"/>
      <c r="BL105" s="957"/>
      <c r="BM105" s="957"/>
      <c r="BN105" s="957"/>
      <c r="BO105" s="957"/>
      <c r="BP105" s="957"/>
      <c r="BQ105" s="957"/>
      <c r="BR105" s="957"/>
      <c r="BS105" s="958"/>
    </row>
    <row r="106" spans="2:71" s="26" customFormat="1" ht="20.25" customHeight="1">
      <c r="B106" s="956"/>
      <c r="C106" s="957"/>
      <c r="D106" s="957"/>
      <c r="E106" s="957"/>
      <c r="F106" s="957"/>
      <c r="G106" s="957"/>
      <c r="H106" s="957"/>
      <c r="I106" s="957"/>
      <c r="J106" s="957"/>
      <c r="K106" s="957"/>
      <c r="L106" s="957"/>
      <c r="M106" s="957"/>
      <c r="N106" s="957"/>
      <c r="O106" s="957"/>
      <c r="P106" s="957"/>
      <c r="Q106" s="957"/>
      <c r="R106" s="957"/>
      <c r="S106" s="957"/>
      <c r="T106" s="957"/>
      <c r="U106" s="957"/>
      <c r="V106" s="957"/>
      <c r="W106" s="957"/>
      <c r="X106" s="957"/>
      <c r="Y106" s="957"/>
      <c r="Z106" s="957"/>
      <c r="AA106" s="957"/>
      <c r="AB106" s="957"/>
      <c r="AC106" s="957"/>
      <c r="AD106" s="957"/>
      <c r="AE106" s="957"/>
      <c r="AF106" s="957"/>
      <c r="AG106" s="957"/>
      <c r="AH106" s="957"/>
      <c r="AI106" s="957"/>
      <c r="AJ106" s="957"/>
      <c r="AK106" s="957"/>
      <c r="AL106" s="957"/>
      <c r="AM106" s="957"/>
      <c r="AN106" s="957"/>
      <c r="AO106" s="957"/>
      <c r="AP106" s="957"/>
      <c r="AQ106" s="957"/>
      <c r="AR106" s="957"/>
      <c r="AS106" s="957"/>
      <c r="AT106" s="957"/>
      <c r="AU106" s="957"/>
      <c r="AV106" s="957"/>
      <c r="AW106" s="957"/>
      <c r="AX106" s="957"/>
      <c r="AY106" s="957"/>
      <c r="AZ106" s="957"/>
      <c r="BA106" s="957"/>
      <c r="BB106" s="957"/>
      <c r="BC106" s="957"/>
      <c r="BD106" s="957"/>
      <c r="BE106" s="957"/>
      <c r="BF106" s="957"/>
      <c r="BG106" s="957"/>
      <c r="BH106" s="957"/>
      <c r="BI106" s="957"/>
      <c r="BJ106" s="957"/>
      <c r="BK106" s="957"/>
      <c r="BL106" s="957"/>
      <c r="BM106" s="957"/>
      <c r="BN106" s="957"/>
      <c r="BO106" s="957"/>
      <c r="BP106" s="957"/>
      <c r="BQ106" s="957"/>
      <c r="BR106" s="957"/>
      <c r="BS106" s="958"/>
    </row>
    <row r="107" spans="2:71" s="26" customFormat="1" ht="20.25" customHeight="1">
      <c r="B107" s="956"/>
      <c r="C107" s="957"/>
      <c r="D107" s="957"/>
      <c r="E107" s="957"/>
      <c r="F107" s="957"/>
      <c r="G107" s="957"/>
      <c r="H107" s="957"/>
      <c r="I107" s="957"/>
      <c r="J107" s="957"/>
      <c r="K107" s="957"/>
      <c r="L107" s="957"/>
      <c r="M107" s="957"/>
      <c r="N107" s="957"/>
      <c r="O107" s="957"/>
      <c r="P107" s="957"/>
      <c r="Q107" s="957"/>
      <c r="R107" s="957"/>
      <c r="S107" s="957"/>
      <c r="T107" s="957"/>
      <c r="U107" s="957"/>
      <c r="V107" s="957"/>
      <c r="W107" s="957"/>
      <c r="X107" s="957"/>
      <c r="Y107" s="957"/>
      <c r="Z107" s="957"/>
      <c r="AA107" s="957"/>
      <c r="AB107" s="957"/>
      <c r="AC107" s="957"/>
      <c r="AD107" s="957"/>
      <c r="AE107" s="957"/>
      <c r="AF107" s="957"/>
      <c r="AG107" s="957"/>
      <c r="AH107" s="957"/>
      <c r="AI107" s="957"/>
      <c r="AJ107" s="957"/>
      <c r="AK107" s="957"/>
      <c r="AL107" s="957"/>
      <c r="AM107" s="957"/>
      <c r="AN107" s="957"/>
      <c r="AO107" s="957"/>
      <c r="AP107" s="957"/>
      <c r="AQ107" s="957"/>
      <c r="AR107" s="957"/>
      <c r="AS107" s="957"/>
      <c r="AT107" s="957"/>
      <c r="AU107" s="957"/>
      <c r="AV107" s="957"/>
      <c r="AW107" s="957"/>
      <c r="AX107" s="957"/>
      <c r="AY107" s="957"/>
      <c r="AZ107" s="957"/>
      <c r="BA107" s="957"/>
      <c r="BB107" s="957"/>
      <c r="BC107" s="957"/>
      <c r="BD107" s="957"/>
      <c r="BE107" s="957"/>
      <c r="BF107" s="957"/>
      <c r="BG107" s="957"/>
      <c r="BH107" s="957"/>
      <c r="BI107" s="957"/>
      <c r="BJ107" s="957"/>
      <c r="BK107" s="957"/>
      <c r="BL107" s="957"/>
      <c r="BM107" s="957"/>
      <c r="BN107" s="957"/>
      <c r="BO107" s="957"/>
      <c r="BP107" s="957"/>
      <c r="BQ107" s="957"/>
      <c r="BR107" s="957"/>
      <c r="BS107" s="958"/>
    </row>
    <row r="108" spans="2:71" s="26" customFormat="1" ht="20.25" customHeight="1">
      <c r="B108" s="956"/>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7"/>
      <c r="AU108" s="957"/>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8"/>
    </row>
    <row r="109" spans="2:71" s="26" customFormat="1" ht="20.25" customHeight="1">
      <c r="B109" s="956"/>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7"/>
      <c r="AL109" s="957"/>
      <c r="AM109" s="957"/>
      <c r="AN109" s="957"/>
      <c r="AO109" s="957"/>
      <c r="AP109" s="957"/>
      <c r="AQ109" s="957"/>
      <c r="AR109" s="957"/>
      <c r="AS109" s="957"/>
      <c r="AT109" s="957"/>
      <c r="AU109" s="957"/>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7"/>
      <c r="BQ109" s="957"/>
      <c r="BR109" s="957"/>
      <c r="BS109" s="958"/>
    </row>
    <row r="110" spans="2:71" s="26" customFormat="1" ht="20.25" customHeight="1">
      <c r="B110" s="956"/>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J110" s="957"/>
      <c r="AK110" s="957"/>
      <c r="AL110" s="957"/>
      <c r="AM110" s="957"/>
      <c r="AN110" s="957"/>
      <c r="AO110" s="957"/>
      <c r="AP110" s="957"/>
      <c r="AQ110" s="957"/>
      <c r="AR110" s="957"/>
      <c r="AS110" s="957"/>
      <c r="AT110" s="957"/>
      <c r="AU110" s="957"/>
      <c r="AV110" s="957"/>
      <c r="AW110" s="957"/>
      <c r="AX110" s="957"/>
      <c r="AY110" s="957"/>
      <c r="AZ110" s="957"/>
      <c r="BA110" s="957"/>
      <c r="BB110" s="957"/>
      <c r="BC110" s="957"/>
      <c r="BD110" s="957"/>
      <c r="BE110" s="957"/>
      <c r="BF110" s="957"/>
      <c r="BG110" s="957"/>
      <c r="BH110" s="957"/>
      <c r="BI110" s="957"/>
      <c r="BJ110" s="957"/>
      <c r="BK110" s="957"/>
      <c r="BL110" s="957"/>
      <c r="BM110" s="957"/>
      <c r="BN110" s="957"/>
      <c r="BO110" s="957"/>
      <c r="BP110" s="957"/>
      <c r="BQ110" s="957"/>
      <c r="BR110" s="957"/>
      <c r="BS110" s="958"/>
    </row>
    <row r="111" spans="2:71" s="26" customFormat="1" ht="20.25" customHeight="1">
      <c r="B111" s="956"/>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7"/>
      <c r="AA111" s="957"/>
      <c r="AB111" s="957"/>
      <c r="AC111" s="957"/>
      <c r="AD111" s="957"/>
      <c r="AE111" s="957"/>
      <c r="AF111" s="957"/>
      <c r="AG111" s="957"/>
      <c r="AH111" s="957"/>
      <c r="AI111" s="957"/>
      <c r="AJ111" s="957"/>
      <c r="AK111" s="957"/>
      <c r="AL111" s="957"/>
      <c r="AM111" s="957"/>
      <c r="AN111" s="957"/>
      <c r="AO111" s="957"/>
      <c r="AP111" s="957"/>
      <c r="AQ111" s="957"/>
      <c r="AR111" s="957"/>
      <c r="AS111" s="957"/>
      <c r="AT111" s="957"/>
      <c r="AU111" s="957"/>
      <c r="AV111" s="957"/>
      <c r="AW111" s="957"/>
      <c r="AX111" s="957"/>
      <c r="AY111" s="957"/>
      <c r="AZ111" s="957"/>
      <c r="BA111" s="957"/>
      <c r="BB111" s="957"/>
      <c r="BC111" s="957"/>
      <c r="BD111" s="957"/>
      <c r="BE111" s="957"/>
      <c r="BF111" s="957"/>
      <c r="BG111" s="957"/>
      <c r="BH111" s="957"/>
      <c r="BI111" s="957"/>
      <c r="BJ111" s="957"/>
      <c r="BK111" s="957"/>
      <c r="BL111" s="957"/>
      <c r="BM111" s="957"/>
      <c r="BN111" s="957"/>
      <c r="BO111" s="957"/>
      <c r="BP111" s="957"/>
      <c r="BQ111" s="957"/>
      <c r="BR111" s="957"/>
      <c r="BS111" s="958"/>
    </row>
    <row r="112" spans="2:71" s="26" customFormat="1" ht="20.25" customHeight="1">
      <c r="B112" s="956"/>
      <c r="C112" s="957"/>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7"/>
      <c r="AA112" s="957"/>
      <c r="AB112" s="957"/>
      <c r="AC112" s="957"/>
      <c r="AD112" s="957"/>
      <c r="AE112" s="957"/>
      <c r="AF112" s="957"/>
      <c r="AG112" s="957"/>
      <c r="AH112" s="957"/>
      <c r="AI112" s="957"/>
      <c r="AJ112" s="957"/>
      <c r="AK112" s="957"/>
      <c r="AL112" s="957"/>
      <c r="AM112" s="957"/>
      <c r="AN112" s="957"/>
      <c r="AO112" s="957"/>
      <c r="AP112" s="957"/>
      <c r="AQ112" s="957"/>
      <c r="AR112" s="957"/>
      <c r="AS112" s="957"/>
      <c r="AT112" s="957"/>
      <c r="AU112" s="957"/>
      <c r="AV112" s="957"/>
      <c r="AW112" s="957"/>
      <c r="AX112" s="957"/>
      <c r="AY112" s="957"/>
      <c r="AZ112" s="957"/>
      <c r="BA112" s="957"/>
      <c r="BB112" s="957"/>
      <c r="BC112" s="957"/>
      <c r="BD112" s="957"/>
      <c r="BE112" s="957"/>
      <c r="BF112" s="957"/>
      <c r="BG112" s="957"/>
      <c r="BH112" s="957"/>
      <c r="BI112" s="957"/>
      <c r="BJ112" s="957"/>
      <c r="BK112" s="957"/>
      <c r="BL112" s="957"/>
      <c r="BM112" s="957"/>
      <c r="BN112" s="957"/>
      <c r="BO112" s="957"/>
      <c r="BP112" s="957"/>
      <c r="BQ112" s="957"/>
      <c r="BR112" s="957"/>
      <c r="BS112" s="958"/>
    </row>
    <row r="113" spans="2:71" s="26" customFormat="1" ht="20.25" customHeight="1">
      <c r="B113" s="959"/>
      <c r="C113" s="960"/>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0"/>
      <c r="AY113" s="960"/>
      <c r="AZ113" s="960"/>
      <c r="BA113" s="960"/>
      <c r="BB113" s="960"/>
      <c r="BC113" s="960"/>
      <c r="BD113" s="960"/>
      <c r="BE113" s="960"/>
      <c r="BF113" s="960"/>
      <c r="BG113" s="960"/>
      <c r="BH113" s="960"/>
      <c r="BI113" s="960"/>
      <c r="BJ113" s="960"/>
      <c r="BK113" s="960"/>
      <c r="BL113" s="960"/>
      <c r="BM113" s="960"/>
      <c r="BN113" s="960"/>
      <c r="BO113" s="960"/>
      <c r="BP113" s="960"/>
      <c r="BQ113" s="960"/>
      <c r="BR113" s="960"/>
      <c r="BS113" s="961"/>
    </row>
    <row r="114" spans="2:71" s="105" customFormat="1" ht="15" customHeight="1">
      <c r="B114" s="368" t="s">
        <v>111</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K114" s="119"/>
      <c r="BL114" s="119"/>
    </row>
    <row r="115" spans="2:71" s="105" customFormat="1" ht="15" customHeight="1">
      <c r="B115" s="369" t="s">
        <v>112</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K115" s="119"/>
      <c r="BL115" s="119"/>
    </row>
    <row r="116" spans="2:71" s="26" customFormat="1" ht="20.25" customHeight="1">
      <c r="B116" s="953"/>
      <c r="C116" s="954"/>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4"/>
      <c r="AA116" s="954"/>
      <c r="AB116" s="954"/>
      <c r="AC116" s="954"/>
      <c r="AD116" s="954"/>
      <c r="AE116" s="954"/>
      <c r="AF116" s="954"/>
      <c r="AG116" s="954"/>
      <c r="AH116" s="954"/>
      <c r="AI116" s="954"/>
      <c r="AJ116" s="954"/>
      <c r="AK116" s="954"/>
      <c r="AL116" s="954"/>
      <c r="AM116" s="954"/>
      <c r="AN116" s="954"/>
      <c r="AO116" s="954"/>
      <c r="AP116" s="954"/>
      <c r="AQ116" s="954"/>
      <c r="AR116" s="954"/>
      <c r="AS116" s="954"/>
      <c r="AT116" s="954"/>
      <c r="AU116" s="954"/>
      <c r="AV116" s="954"/>
      <c r="AW116" s="954"/>
      <c r="AX116" s="954"/>
      <c r="AY116" s="954"/>
      <c r="AZ116" s="954"/>
      <c r="BA116" s="954"/>
      <c r="BB116" s="954"/>
      <c r="BC116" s="954"/>
      <c r="BD116" s="954"/>
      <c r="BE116" s="954"/>
      <c r="BF116" s="954"/>
      <c r="BG116" s="954"/>
      <c r="BH116" s="954"/>
      <c r="BI116" s="954"/>
      <c r="BJ116" s="954"/>
      <c r="BK116" s="954"/>
      <c r="BL116" s="954"/>
      <c r="BM116" s="954"/>
      <c r="BN116" s="954"/>
      <c r="BO116" s="954"/>
      <c r="BP116" s="954"/>
      <c r="BQ116" s="954"/>
      <c r="BR116" s="954"/>
      <c r="BS116" s="955"/>
    </row>
    <row r="117" spans="2:71" s="26" customFormat="1" ht="20.25" customHeight="1">
      <c r="B117" s="956"/>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957"/>
      <c r="Z117" s="957"/>
      <c r="AA117" s="957"/>
      <c r="AB117" s="957"/>
      <c r="AC117" s="957"/>
      <c r="AD117" s="957"/>
      <c r="AE117" s="957"/>
      <c r="AF117" s="957"/>
      <c r="AG117" s="957"/>
      <c r="AH117" s="957"/>
      <c r="AI117" s="957"/>
      <c r="AJ117" s="957"/>
      <c r="AK117" s="957"/>
      <c r="AL117" s="957"/>
      <c r="AM117" s="957"/>
      <c r="AN117" s="957"/>
      <c r="AO117" s="957"/>
      <c r="AP117" s="957"/>
      <c r="AQ117" s="957"/>
      <c r="AR117" s="957"/>
      <c r="AS117" s="957"/>
      <c r="AT117" s="957"/>
      <c r="AU117" s="957"/>
      <c r="AV117" s="957"/>
      <c r="AW117" s="957"/>
      <c r="AX117" s="957"/>
      <c r="AY117" s="957"/>
      <c r="AZ117" s="957"/>
      <c r="BA117" s="957"/>
      <c r="BB117" s="957"/>
      <c r="BC117" s="957"/>
      <c r="BD117" s="957"/>
      <c r="BE117" s="957"/>
      <c r="BF117" s="957"/>
      <c r="BG117" s="957"/>
      <c r="BH117" s="957"/>
      <c r="BI117" s="957"/>
      <c r="BJ117" s="957"/>
      <c r="BK117" s="957"/>
      <c r="BL117" s="957"/>
      <c r="BM117" s="957"/>
      <c r="BN117" s="957"/>
      <c r="BO117" s="957"/>
      <c r="BP117" s="957"/>
      <c r="BQ117" s="957"/>
      <c r="BR117" s="957"/>
      <c r="BS117" s="958"/>
    </row>
    <row r="118" spans="2:71" s="26" customFormat="1" ht="20.25" customHeight="1">
      <c r="B118" s="956"/>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7"/>
      <c r="AA118" s="957"/>
      <c r="AB118" s="957"/>
      <c r="AC118" s="957"/>
      <c r="AD118" s="957"/>
      <c r="AE118" s="957"/>
      <c r="AF118" s="957"/>
      <c r="AG118" s="957"/>
      <c r="AH118" s="957"/>
      <c r="AI118" s="957"/>
      <c r="AJ118" s="957"/>
      <c r="AK118" s="957"/>
      <c r="AL118" s="957"/>
      <c r="AM118" s="957"/>
      <c r="AN118" s="957"/>
      <c r="AO118" s="957"/>
      <c r="AP118" s="957"/>
      <c r="AQ118" s="957"/>
      <c r="AR118" s="957"/>
      <c r="AS118" s="957"/>
      <c r="AT118" s="957"/>
      <c r="AU118" s="957"/>
      <c r="AV118" s="957"/>
      <c r="AW118" s="957"/>
      <c r="AX118" s="957"/>
      <c r="AY118" s="957"/>
      <c r="AZ118" s="957"/>
      <c r="BA118" s="957"/>
      <c r="BB118" s="957"/>
      <c r="BC118" s="957"/>
      <c r="BD118" s="957"/>
      <c r="BE118" s="957"/>
      <c r="BF118" s="957"/>
      <c r="BG118" s="957"/>
      <c r="BH118" s="957"/>
      <c r="BI118" s="957"/>
      <c r="BJ118" s="957"/>
      <c r="BK118" s="957"/>
      <c r="BL118" s="957"/>
      <c r="BM118" s="957"/>
      <c r="BN118" s="957"/>
      <c r="BO118" s="957"/>
      <c r="BP118" s="957"/>
      <c r="BQ118" s="957"/>
      <c r="BR118" s="957"/>
      <c r="BS118" s="958"/>
    </row>
    <row r="119" spans="2:71" s="26" customFormat="1" ht="20.25" customHeight="1">
      <c r="B119" s="956"/>
      <c r="C119" s="957"/>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7"/>
      <c r="AA119" s="957"/>
      <c r="AB119" s="957"/>
      <c r="AC119" s="957"/>
      <c r="AD119" s="957"/>
      <c r="AE119" s="957"/>
      <c r="AF119" s="957"/>
      <c r="AG119" s="957"/>
      <c r="AH119" s="957"/>
      <c r="AI119" s="957"/>
      <c r="AJ119" s="957"/>
      <c r="AK119" s="957"/>
      <c r="AL119" s="957"/>
      <c r="AM119" s="957"/>
      <c r="AN119" s="957"/>
      <c r="AO119" s="957"/>
      <c r="AP119" s="957"/>
      <c r="AQ119" s="957"/>
      <c r="AR119" s="957"/>
      <c r="AS119" s="957"/>
      <c r="AT119" s="957"/>
      <c r="AU119" s="957"/>
      <c r="AV119" s="957"/>
      <c r="AW119" s="957"/>
      <c r="AX119" s="957"/>
      <c r="AY119" s="957"/>
      <c r="AZ119" s="957"/>
      <c r="BA119" s="957"/>
      <c r="BB119" s="957"/>
      <c r="BC119" s="957"/>
      <c r="BD119" s="957"/>
      <c r="BE119" s="957"/>
      <c r="BF119" s="957"/>
      <c r="BG119" s="957"/>
      <c r="BH119" s="957"/>
      <c r="BI119" s="957"/>
      <c r="BJ119" s="957"/>
      <c r="BK119" s="957"/>
      <c r="BL119" s="957"/>
      <c r="BM119" s="957"/>
      <c r="BN119" s="957"/>
      <c r="BO119" s="957"/>
      <c r="BP119" s="957"/>
      <c r="BQ119" s="957"/>
      <c r="BR119" s="957"/>
      <c r="BS119" s="958"/>
    </row>
    <row r="120" spans="2:71" s="26" customFormat="1" ht="20.25" customHeight="1">
      <c r="B120" s="956"/>
      <c r="C120" s="957"/>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7"/>
      <c r="AA120" s="957"/>
      <c r="AB120" s="957"/>
      <c r="AC120" s="957"/>
      <c r="AD120" s="957"/>
      <c r="AE120" s="957"/>
      <c r="AF120" s="957"/>
      <c r="AG120" s="957"/>
      <c r="AH120" s="957"/>
      <c r="AI120" s="957"/>
      <c r="AJ120" s="957"/>
      <c r="AK120" s="957"/>
      <c r="AL120" s="957"/>
      <c r="AM120" s="957"/>
      <c r="AN120" s="957"/>
      <c r="AO120" s="957"/>
      <c r="AP120" s="957"/>
      <c r="AQ120" s="957"/>
      <c r="AR120" s="957"/>
      <c r="AS120" s="957"/>
      <c r="AT120" s="957"/>
      <c r="AU120" s="957"/>
      <c r="AV120" s="957"/>
      <c r="AW120" s="957"/>
      <c r="AX120" s="957"/>
      <c r="AY120" s="957"/>
      <c r="AZ120" s="957"/>
      <c r="BA120" s="957"/>
      <c r="BB120" s="957"/>
      <c r="BC120" s="957"/>
      <c r="BD120" s="957"/>
      <c r="BE120" s="957"/>
      <c r="BF120" s="957"/>
      <c r="BG120" s="957"/>
      <c r="BH120" s="957"/>
      <c r="BI120" s="957"/>
      <c r="BJ120" s="957"/>
      <c r="BK120" s="957"/>
      <c r="BL120" s="957"/>
      <c r="BM120" s="957"/>
      <c r="BN120" s="957"/>
      <c r="BO120" s="957"/>
      <c r="BP120" s="957"/>
      <c r="BQ120" s="957"/>
      <c r="BR120" s="957"/>
      <c r="BS120" s="958"/>
    </row>
    <row r="121" spans="2:71" s="26" customFormat="1" ht="20.25" customHeight="1">
      <c r="B121" s="956"/>
      <c r="C121" s="957"/>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7"/>
      <c r="AA121" s="957"/>
      <c r="AB121" s="957"/>
      <c r="AC121" s="957"/>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57"/>
      <c r="AY121" s="957"/>
      <c r="AZ121" s="957"/>
      <c r="BA121" s="957"/>
      <c r="BB121" s="957"/>
      <c r="BC121" s="957"/>
      <c r="BD121" s="957"/>
      <c r="BE121" s="957"/>
      <c r="BF121" s="957"/>
      <c r="BG121" s="957"/>
      <c r="BH121" s="957"/>
      <c r="BI121" s="957"/>
      <c r="BJ121" s="957"/>
      <c r="BK121" s="957"/>
      <c r="BL121" s="957"/>
      <c r="BM121" s="957"/>
      <c r="BN121" s="957"/>
      <c r="BO121" s="957"/>
      <c r="BP121" s="957"/>
      <c r="BQ121" s="957"/>
      <c r="BR121" s="957"/>
      <c r="BS121" s="958"/>
    </row>
    <row r="122" spans="2:71" s="26" customFormat="1" ht="20.25" customHeight="1">
      <c r="B122" s="956"/>
      <c r="C122" s="957"/>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7"/>
      <c r="AA122" s="957"/>
      <c r="AB122" s="957"/>
      <c r="AC122" s="957"/>
      <c r="AD122" s="957"/>
      <c r="AE122" s="957"/>
      <c r="AF122" s="957"/>
      <c r="AG122" s="957"/>
      <c r="AH122" s="957"/>
      <c r="AI122" s="957"/>
      <c r="AJ122" s="957"/>
      <c r="AK122" s="957"/>
      <c r="AL122" s="957"/>
      <c r="AM122" s="957"/>
      <c r="AN122" s="957"/>
      <c r="AO122" s="957"/>
      <c r="AP122" s="957"/>
      <c r="AQ122" s="957"/>
      <c r="AR122" s="957"/>
      <c r="AS122" s="957"/>
      <c r="AT122" s="957"/>
      <c r="AU122" s="957"/>
      <c r="AV122" s="957"/>
      <c r="AW122" s="957"/>
      <c r="AX122" s="957"/>
      <c r="AY122" s="957"/>
      <c r="AZ122" s="957"/>
      <c r="BA122" s="957"/>
      <c r="BB122" s="957"/>
      <c r="BC122" s="957"/>
      <c r="BD122" s="957"/>
      <c r="BE122" s="957"/>
      <c r="BF122" s="957"/>
      <c r="BG122" s="957"/>
      <c r="BH122" s="957"/>
      <c r="BI122" s="957"/>
      <c r="BJ122" s="957"/>
      <c r="BK122" s="957"/>
      <c r="BL122" s="957"/>
      <c r="BM122" s="957"/>
      <c r="BN122" s="957"/>
      <c r="BO122" s="957"/>
      <c r="BP122" s="957"/>
      <c r="BQ122" s="957"/>
      <c r="BR122" s="957"/>
      <c r="BS122" s="958"/>
    </row>
    <row r="123" spans="2:71" s="26" customFormat="1" ht="20.25" customHeight="1">
      <c r="B123" s="956"/>
      <c r="C123" s="957"/>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7"/>
      <c r="AA123" s="957"/>
      <c r="AB123" s="957"/>
      <c r="AC123" s="957"/>
      <c r="AD123" s="957"/>
      <c r="AE123" s="957"/>
      <c r="AF123" s="957"/>
      <c r="AG123" s="957"/>
      <c r="AH123" s="957"/>
      <c r="AI123" s="957"/>
      <c r="AJ123" s="957"/>
      <c r="AK123" s="957"/>
      <c r="AL123" s="957"/>
      <c r="AM123" s="957"/>
      <c r="AN123" s="957"/>
      <c r="AO123" s="957"/>
      <c r="AP123" s="957"/>
      <c r="AQ123" s="957"/>
      <c r="AR123" s="957"/>
      <c r="AS123" s="957"/>
      <c r="AT123" s="957"/>
      <c r="AU123" s="957"/>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7"/>
      <c r="BQ123" s="957"/>
      <c r="BR123" s="957"/>
      <c r="BS123" s="958"/>
    </row>
    <row r="124" spans="2:71" s="26" customFormat="1" ht="20.25" customHeight="1">
      <c r="B124" s="956"/>
      <c r="C124" s="957"/>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8"/>
    </row>
    <row r="125" spans="2:71" s="26" customFormat="1" ht="20.25" customHeight="1">
      <c r="B125" s="956"/>
      <c r="C125" s="957"/>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57"/>
      <c r="AT125" s="957"/>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8"/>
    </row>
    <row r="126" spans="2:71" s="26" customFormat="1" ht="20.25" customHeight="1">
      <c r="B126" s="959"/>
      <c r="C126" s="960"/>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0"/>
      <c r="AK126" s="960"/>
      <c r="AL126" s="960"/>
      <c r="AM126" s="960"/>
      <c r="AN126" s="960"/>
      <c r="AO126" s="960"/>
      <c r="AP126" s="960"/>
      <c r="AQ126" s="960"/>
      <c r="AR126" s="960"/>
      <c r="AS126" s="960"/>
      <c r="AT126" s="960"/>
      <c r="AU126" s="960"/>
      <c r="AV126" s="960"/>
      <c r="AW126" s="960"/>
      <c r="AX126" s="960"/>
      <c r="AY126" s="960"/>
      <c r="AZ126" s="960"/>
      <c r="BA126" s="960"/>
      <c r="BB126" s="960"/>
      <c r="BC126" s="960"/>
      <c r="BD126" s="960"/>
      <c r="BE126" s="960"/>
      <c r="BF126" s="960"/>
      <c r="BG126" s="960"/>
      <c r="BH126" s="960"/>
      <c r="BI126" s="960"/>
      <c r="BJ126" s="960"/>
      <c r="BK126" s="960"/>
      <c r="BL126" s="960"/>
      <c r="BM126" s="960"/>
      <c r="BN126" s="960"/>
      <c r="BO126" s="960"/>
      <c r="BP126" s="960"/>
      <c r="BQ126" s="960"/>
      <c r="BR126" s="960"/>
      <c r="BS126" s="961"/>
    </row>
    <row r="127" spans="2:71" s="105" customFormat="1" ht="15"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K127" s="119"/>
      <c r="BL127" s="119"/>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7" priority="2">
      <formula>LEN(TRIM(C3))&gt;0</formula>
    </cfRule>
  </conditionalFormatting>
  <conditionalFormatting sqref="L4:AG6 N7:V7 L8:BI9">
    <cfRule type="containsBlanks" dxfId="6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B1" sqref="BB1:BS1"/>
    </sheetView>
  </sheetViews>
  <sheetFormatPr defaultColWidth="1.625" defaultRowHeight="15" customHeight="1"/>
  <cols>
    <col min="45" max="50" width="1.625" style="329"/>
    <col min="51" max="51" width="1.625" style="329" customWidth="1"/>
    <col min="52" max="52" width="2.75" style="320" customWidth="1"/>
    <col min="53" max="53" width="2" style="320" customWidth="1"/>
    <col min="54" max="54" width="3" style="320" customWidth="1"/>
    <col min="55" max="55" width="2.5" style="320" customWidth="1"/>
    <col min="58" max="59" width="2.125" customWidth="1"/>
    <col min="71" max="71" width="2.125" customWidth="1"/>
    <col min="73" max="73" width="2.75" hidden="1" customWidth="1"/>
    <col min="74" max="74" width="9.25" style="119" hidden="1" customWidth="1"/>
    <col min="75" max="75" width="4.75" style="119" hidden="1" customWidth="1"/>
    <col min="76" max="76" width="11.375" style="105" hidden="1" customWidth="1"/>
    <col min="77" max="77" width="4.75" hidden="1" customWidth="1"/>
    <col min="78" max="78" width="15.5" style="320" hidden="1" customWidth="1"/>
    <col min="79" max="79" width="9.25" style="320" hidden="1" customWidth="1"/>
    <col min="80" max="80" width="3.875" style="320" hidden="1" customWidth="1"/>
    <col min="81" max="81" width="5.625" style="320" hidden="1" customWidth="1"/>
    <col min="82" max="82" width="15.5" style="320" hidden="1" customWidth="1"/>
    <col min="83" max="83" width="9.25" style="320" hidden="1" customWidth="1"/>
    <col min="84" max="84" width="11.25" style="320" hidden="1" customWidth="1"/>
    <col min="85" max="86" width="3.875" style="320" hidden="1" customWidth="1"/>
    <col min="87" max="87" width="4.75" hidden="1" customWidth="1"/>
    <col min="88" max="88" width="15.5" hidden="1" customWidth="1"/>
    <col min="89" max="89" width="5.625" hidden="1" customWidth="1"/>
    <col min="90" max="91" width="7.5" hidden="1" customWidth="1"/>
    <col min="92" max="93" width="9.25" style="321" hidden="1" customWidth="1"/>
    <col min="94" max="96" width="7.5" style="321" hidden="1" customWidth="1"/>
    <col min="97" max="98" width="9.25" style="321" hidden="1" customWidth="1"/>
    <col min="99" max="99" width="11.25" style="321" hidden="1" customWidth="1"/>
    <col min="100" max="101" width="7.5" style="321" hidden="1" customWidth="1"/>
    <col min="102" max="103" width="9.25" style="321" hidden="1" customWidth="1"/>
    <col min="104" max="104" width="11.25" style="321" hidden="1" customWidth="1"/>
    <col min="105" max="106" width="7.5" style="321" hidden="1" customWidth="1"/>
    <col min="107" max="108" width="9.25" style="321" hidden="1" customWidth="1"/>
    <col min="109" max="109" width="13.375" style="321" hidden="1" customWidth="1"/>
    <col min="110" max="111" width="7.5" style="321" hidden="1" customWidth="1"/>
    <col min="112" max="113" width="9.25" style="321" hidden="1" customWidth="1"/>
    <col min="114" max="119" width="4.75" customWidth="1"/>
  </cols>
  <sheetData>
    <row r="1" spans="1:113" ht="19.5" customHeight="1">
      <c r="A1" s="143"/>
      <c r="B1" s="319" t="s">
        <v>115</v>
      </c>
      <c r="C1" s="103"/>
      <c r="D1" s="103"/>
      <c r="E1" s="103"/>
      <c r="F1" s="103"/>
      <c r="G1" s="103"/>
      <c r="H1" s="103"/>
      <c r="I1" s="103"/>
      <c r="J1" s="103"/>
      <c r="K1" s="103"/>
      <c r="L1" s="588" t="s">
        <v>469</v>
      </c>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9"/>
      <c r="AT1" s="590" t="s">
        <v>72</v>
      </c>
      <c r="AU1" s="591"/>
      <c r="AV1" s="591"/>
      <c r="AW1" s="591"/>
      <c r="AX1" s="591"/>
      <c r="AY1" s="591"/>
      <c r="AZ1" s="591"/>
      <c r="BA1" s="592"/>
      <c r="BB1" s="593">
        <f>資料1!C31</f>
        <v>0</v>
      </c>
      <c r="BC1" s="593"/>
      <c r="BD1" s="593"/>
      <c r="BE1" s="593"/>
      <c r="BF1" s="593"/>
      <c r="BG1" s="593"/>
      <c r="BH1" s="593"/>
      <c r="BI1" s="593"/>
      <c r="BJ1" s="593"/>
      <c r="BK1" s="593"/>
      <c r="BL1" s="593"/>
      <c r="BM1" s="593"/>
      <c r="BN1" s="593"/>
      <c r="BO1" s="593"/>
      <c r="BP1" s="593"/>
      <c r="BQ1" s="593"/>
      <c r="BR1" s="593"/>
      <c r="BS1" s="594"/>
      <c r="BT1" s="143"/>
      <c r="BV1" s="104"/>
      <c r="BW1" s="126"/>
    </row>
    <row r="2" spans="1:113" ht="20.100000000000001" customHeight="1">
      <c r="A2" s="143"/>
      <c r="B2" s="102"/>
      <c r="C2" s="103"/>
      <c r="D2" s="103"/>
      <c r="E2" s="103"/>
      <c r="F2" s="103"/>
      <c r="G2" s="103"/>
      <c r="H2" s="103"/>
      <c r="I2" s="103"/>
      <c r="J2" s="103"/>
      <c r="K2" s="103"/>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9"/>
      <c r="AT2" s="595" t="s">
        <v>104</v>
      </c>
      <c r="AU2" s="595"/>
      <c r="AV2" s="595"/>
      <c r="AW2" s="595"/>
      <c r="AX2" s="595"/>
      <c r="AY2" s="595"/>
      <c r="AZ2" s="595"/>
      <c r="BA2" s="596"/>
      <c r="BB2" s="597"/>
      <c r="BC2" s="598"/>
      <c r="BD2" s="598"/>
      <c r="BE2" s="598"/>
      <c r="BF2" s="598"/>
      <c r="BG2" s="598"/>
      <c r="BH2" s="599"/>
      <c r="BI2" s="599"/>
      <c r="BJ2" s="599"/>
      <c r="BK2" s="599"/>
      <c r="BL2" s="599"/>
      <c r="BM2" s="599"/>
      <c r="BN2" s="599"/>
      <c r="BO2" s="599"/>
      <c r="BP2" s="599"/>
      <c r="BQ2" s="599"/>
      <c r="BR2" s="599"/>
      <c r="BS2" s="600"/>
      <c r="BT2" s="143"/>
      <c r="BV2" s="104"/>
      <c r="BW2" s="126"/>
    </row>
    <row r="3" spans="1:113" ht="15" customHeight="1" thickBot="1">
      <c r="A3" s="143"/>
      <c r="B3" s="106"/>
      <c r="C3" s="106"/>
      <c r="D3" s="106"/>
      <c r="E3" s="106"/>
      <c r="F3" s="106"/>
      <c r="G3" s="106"/>
      <c r="H3" s="106"/>
      <c r="I3" s="106"/>
      <c r="J3" s="106"/>
      <c r="K3" s="106"/>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322"/>
      <c r="AT3" s="323"/>
      <c r="AU3" s="323"/>
      <c r="AV3" s="323"/>
      <c r="AW3" s="323"/>
      <c r="AX3" s="323"/>
      <c r="AY3" s="323"/>
      <c r="AZ3" s="324"/>
      <c r="BA3" s="324"/>
      <c r="BB3" s="324"/>
      <c r="BC3" s="601" t="s">
        <v>223</v>
      </c>
      <c r="BD3" s="601"/>
      <c r="BE3" s="601"/>
      <c r="BF3" s="602">
        <v>8</v>
      </c>
      <c r="BG3" s="602"/>
      <c r="BH3" s="603" t="s">
        <v>220</v>
      </c>
      <c r="BI3" s="603"/>
      <c r="BJ3" s="602">
        <v>4</v>
      </c>
      <c r="BK3" s="602"/>
      <c r="BL3" s="603" t="s">
        <v>221</v>
      </c>
      <c r="BM3" s="603"/>
      <c r="BN3" s="602">
        <v>1</v>
      </c>
      <c r="BO3" s="602"/>
      <c r="BP3" s="604" t="s">
        <v>222</v>
      </c>
      <c r="BQ3" s="604"/>
      <c r="BR3" s="604"/>
      <c r="BS3" s="604"/>
      <c r="BT3" s="143"/>
      <c r="BV3" s="108">
        <f>DATE(BF3+118,BJ3,BN3)</f>
        <v>46113</v>
      </c>
      <c r="BW3" s="127"/>
      <c r="CQ3" s="605" t="s">
        <v>410</v>
      </c>
      <c r="CR3" s="606"/>
      <c r="CS3" s="606"/>
      <c r="CT3" s="606"/>
      <c r="CU3" s="607"/>
      <c r="CV3" s="607"/>
      <c r="CW3" s="607"/>
      <c r="CX3" s="607"/>
      <c r="CY3" s="608"/>
    </row>
    <row r="4" spans="1:113" ht="17.25" customHeight="1">
      <c r="A4" s="143"/>
      <c r="B4" s="609" t="s" ph="1">
        <v>82</v>
      </c>
      <c r="C4" s="610" ph="1"/>
      <c r="D4" s="610" ph="1"/>
      <c r="E4" s="610" ph="1"/>
      <c r="F4" s="610" ph="1"/>
      <c r="G4" s="610" ph="1"/>
      <c r="H4" s="610" ph="1"/>
      <c r="I4" s="610" ph="1"/>
      <c r="J4" s="610" ph="1"/>
      <c r="K4" s="611" ph="1"/>
      <c r="L4" s="618" t="s" ph="1">
        <v>224</v>
      </c>
      <c r="M4" s="619"/>
      <c r="N4" s="619"/>
      <c r="O4" s="619"/>
      <c r="P4" s="619"/>
      <c r="Q4" s="619"/>
      <c r="R4" s="619"/>
      <c r="S4" s="619"/>
      <c r="T4" s="619"/>
      <c r="U4" s="619"/>
      <c r="V4" s="619"/>
      <c r="W4" s="619"/>
      <c r="X4" s="619"/>
      <c r="Y4" s="619"/>
      <c r="Z4" s="619"/>
      <c r="AA4" s="619"/>
      <c r="AB4" s="619"/>
      <c r="AC4" s="619"/>
      <c r="AD4" s="619"/>
      <c r="AE4" s="619"/>
      <c r="AF4" s="619"/>
      <c r="AG4" s="620"/>
      <c r="AH4" s="325" t="s">
        <v>9</v>
      </c>
      <c r="AI4" s="109"/>
      <c r="AJ4" s="109"/>
      <c r="AK4" s="109"/>
      <c r="AL4" s="109"/>
      <c r="AM4" s="109"/>
      <c r="AN4" s="109"/>
      <c r="AO4" s="109"/>
      <c r="AP4" s="109"/>
      <c r="AQ4" s="109"/>
      <c r="AR4" s="109"/>
      <c r="AS4" s="326"/>
      <c r="AT4" s="326"/>
      <c r="AU4" s="326"/>
      <c r="AV4" s="326"/>
      <c r="AW4" s="326"/>
      <c r="AX4" s="326"/>
      <c r="AY4" s="326"/>
      <c r="AZ4" s="327"/>
      <c r="BA4" s="327"/>
      <c r="BB4" s="327"/>
      <c r="BC4" s="327"/>
      <c r="BD4" s="109"/>
      <c r="BE4" s="110"/>
      <c r="BF4" s="110"/>
      <c r="BG4" s="110"/>
      <c r="BH4" s="110"/>
      <c r="BI4" s="110"/>
      <c r="BJ4" s="627" t="s">
        <v>98</v>
      </c>
      <c r="BK4" s="628"/>
      <c r="BL4" s="628"/>
      <c r="BM4" s="628"/>
      <c r="BN4" s="628"/>
      <c r="BO4" s="628"/>
      <c r="BP4" s="628"/>
      <c r="BQ4" s="628"/>
      <c r="BR4" s="628"/>
      <c r="BS4" s="629"/>
      <c r="BT4" s="111"/>
      <c r="BU4" s="112"/>
      <c r="BW4" s="118"/>
      <c r="BY4" s="105"/>
      <c r="BZ4" s="328"/>
      <c r="CA4" s="328"/>
      <c r="CB4" s="328"/>
      <c r="CC4" s="328"/>
      <c r="CD4" s="328"/>
      <c r="CE4" s="328"/>
      <c r="CP4" s="636" t="s">
        <v>411</v>
      </c>
      <c r="CQ4" s="636"/>
      <c r="CR4" s="636"/>
      <c r="CS4" s="636"/>
      <c r="CT4" s="636"/>
      <c r="CU4" s="637" t="s">
        <v>412</v>
      </c>
      <c r="CV4" s="637"/>
      <c r="CW4" s="637"/>
      <c r="CX4" s="637"/>
      <c r="CY4" s="638"/>
      <c r="CZ4" s="637" t="s">
        <v>413</v>
      </c>
      <c r="DA4" s="637"/>
      <c r="DB4" s="637"/>
      <c r="DC4" s="637"/>
      <c r="DD4" s="638"/>
      <c r="DE4" s="637" t="s">
        <v>414</v>
      </c>
      <c r="DF4" s="637"/>
      <c r="DG4" s="637"/>
      <c r="DH4" s="637"/>
      <c r="DI4" s="638"/>
    </row>
    <row r="5" spans="1:113" ht="17.25" customHeight="1">
      <c r="A5" s="143"/>
      <c r="B5" s="612" ph="1"/>
      <c r="C5" s="613" ph="1"/>
      <c r="D5" s="613" ph="1"/>
      <c r="E5" s="613" ph="1"/>
      <c r="F5" s="613" ph="1"/>
      <c r="G5" s="613" ph="1"/>
      <c r="H5" s="613" ph="1"/>
      <c r="I5" s="613" ph="1"/>
      <c r="J5" s="613" ph="1"/>
      <c r="K5" s="614" ph="1"/>
      <c r="L5" s="621"/>
      <c r="M5" s="622"/>
      <c r="N5" s="622"/>
      <c r="O5" s="622"/>
      <c r="P5" s="622"/>
      <c r="Q5" s="622"/>
      <c r="R5" s="622"/>
      <c r="S5" s="622"/>
      <c r="T5" s="622"/>
      <c r="U5" s="622"/>
      <c r="V5" s="622"/>
      <c r="W5" s="622"/>
      <c r="X5" s="622"/>
      <c r="Y5" s="622"/>
      <c r="Z5" s="622"/>
      <c r="AA5" s="622"/>
      <c r="AB5" s="622"/>
      <c r="AC5" s="622"/>
      <c r="AD5" s="622"/>
      <c r="AE5" s="622"/>
      <c r="AF5" s="622"/>
      <c r="AG5" s="623"/>
      <c r="AH5" s="643" t="s">
        <v>63</v>
      </c>
      <c r="AI5" s="644"/>
      <c r="AJ5" s="647" t="s">
        <v>226</v>
      </c>
      <c r="AK5" s="647"/>
      <c r="AL5" s="649" t="s">
        <v>46</v>
      </c>
      <c r="AM5" s="649"/>
      <c r="AN5" s="647" t="s">
        <v>227</v>
      </c>
      <c r="AO5" s="647"/>
      <c r="AP5" s="649" t="s">
        <v>45</v>
      </c>
      <c r="AQ5" s="649"/>
      <c r="AR5" s="647" t="s">
        <v>225</v>
      </c>
      <c r="AS5" s="647"/>
      <c r="AT5" s="651" t="s">
        <v>55</v>
      </c>
      <c r="AU5" s="651"/>
      <c r="AV5" s="653">
        <f>IF(BF3="","",DATEDIF(BX5,BV3,"Y"))</f>
        <v>51</v>
      </c>
      <c r="AW5" s="653"/>
      <c r="AX5" s="653"/>
      <c r="BJ5" s="630"/>
      <c r="BK5" s="631"/>
      <c r="BL5" s="631"/>
      <c r="BM5" s="631"/>
      <c r="BN5" s="631"/>
      <c r="BO5" s="631"/>
      <c r="BP5" s="631"/>
      <c r="BQ5" s="631"/>
      <c r="BR5" s="631"/>
      <c r="BS5" s="632"/>
      <c r="BT5" s="111"/>
      <c r="BU5" s="112"/>
      <c r="BV5" s="113">
        <f>IF(AH5="S",25,88)</f>
        <v>25</v>
      </c>
      <c r="BW5" s="114">
        <f>AJ5+BV5</f>
        <v>75</v>
      </c>
      <c r="BX5" s="115">
        <f>DATE(BW5,AN5,AR5)</f>
        <v>27485</v>
      </c>
      <c r="BY5" s="105"/>
      <c r="BZ5" s="328"/>
      <c r="CA5" s="328"/>
      <c r="CB5" s="328"/>
      <c r="CC5" s="328"/>
      <c r="CD5" s="328"/>
      <c r="CE5" s="328"/>
      <c r="CJ5" s="330"/>
      <c r="CK5" s="330"/>
      <c r="CL5" s="331" t="s">
        <v>415</v>
      </c>
      <c r="CM5" s="330" t="s">
        <v>416</v>
      </c>
      <c r="CN5" s="332" t="s">
        <v>417</v>
      </c>
      <c r="CO5" s="333" t="s">
        <v>418</v>
      </c>
      <c r="CP5" s="334" t="s">
        <v>411</v>
      </c>
      <c r="CQ5" s="335" t="s">
        <v>419</v>
      </c>
      <c r="CR5" s="335" t="s">
        <v>416</v>
      </c>
      <c r="CS5" s="336" t="s">
        <v>417</v>
      </c>
      <c r="CT5" s="337" t="s">
        <v>418</v>
      </c>
      <c r="CU5" s="334" t="s">
        <v>412</v>
      </c>
      <c r="CV5" s="335" t="s">
        <v>419</v>
      </c>
      <c r="CW5" s="335" t="s">
        <v>416</v>
      </c>
      <c r="CX5" s="335" t="s">
        <v>417</v>
      </c>
      <c r="CY5" s="332" t="s">
        <v>418</v>
      </c>
      <c r="CZ5" s="334" t="s">
        <v>413</v>
      </c>
      <c r="DA5" s="335" t="s">
        <v>419</v>
      </c>
      <c r="DB5" s="335" t="s">
        <v>416</v>
      </c>
      <c r="DC5" s="335" t="s">
        <v>417</v>
      </c>
      <c r="DD5" s="332" t="s">
        <v>418</v>
      </c>
      <c r="DE5" s="334" t="s">
        <v>414</v>
      </c>
      <c r="DF5" s="335" t="s">
        <v>419</v>
      </c>
      <c r="DG5" s="335" t="s">
        <v>416</v>
      </c>
      <c r="DH5" s="335" t="s">
        <v>417</v>
      </c>
      <c r="DI5" s="332" t="s">
        <v>418</v>
      </c>
    </row>
    <row r="6" spans="1:113" ht="17.25" customHeight="1">
      <c r="A6" s="143"/>
      <c r="B6" s="615" ph="1"/>
      <c r="C6" s="616" ph="1"/>
      <c r="D6" s="616" ph="1"/>
      <c r="E6" s="616" ph="1"/>
      <c r="F6" s="616" ph="1"/>
      <c r="G6" s="616" ph="1"/>
      <c r="H6" s="616" ph="1"/>
      <c r="I6" s="616" ph="1"/>
      <c r="J6" s="616" ph="1"/>
      <c r="K6" s="617" ph="1"/>
      <c r="L6" s="624"/>
      <c r="M6" s="625"/>
      <c r="N6" s="625"/>
      <c r="O6" s="625"/>
      <c r="P6" s="625"/>
      <c r="Q6" s="625"/>
      <c r="R6" s="625"/>
      <c r="S6" s="625"/>
      <c r="T6" s="625"/>
      <c r="U6" s="625"/>
      <c r="V6" s="625"/>
      <c r="W6" s="625"/>
      <c r="X6" s="625"/>
      <c r="Y6" s="625"/>
      <c r="Z6" s="625"/>
      <c r="AA6" s="625"/>
      <c r="AB6" s="625"/>
      <c r="AC6" s="625"/>
      <c r="AD6" s="625"/>
      <c r="AE6" s="625"/>
      <c r="AF6" s="625"/>
      <c r="AG6" s="626"/>
      <c r="AH6" s="645"/>
      <c r="AI6" s="646"/>
      <c r="AJ6" s="648"/>
      <c r="AK6" s="648"/>
      <c r="AL6" s="650"/>
      <c r="AM6" s="650"/>
      <c r="AN6" s="648"/>
      <c r="AO6" s="648"/>
      <c r="AP6" s="650"/>
      <c r="AQ6" s="650"/>
      <c r="AR6" s="648"/>
      <c r="AS6" s="648"/>
      <c r="AT6" s="652"/>
      <c r="AU6" s="652"/>
      <c r="AV6" s="654"/>
      <c r="AW6" s="654"/>
      <c r="AX6" s="654"/>
      <c r="BJ6" s="630"/>
      <c r="BK6" s="631"/>
      <c r="BL6" s="631"/>
      <c r="BM6" s="631"/>
      <c r="BN6" s="631"/>
      <c r="BO6" s="631"/>
      <c r="BP6" s="631"/>
      <c r="BQ6" s="631"/>
      <c r="BR6" s="631"/>
      <c r="BS6" s="632"/>
      <c r="BT6" s="111"/>
      <c r="BU6" s="112"/>
      <c r="BW6" s="118"/>
      <c r="BY6" s="105"/>
      <c r="BZ6" s="328"/>
      <c r="CA6" s="328"/>
      <c r="CB6" s="328"/>
      <c r="CC6" s="328"/>
      <c r="CD6" s="328"/>
      <c r="CE6" s="328"/>
      <c r="CJ6" s="330" t="s">
        <v>420</v>
      </c>
      <c r="CK6" s="330" t="s">
        <v>421</v>
      </c>
      <c r="CL6" s="331">
        <f>SUMIFS($CB$14:$CB$52,$BZ$14:$BZ$52,CJ6,$CA$14:$CA$52,CK6)</f>
        <v>6</v>
      </c>
      <c r="CM6" s="330">
        <f>SUMIFS($CC$14:$CC$52,$BZ$14:$BZ$52,CJ6,$CA$14:$CA$52,CK6)</f>
        <v>0</v>
      </c>
      <c r="CN6" s="338">
        <f>((SUMIFS($CB$14:$CB$52,$BZ$14:$BZ$52,CJ6,$CA$14:$CA$52,CK6))+(INT(CM6/12)))</f>
        <v>6</v>
      </c>
      <c r="CO6" s="333">
        <f>MOD(SUMIFS($CC$14:$CC$52,$BZ$14:$BZ$52,CJ6,$CA$14:$CA$52,CK6),12)</f>
        <v>0</v>
      </c>
      <c r="CP6" s="334" t="s">
        <v>411</v>
      </c>
      <c r="CQ6" s="332">
        <f>SUMIFS($CG$14:$CG$52,$CD$14:$CD$52,CJ6,$CE$14:$CE$52,CK6,$CF$14:$CF$52,CP6)</f>
        <v>2</v>
      </c>
      <c r="CR6" s="332">
        <f>SUMIFS($CH$14:$CH$52,$CD$14:$CD$52,CJ6,$CE$14:$CE$52,CK6,$CF$14:$CF$52,CP6)</f>
        <v>6</v>
      </c>
      <c r="CS6" s="338">
        <f>((SUMIFS($CG$14:$CG$52,$CD$14:$CD$52,CJ6,$CE$14:$CE$52,CK6,$CF$14:$CF$52,CP6))+(INT(CR6/12)))</f>
        <v>2</v>
      </c>
      <c r="CT6" s="338">
        <f>MOD(SUMIFS($CH$14:$CH$52,$CD$14:$CD$52,CJ6,$CE$14:$CE$52,CK6,$CF$14:$CF$52,CP6),12)</f>
        <v>6</v>
      </c>
      <c r="CU6" s="334" t="s">
        <v>412</v>
      </c>
      <c r="CV6" s="332">
        <f>SUMIFS($CG$14:$CG$52,$CD$14:$CD$52,CJ6,$CE$14:$CE$52,CK6,$CF$14:$CF$52,CU6)</f>
        <v>0</v>
      </c>
      <c r="CW6" s="332">
        <f>SUMIFS($CH$14:$CH$52,$CD$14:$CD$52,CJ6,$CE$14:$CE$52,CK6,$CF$14:$CF$52,CU6)</f>
        <v>0</v>
      </c>
      <c r="CX6" s="332">
        <f>((SUMIFS($CG$14:$CG$52,$CD$14:$CD$52,CJ6,$CE$14:$CE$52,CK6,$CF$14:$CF$52,CU6))+(INT(CW6/12)))</f>
        <v>0</v>
      </c>
      <c r="CY6" s="332">
        <f>MOD(SUMIFS($CH$14:$CH$52,$CD$14:$CD$52,CJ6,$CE$14:$CE$52,CK6,$CF$14:$CF$52,CU6),12)</f>
        <v>0</v>
      </c>
      <c r="CZ6" s="334" t="s">
        <v>413</v>
      </c>
      <c r="DA6" s="332">
        <f>SUMIFS($CG$14:$CG$52,$CD$14:$CD$52,CJ6,$CE$14:$CE$52,CK6,$CF$14:$CF$52,CZ6)</f>
        <v>1</v>
      </c>
      <c r="DB6" s="332">
        <f>SUMIFS($CH$14:$CH$52,$CD$14:$CD$52,CJ6,$CE$14:$CE$52,CK6,$CF$14:$CF$52,CZ6)</f>
        <v>6</v>
      </c>
      <c r="DC6" s="332">
        <f>((SUMIFS($CG$14:$CG$52,$CD$14:$CD$52,CJ6,$CE$14:$CE$52,CK6,$CF$14:$CF$52,CZ6))+(INT(DB6/12)))</f>
        <v>1</v>
      </c>
      <c r="DD6" s="332">
        <f>MOD(SUMIFS($CH$14:$CH$52,$CD$14:$CD$52,CJ6,$CE$14:$CE$52,CK6,$CF$14:$CF$52,CZ6),12)</f>
        <v>6</v>
      </c>
      <c r="DE6" s="334" t="s">
        <v>422</v>
      </c>
      <c r="DF6" s="332">
        <f>SUMIFS($CG$14:$CG$52,$CD$14:$CD$52,CJ6,$CE$14:$CE$52,CK6,$CF$14:$CF$52,DE6)</f>
        <v>0</v>
      </c>
      <c r="DG6" s="332">
        <f>SUMIFS($CH$14:$CH$52,$CD$14:$CD$52,CJ6,$CE$14:$CE$52,CK6,$CF$14:$CF$52,DE6)</f>
        <v>0</v>
      </c>
      <c r="DH6" s="332">
        <f>((SUMIFS($CG$14:$CG$52,$CD$14:$CD$52,CJ6,$CE$14:$CE$52,CK6,$CF$14:$CF$52,DE6))+(INT(DG6/12)))</f>
        <v>0</v>
      </c>
      <c r="DI6" s="332">
        <f>MOD(SUMIFS($CH$14:$CH$52,$CD$14:$CD$52,CJ6,$CE$14:$CE$52,CK6,$CF$14:$CF$52,DE6),12)</f>
        <v>0</v>
      </c>
    </row>
    <row r="7" spans="1:113" ht="17.25" customHeight="1">
      <c r="A7" s="143"/>
      <c r="B7" s="639" t="s">
        <v>77</v>
      </c>
      <c r="C7" s="640"/>
      <c r="D7" s="640"/>
      <c r="E7" s="640"/>
      <c r="F7" s="640"/>
      <c r="G7" s="640"/>
      <c r="H7" s="640"/>
      <c r="I7" s="640"/>
      <c r="J7" s="640"/>
      <c r="K7" s="641"/>
      <c r="L7" s="116" t="s">
        <v>52</v>
      </c>
      <c r="M7" s="117"/>
      <c r="N7" s="642" t="s">
        <v>97</v>
      </c>
      <c r="O7" s="642"/>
      <c r="P7" s="642"/>
      <c r="Q7" s="642"/>
      <c r="R7" s="642"/>
      <c r="S7" s="642"/>
      <c r="T7" s="642"/>
      <c r="U7" s="642"/>
      <c r="V7" s="642"/>
      <c r="W7" s="117"/>
      <c r="X7" s="117"/>
      <c r="Y7" s="117"/>
      <c r="Z7" s="117"/>
      <c r="AA7" s="117"/>
      <c r="AB7" s="117"/>
      <c r="AC7" s="117"/>
      <c r="AD7" s="117"/>
      <c r="AE7" s="117"/>
      <c r="AF7" s="117"/>
      <c r="AG7" s="117"/>
      <c r="AH7" s="117"/>
      <c r="AI7" s="117"/>
      <c r="AJ7" s="117"/>
      <c r="AK7" s="117"/>
      <c r="AL7" s="117"/>
      <c r="AM7" s="117"/>
      <c r="AN7" s="117"/>
      <c r="AO7" s="117"/>
      <c r="AP7" s="117"/>
      <c r="AQ7" s="117"/>
      <c r="AR7" s="117"/>
      <c r="AS7" s="339"/>
      <c r="AT7" s="339"/>
      <c r="AU7" s="339"/>
      <c r="AV7" s="339"/>
      <c r="AW7" s="339"/>
      <c r="AX7" s="339"/>
      <c r="AY7" s="339"/>
      <c r="AZ7" s="340"/>
      <c r="BA7" s="340"/>
      <c r="BB7" s="340"/>
      <c r="BC7" s="340"/>
      <c r="BD7" s="117"/>
      <c r="BE7" s="117"/>
      <c r="BF7" s="117"/>
      <c r="BG7" s="117"/>
      <c r="BH7" s="117"/>
      <c r="BI7" s="117"/>
      <c r="BJ7" s="630"/>
      <c r="BK7" s="631"/>
      <c r="BL7" s="631"/>
      <c r="BM7" s="631"/>
      <c r="BN7" s="631"/>
      <c r="BO7" s="631"/>
      <c r="BP7" s="631"/>
      <c r="BQ7" s="631"/>
      <c r="BR7" s="631"/>
      <c r="BS7" s="632"/>
      <c r="BT7" s="111"/>
      <c r="BU7" s="112"/>
      <c r="BV7" s="113"/>
      <c r="BW7" s="118"/>
      <c r="BY7" s="105"/>
      <c r="BZ7" s="328"/>
      <c r="CA7" s="328"/>
      <c r="CB7" s="328"/>
      <c r="CC7" s="328"/>
      <c r="CD7" s="328"/>
      <c r="CE7" s="328"/>
      <c r="CJ7" s="330" t="s">
        <v>423</v>
      </c>
      <c r="CK7" s="330" t="s">
        <v>421</v>
      </c>
      <c r="CL7" s="331">
        <f t="shared" ref="CL7:CL13" si="0">SUMIFS($CB$14:$CB$52,$BZ$14:$BZ$52,CJ7,$CA$14:$CA$52,CK7)</f>
        <v>0</v>
      </c>
      <c r="CM7" s="330">
        <f t="shared" ref="CM7:CM13" si="1">SUMIFS($CC$14:$CC$52,$BZ$14:$BZ$52,CJ7,$CA$14:$CA$52,CK7)</f>
        <v>0</v>
      </c>
      <c r="CN7" s="338">
        <f t="shared" ref="CN7:CN13" si="2">((SUMIFS($CB$14:$CB$52,$BZ$14:$BZ$52,CJ7,$CA$14:$CA$52,CK7))+(INT(CM7/12)))</f>
        <v>0</v>
      </c>
      <c r="CO7" s="333">
        <f t="shared" ref="CO7:CO13" si="3">MOD(SUMIFS($CC$14:$CC$52,$BZ$14:$BZ$52,CJ7,$CA$14:$CA$52,CK7),12)</f>
        <v>0</v>
      </c>
      <c r="CP7" s="334" t="s">
        <v>411</v>
      </c>
      <c r="CQ7" s="332">
        <f t="shared" ref="CQ7:CQ15" si="4">SUMIFS($CG$14:$CG$52,$CD$14:$CD$52,CJ7,$CE$14:$CE$52,CK7,$CF$14:$CF$52,CP7)</f>
        <v>0</v>
      </c>
      <c r="CR7" s="332">
        <f t="shared" ref="CR7:CR13" si="5">SUMIFS($CH$14:$CH$52,$CD$14:$CD$52,CJ7,$CE$14:$CE$52,CK7,$CF$14:$CF$52,CP7)</f>
        <v>0</v>
      </c>
      <c r="CS7" s="338">
        <f t="shared" ref="CS7:CS15" si="6">((SUMIFS($CG$14:$CG$52,$CD$14:$CD$52,CJ7,$CE$14:$CE$52,CK7,$CF$14:$CF$52,CP7))+(INT(CR7/12)))</f>
        <v>0</v>
      </c>
      <c r="CT7" s="338">
        <f t="shared" ref="CT7:CT15" si="7">MOD(SUMIFS($CH$14:$CH$52,$CD$14:$CD$52,CJ7,$CE$14:$CE$52,CK7,$CF$14:$CF$52,CP7),12)</f>
        <v>0</v>
      </c>
      <c r="CU7" s="334" t="s">
        <v>412</v>
      </c>
      <c r="CV7" s="332">
        <f t="shared" ref="CV7:CV15" si="8">SUMIFS($CG$14:$CG$52,$CD$14:$CD$52,CJ7,$CE$14:$CE$52,CK7,$CF$14:$CF$52,CU7)</f>
        <v>0</v>
      </c>
      <c r="CW7" s="332">
        <f t="shared" ref="CW7:CW15" si="9">SUMIFS($CH$14:$CH$52,$CD$14:$CD$52,CJ7,$CE$14:$CE$52,CK7,$CF$14:$CF$52,CU7)</f>
        <v>0</v>
      </c>
      <c r="CX7" s="332">
        <f t="shared" ref="CX7:CX15" si="10">((SUMIFS($CG$14:$CG$52,$CD$14:$CD$52,CJ7,$CE$14:$CE$52,CK7,$CF$14:$CF$52,CU7))+(INT(CW7/12)))</f>
        <v>0</v>
      </c>
      <c r="CY7" s="332">
        <f t="shared" ref="CY7:CY15" si="11">MOD(SUMIFS($CH$14:$CH$52,$CD$14:$CD$52,CJ7,$CE$14:$CE$52,CK7,$CF$14:$CF$52,CU7),12)</f>
        <v>0</v>
      </c>
      <c r="CZ7" s="334" t="s">
        <v>413</v>
      </c>
      <c r="DA7" s="332">
        <f t="shared" ref="DA7:DA15" si="12">SUMIFS($CG$14:$CG$52,$CD$14:$CD$52,CJ7,$CE$14:$CE$52,CK7,$CF$14:$CF$52,CZ7)</f>
        <v>0</v>
      </c>
      <c r="DB7" s="332">
        <f t="shared" ref="DB7:DB15" si="13">SUMIFS($CH$14:$CH$52,$CD$14:$CD$52,CJ7,$CE$14:$CE$52,CK7,$CF$14:$CF$52,CZ7)</f>
        <v>0</v>
      </c>
      <c r="DC7" s="332">
        <f t="shared" ref="DC7:DC15" si="14">((SUMIFS($CG$14:$CG$52,$CD$14:$CD$52,CJ7,$CE$14:$CE$52,CK7,$CF$14:$CF$52,CZ7))+(INT(DB7/12)))</f>
        <v>0</v>
      </c>
      <c r="DD7" s="332">
        <f t="shared" ref="DD7:DD15" si="15">MOD(SUMIFS($CH$14:$CH$52,$CD$14:$CD$52,CJ7,$CE$14:$CE$52,CK7,$CF$14:$CF$52,CZ7),12)</f>
        <v>0</v>
      </c>
      <c r="DE7" s="334" t="s">
        <v>422</v>
      </c>
      <c r="DF7" s="332">
        <f t="shared" ref="DF7:DF13" si="16">SUMIFS($CG$14:$CG$52,$CD$14:$CD$52,CJ7,$CE$14:$CE$52,CK7,$CF$14:$CF$52,DE7)</f>
        <v>0</v>
      </c>
      <c r="DG7" s="332">
        <f t="shared" ref="DG7:DG13" si="17">SUMIFS($CH$14:$CH$52,$CD$14:$CD$52,CJ7,$CE$14:$CE$52,CK7,$CF$14:$CF$52,DE7)</f>
        <v>0</v>
      </c>
      <c r="DH7" s="332">
        <f t="shared" ref="DH7:DH13" si="18">((SUMIFS($CG$14:$CG$52,$CD$14:$CD$52,CJ7,$CE$14:$CE$52,CK7,$CF$14:$CF$52,DE7))+(INT(DG7/12)))</f>
        <v>0</v>
      </c>
      <c r="DI7" s="332">
        <f t="shared" ref="DI7:DI13" si="19">MOD(SUMIFS($CH$14:$CH$52,$CD$14:$CD$52,CJ7,$CE$14:$CE$52,CK7,$CF$14:$CF$52,DE7),12)</f>
        <v>0</v>
      </c>
    </row>
    <row r="8" spans="1:113" ht="17.25" customHeight="1">
      <c r="A8" s="143"/>
      <c r="B8" s="612"/>
      <c r="C8" s="613"/>
      <c r="D8" s="613"/>
      <c r="E8" s="613"/>
      <c r="F8" s="613"/>
      <c r="G8" s="613"/>
      <c r="H8" s="613"/>
      <c r="I8" s="613"/>
      <c r="J8" s="613"/>
      <c r="K8" s="614"/>
      <c r="L8" s="703" t="s">
        <v>54</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5"/>
      <c r="BJ8" s="630"/>
      <c r="BK8" s="631"/>
      <c r="BL8" s="631"/>
      <c r="BM8" s="631"/>
      <c r="BN8" s="631"/>
      <c r="BO8" s="631"/>
      <c r="BP8" s="631"/>
      <c r="BQ8" s="631"/>
      <c r="BR8" s="631"/>
      <c r="BS8" s="632"/>
      <c r="BT8" s="111"/>
      <c r="BU8" s="112"/>
      <c r="BV8" s="118"/>
      <c r="BW8" s="118"/>
      <c r="BY8" s="105"/>
      <c r="BZ8" s="328"/>
      <c r="CA8" s="328"/>
      <c r="CB8" s="328"/>
      <c r="CC8" s="328"/>
      <c r="CD8" s="328"/>
      <c r="CE8" s="328"/>
      <c r="CJ8" s="330" t="s">
        <v>424</v>
      </c>
      <c r="CK8" s="330" t="s">
        <v>421</v>
      </c>
      <c r="CL8" s="331">
        <f t="shared" si="0"/>
        <v>0</v>
      </c>
      <c r="CM8" s="330">
        <f t="shared" si="1"/>
        <v>0</v>
      </c>
      <c r="CN8" s="338">
        <f t="shared" si="2"/>
        <v>0</v>
      </c>
      <c r="CO8" s="333">
        <f t="shared" si="3"/>
        <v>0</v>
      </c>
      <c r="CP8" s="334" t="s">
        <v>411</v>
      </c>
      <c r="CQ8" s="332">
        <f t="shared" si="4"/>
        <v>0</v>
      </c>
      <c r="CR8" s="332">
        <f t="shared" si="5"/>
        <v>0</v>
      </c>
      <c r="CS8" s="338">
        <f t="shared" si="6"/>
        <v>0</v>
      </c>
      <c r="CT8" s="338">
        <f t="shared" si="7"/>
        <v>0</v>
      </c>
      <c r="CU8" s="334" t="s">
        <v>412</v>
      </c>
      <c r="CV8" s="332">
        <f t="shared" si="8"/>
        <v>0</v>
      </c>
      <c r="CW8" s="332">
        <f t="shared" si="9"/>
        <v>0</v>
      </c>
      <c r="CX8" s="332">
        <f t="shared" si="10"/>
        <v>0</v>
      </c>
      <c r="CY8" s="332">
        <f t="shared" si="11"/>
        <v>0</v>
      </c>
      <c r="CZ8" s="334" t="s">
        <v>413</v>
      </c>
      <c r="DA8" s="332">
        <f t="shared" si="12"/>
        <v>0</v>
      </c>
      <c r="DB8" s="332">
        <f t="shared" si="13"/>
        <v>0</v>
      </c>
      <c r="DC8" s="332">
        <f t="shared" si="14"/>
        <v>0</v>
      </c>
      <c r="DD8" s="332">
        <f t="shared" si="15"/>
        <v>0</v>
      </c>
      <c r="DE8" s="334" t="s">
        <v>422</v>
      </c>
      <c r="DF8" s="332">
        <f t="shared" si="16"/>
        <v>0</v>
      </c>
      <c r="DG8" s="332">
        <f t="shared" si="17"/>
        <v>0</v>
      </c>
      <c r="DH8" s="332">
        <f t="shared" si="18"/>
        <v>0</v>
      </c>
      <c r="DI8" s="332">
        <f t="shared" si="19"/>
        <v>0</v>
      </c>
    </row>
    <row r="9" spans="1:113" ht="17.25" customHeight="1">
      <c r="A9" s="143"/>
      <c r="B9" s="615"/>
      <c r="C9" s="616"/>
      <c r="D9" s="616"/>
      <c r="E9" s="616"/>
      <c r="F9" s="616"/>
      <c r="G9" s="616"/>
      <c r="H9" s="616"/>
      <c r="I9" s="616"/>
      <c r="J9" s="616"/>
      <c r="K9" s="617"/>
      <c r="L9" s="706"/>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8"/>
      <c r="BJ9" s="630"/>
      <c r="BK9" s="631"/>
      <c r="BL9" s="631"/>
      <c r="BM9" s="631"/>
      <c r="BN9" s="631"/>
      <c r="BO9" s="631"/>
      <c r="BP9" s="631"/>
      <c r="BQ9" s="631"/>
      <c r="BR9" s="631"/>
      <c r="BS9" s="632"/>
      <c r="BT9" s="111"/>
      <c r="BU9" s="112"/>
      <c r="BV9" s="118"/>
      <c r="BW9" s="118"/>
      <c r="BY9" s="105"/>
      <c r="BZ9" s="328"/>
      <c r="CA9" s="328"/>
      <c r="CB9" s="328"/>
      <c r="CC9" s="328"/>
      <c r="CD9" s="328"/>
      <c r="CE9" s="328"/>
      <c r="CJ9" s="330" t="s">
        <v>425</v>
      </c>
      <c r="CK9" s="330" t="s">
        <v>421</v>
      </c>
      <c r="CL9" s="331">
        <f t="shared" si="0"/>
        <v>0</v>
      </c>
      <c r="CM9" s="330">
        <f t="shared" si="1"/>
        <v>0</v>
      </c>
      <c r="CN9" s="338">
        <f t="shared" si="2"/>
        <v>0</v>
      </c>
      <c r="CO9" s="333">
        <f t="shared" si="3"/>
        <v>0</v>
      </c>
      <c r="CP9" s="334" t="s">
        <v>411</v>
      </c>
      <c r="CQ9" s="332">
        <f t="shared" si="4"/>
        <v>0</v>
      </c>
      <c r="CR9" s="332">
        <f t="shared" si="5"/>
        <v>0</v>
      </c>
      <c r="CS9" s="338">
        <f t="shared" si="6"/>
        <v>0</v>
      </c>
      <c r="CT9" s="338">
        <f t="shared" si="7"/>
        <v>0</v>
      </c>
      <c r="CU9" s="334" t="s">
        <v>412</v>
      </c>
      <c r="CV9" s="332">
        <f t="shared" si="8"/>
        <v>0</v>
      </c>
      <c r="CW9" s="332">
        <f t="shared" si="9"/>
        <v>0</v>
      </c>
      <c r="CX9" s="332">
        <f t="shared" si="10"/>
        <v>0</v>
      </c>
      <c r="CY9" s="332">
        <f t="shared" si="11"/>
        <v>0</v>
      </c>
      <c r="CZ9" s="334" t="s">
        <v>413</v>
      </c>
      <c r="DA9" s="332">
        <f t="shared" si="12"/>
        <v>0</v>
      </c>
      <c r="DB9" s="332">
        <f t="shared" si="13"/>
        <v>0</v>
      </c>
      <c r="DC9" s="332">
        <f t="shared" si="14"/>
        <v>0</v>
      </c>
      <c r="DD9" s="332">
        <f t="shared" si="15"/>
        <v>0</v>
      </c>
      <c r="DE9" s="334" t="s">
        <v>422</v>
      </c>
      <c r="DF9" s="332">
        <f t="shared" si="16"/>
        <v>0</v>
      </c>
      <c r="DG9" s="332">
        <f t="shared" si="17"/>
        <v>0</v>
      </c>
      <c r="DH9" s="332">
        <f t="shared" si="18"/>
        <v>0</v>
      </c>
      <c r="DI9" s="332">
        <f t="shared" si="19"/>
        <v>0</v>
      </c>
    </row>
    <row r="10" spans="1:113" ht="17.25" customHeight="1">
      <c r="A10" s="143"/>
      <c r="B10" s="639" t="s">
        <v>78</v>
      </c>
      <c r="C10" s="640"/>
      <c r="D10" s="640"/>
      <c r="E10" s="640"/>
      <c r="F10" s="640"/>
      <c r="G10" s="640"/>
      <c r="H10" s="640"/>
      <c r="I10" s="640"/>
      <c r="J10" s="640"/>
      <c r="K10" s="641"/>
      <c r="L10" s="655" t="s">
        <v>470</v>
      </c>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7"/>
      <c r="BJ10" s="630"/>
      <c r="BK10" s="631"/>
      <c r="BL10" s="631"/>
      <c r="BM10" s="631"/>
      <c r="BN10" s="631"/>
      <c r="BO10" s="631"/>
      <c r="BP10" s="631"/>
      <c r="BQ10" s="631"/>
      <c r="BR10" s="631"/>
      <c r="BS10" s="632"/>
      <c r="BT10" s="111"/>
      <c r="BU10" s="112"/>
      <c r="BV10" s="118"/>
      <c r="BW10" s="118"/>
      <c r="BY10" s="105"/>
      <c r="BZ10" s="328"/>
      <c r="CA10" s="328"/>
      <c r="CB10" s="328"/>
      <c r="CC10" s="328"/>
      <c r="CD10" s="328"/>
      <c r="CE10" s="328"/>
      <c r="CJ10" s="330" t="s">
        <v>426</v>
      </c>
      <c r="CK10" s="330" t="s">
        <v>421</v>
      </c>
      <c r="CL10" s="331">
        <f>SUMIFS($CB$14:$CB$52,$BZ$14:$BZ$52,CJ10,$CA$14:$CA$52,CK10)</f>
        <v>0</v>
      </c>
      <c r="CM10" s="330">
        <f>SUMIFS($CC$14:$CC$52,$BZ$14:$BZ$52,CJ10,$CA$14:$CA$52,CK10)</f>
        <v>0</v>
      </c>
      <c r="CN10" s="338">
        <f t="shared" si="2"/>
        <v>0</v>
      </c>
      <c r="CO10" s="333">
        <f t="shared" si="3"/>
        <v>0</v>
      </c>
      <c r="CP10" s="334" t="s">
        <v>411</v>
      </c>
      <c r="CQ10" s="332">
        <f t="shared" si="4"/>
        <v>0</v>
      </c>
      <c r="CR10" s="332">
        <f t="shared" si="5"/>
        <v>0</v>
      </c>
      <c r="CS10" s="338">
        <f t="shared" si="6"/>
        <v>0</v>
      </c>
      <c r="CT10" s="338">
        <f t="shared" si="7"/>
        <v>0</v>
      </c>
      <c r="CU10" s="334" t="s">
        <v>412</v>
      </c>
      <c r="CV10" s="332">
        <f t="shared" si="8"/>
        <v>0</v>
      </c>
      <c r="CW10" s="332">
        <f t="shared" si="9"/>
        <v>0</v>
      </c>
      <c r="CX10" s="332">
        <f t="shared" si="10"/>
        <v>0</v>
      </c>
      <c r="CY10" s="332">
        <f t="shared" si="11"/>
        <v>0</v>
      </c>
      <c r="CZ10" s="334" t="s">
        <v>413</v>
      </c>
      <c r="DA10" s="332">
        <f t="shared" si="12"/>
        <v>0</v>
      </c>
      <c r="DB10" s="332">
        <f t="shared" si="13"/>
        <v>0</v>
      </c>
      <c r="DC10" s="332">
        <f t="shared" si="14"/>
        <v>0</v>
      </c>
      <c r="DD10" s="332">
        <f t="shared" si="15"/>
        <v>0</v>
      </c>
      <c r="DE10" s="334" t="s">
        <v>422</v>
      </c>
      <c r="DF10" s="332">
        <f t="shared" si="16"/>
        <v>0</v>
      </c>
      <c r="DG10" s="332">
        <f t="shared" si="17"/>
        <v>0</v>
      </c>
      <c r="DH10" s="332">
        <f t="shared" si="18"/>
        <v>0</v>
      </c>
      <c r="DI10" s="332">
        <f t="shared" si="19"/>
        <v>0</v>
      </c>
    </row>
    <row r="11" spans="1:113" ht="17.25" customHeight="1" thickBot="1">
      <c r="A11" s="143"/>
      <c r="B11" s="615"/>
      <c r="C11" s="616"/>
      <c r="D11" s="616"/>
      <c r="E11" s="616"/>
      <c r="F11" s="616"/>
      <c r="G11" s="616"/>
      <c r="H11" s="616"/>
      <c r="I11" s="616"/>
      <c r="J11" s="616"/>
      <c r="K11" s="617"/>
      <c r="L11" s="658"/>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60"/>
      <c r="BJ11" s="633"/>
      <c r="BK11" s="634"/>
      <c r="BL11" s="634"/>
      <c r="BM11" s="634"/>
      <c r="BN11" s="634"/>
      <c r="BO11" s="634"/>
      <c r="BP11" s="634"/>
      <c r="BQ11" s="634"/>
      <c r="BR11" s="634"/>
      <c r="BS11" s="635"/>
      <c r="BT11" s="111"/>
      <c r="BU11" s="112"/>
      <c r="BV11" s="118"/>
      <c r="BW11" s="118"/>
      <c r="BY11" s="105"/>
      <c r="BZ11" s="328"/>
      <c r="CA11" s="328"/>
      <c r="CB11" s="328"/>
      <c r="CC11" s="328"/>
      <c r="CD11" s="328"/>
      <c r="CE11" s="328"/>
      <c r="CJ11" s="330" t="s">
        <v>427</v>
      </c>
      <c r="CK11" s="330" t="s">
        <v>421</v>
      </c>
      <c r="CL11" s="331">
        <f t="shared" si="0"/>
        <v>0</v>
      </c>
      <c r="CM11" s="330">
        <f t="shared" si="1"/>
        <v>0</v>
      </c>
      <c r="CN11" s="338">
        <f t="shared" si="2"/>
        <v>0</v>
      </c>
      <c r="CO11" s="333">
        <f t="shared" si="3"/>
        <v>0</v>
      </c>
      <c r="CP11" s="334" t="s">
        <v>411</v>
      </c>
      <c r="CQ11" s="332">
        <f t="shared" si="4"/>
        <v>0</v>
      </c>
      <c r="CR11" s="332">
        <f t="shared" si="5"/>
        <v>0</v>
      </c>
      <c r="CS11" s="338">
        <f t="shared" si="6"/>
        <v>0</v>
      </c>
      <c r="CT11" s="338">
        <f t="shared" si="7"/>
        <v>0</v>
      </c>
      <c r="CU11" s="334" t="s">
        <v>412</v>
      </c>
      <c r="CV11" s="332">
        <f t="shared" si="8"/>
        <v>0</v>
      </c>
      <c r="CW11" s="332">
        <f t="shared" si="9"/>
        <v>0</v>
      </c>
      <c r="CX11" s="332">
        <f t="shared" si="10"/>
        <v>0</v>
      </c>
      <c r="CY11" s="332">
        <f t="shared" si="11"/>
        <v>0</v>
      </c>
      <c r="CZ11" s="334" t="s">
        <v>413</v>
      </c>
      <c r="DA11" s="332">
        <f t="shared" si="12"/>
        <v>0</v>
      </c>
      <c r="DB11" s="332">
        <f t="shared" si="13"/>
        <v>0</v>
      </c>
      <c r="DC11" s="332">
        <f t="shared" si="14"/>
        <v>0</v>
      </c>
      <c r="DD11" s="332">
        <f t="shared" si="15"/>
        <v>0</v>
      </c>
      <c r="DE11" s="334" t="s">
        <v>422</v>
      </c>
      <c r="DF11" s="332">
        <f t="shared" si="16"/>
        <v>0</v>
      </c>
      <c r="DG11" s="332">
        <f t="shared" si="17"/>
        <v>0</v>
      </c>
      <c r="DH11" s="332">
        <f t="shared" si="18"/>
        <v>0</v>
      </c>
      <c r="DI11" s="332">
        <f t="shared" si="19"/>
        <v>0</v>
      </c>
    </row>
    <row r="12" spans="1:113" ht="16.5" customHeight="1">
      <c r="A12" s="143"/>
      <c r="B12" s="661" t="s">
        <v>79</v>
      </c>
      <c r="C12" s="662"/>
      <c r="D12" s="662"/>
      <c r="E12" s="662"/>
      <c r="F12" s="662"/>
      <c r="G12" s="662"/>
      <c r="H12" s="662"/>
      <c r="I12" s="662"/>
      <c r="J12" s="662"/>
      <c r="K12" s="663"/>
      <c r="L12" s="667" t="s">
        <v>80</v>
      </c>
      <c r="M12" s="662"/>
      <c r="N12" s="662"/>
      <c r="O12" s="662"/>
      <c r="P12" s="662"/>
      <c r="Q12" s="663"/>
      <c r="R12" s="669" t="s">
        <v>84</v>
      </c>
      <c r="S12" s="670"/>
      <c r="T12" s="670"/>
      <c r="U12" s="670"/>
      <c r="V12" s="670"/>
      <c r="W12" s="670"/>
      <c r="X12" s="670"/>
      <c r="Y12" s="670"/>
      <c r="Z12" s="670"/>
      <c r="AA12" s="670"/>
      <c r="AB12" s="670"/>
      <c r="AC12" s="670"/>
      <c r="AD12" s="670"/>
      <c r="AE12" s="670"/>
      <c r="AF12" s="670"/>
      <c r="AG12" s="670"/>
      <c r="AH12" s="670"/>
      <c r="AI12" s="670"/>
      <c r="AJ12" s="671"/>
      <c r="AK12" s="672" t="s">
        <v>96</v>
      </c>
      <c r="AL12" s="673"/>
      <c r="AM12" s="673"/>
      <c r="AN12" s="673"/>
      <c r="AO12" s="673"/>
      <c r="AP12" s="673"/>
      <c r="AQ12" s="673"/>
      <c r="AR12" s="674"/>
      <c r="AS12" s="675" t="s">
        <v>428</v>
      </c>
      <c r="AT12" s="676"/>
      <c r="AU12" s="676"/>
      <c r="AV12" s="676"/>
      <c r="AW12" s="676"/>
      <c r="AX12" s="676"/>
      <c r="AY12" s="676"/>
      <c r="AZ12" s="676"/>
      <c r="BA12" s="676"/>
      <c r="BB12" s="676"/>
      <c r="BC12" s="677"/>
      <c r="BD12" s="672" t="s">
        <v>93</v>
      </c>
      <c r="BE12" s="673"/>
      <c r="BF12" s="673"/>
      <c r="BG12" s="673"/>
      <c r="BH12" s="673"/>
      <c r="BI12" s="678"/>
      <c r="BJ12" s="682" t="s">
        <v>92</v>
      </c>
      <c r="BK12" s="683"/>
      <c r="BL12" s="683"/>
      <c r="BM12" s="684"/>
      <c r="BN12" s="688" t="s">
        <v>94</v>
      </c>
      <c r="BO12" s="673"/>
      <c r="BP12" s="673"/>
      <c r="BQ12" s="673"/>
      <c r="BR12" s="673"/>
      <c r="BS12" s="689"/>
      <c r="BT12" s="111"/>
      <c r="BU12" s="112"/>
      <c r="BV12" s="118"/>
      <c r="BW12" s="118"/>
      <c r="BY12" s="105"/>
      <c r="BZ12" s="692" t="s">
        <v>429</v>
      </c>
      <c r="CA12" s="692"/>
      <c r="CB12" s="692"/>
      <c r="CC12" s="692"/>
      <c r="CD12" s="692" t="s">
        <v>430</v>
      </c>
      <c r="CE12" s="692"/>
      <c r="CF12" s="692"/>
      <c r="CG12" s="692"/>
      <c r="CH12" s="692"/>
      <c r="CJ12" s="330" t="s">
        <v>431</v>
      </c>
      <c r="CK12" s="330" t="s">
        <v>421</v>
      </c>
      <c r="CL12" s="331">
        <f t="shared" si="0"/>
        <v>0</v>
      </c>
      <c r="CM12" s="330">
        <f t="shared" si="1"/>
        <v>0</v>
      </c>
      <c r="CN12" s="338">
        <f t="shared" si="2"/>
        <v>0</v>
      </c>
      <c r="CO12" s="333">
        <f t="shared" si="3"/>
        <v>0</v>
      </c>
      <c r="CP12" s="334" t="s">
        <v>411</v>
      </c>
      <c r="CQ12" s="332">
        <f t="shared" si="4"/>
        <v>0</v>
      </c>
      <c r="CR12" s="332">
        <f t="shared" si="5"/>
        <v>0</v>
      </c>
      <c r="CS12" s="338">
        <f t="shared" si="6"/>
        <v>0</v>
      </c>
      <c r="CT12" s="338">
        <f t="shared" si="7"/>
        <v>0</v>
      </c>
      <c r="CU12" s="334" t="s">
        <v>412</v>
      </c>
      <c r="CV12" s="332">
        <f t="shared" si="8"/>
        <v>0</v>
      </c>
      <c r="CW12" s="332">
        <f t="shared" si="9"/>
        <v>0</v>
      </c>
      <c r="CX12" s="332">
        <f t="shared" si="10"/>
        <v>0</v>
      </c>
      <c r="CY12" s="332">
        <f t="shared" si="11"/>
        <v>0</v>
      </c>
      <c r="CZ12" s="334" t="s">
        <v>413</v>
      </c>
      <c r="DA12" s="332">
        <f t="shared" si="12"/>
        <v>0</v>
      </c>
      <c r="DB12" s="332">
        <f t="shared" si="13"/>
        <v>0</v>
      </c>
      <c r="DC12" s="332">
        <f t="shared" si="14"/>
        <v>0</v>
      </c>
      <c r="DD12" s="332">
        <f t="shared" si="15"/>
        <v>0</v>
      </c>
      <c r="DE12" s="334" t="s">
        <v>422</v>
      </c>
      <c r="DF12" s="332">
        <f t="shared" si="16"/>
        <v>0</v>
      </c>
      <c r="DG12" s="332">
        <f t="shared" si="17"/>
        <v>0</v>
      </c>
      <c r="DH12" s="332">
        <f t="shared" si="18"/>
        <v>0</v>
      </c>
      <c r="DI12" s="332">
        <f t="shared" si="19"/>
        <v>0</v>
      </c>
    </row>
    <row r="13" spans="1:113" ht="16.5" customHeight="1">
      <c r="A13" s="143"/>
      <c r="B13" s="664"/>
      <c r="C13" s="665"/>
      <c r="D13" s="665"/>
      <c r="E13" s="665"/>
      <c r="F13" s="665"/>
      <c r="G13" s="665"/>
      <c r="H13" s="665"/>
      <c r="I13" s="665"/>
      <c r="J13" s="665"/>
      <c r="K13" s="666"/>
      <c r="L13" s="668"/>
      <c r="M13" s="665"/>
      <c r="N13" s="665"/>
      <c r="O13" s="665"/>
      <c r="P13" s="665"/>
      <c r="Q13" s="666"/>
      <c r="R13" s="693" t="s">
        <v>85</v>
      </c>
      <c r="S13" s="694"/>
      <c r="T13" s="694"/>
      <c r="U13" s="694"/>
      <c r="V13" s="694"/>
      <c r="W13" s="694"/>
      <c r="X13" s="694"/>
      <c r="Y13" s="694"/>
      <c r="Z13" s="694"/>
      <c r="AA13" s="694"/>
      <c r="AB13" s="694"/>
      <c r="AC13" s="694"/>
      <c r="AD13" s="694"/>
      <c r="AE13" s="694"/>
      <c r="AF13" s="694"/>
      <c r="AG13" s="694"/>
      <c r="AH13" s="694"/>
      <c r="AI13" s="694"/>
      <c r="AJ13" s="695"/>
      <c r="AK13" s="696" t="s">
        <v>95</v>
      </c>
      <c r="AL13" s="686"/>
      <c r="AM13" s="686"/>
      <c r="AN13" s="686"/>
      <c r="AO13" s="686"/>
      <c r="AP13" s="686"/>
      <c r="AQ13" s="686"/>
      <c r="AR13" s="697"/>
      <c r="AS13" s="698" t="s">
        <v>432</v>
      </c>
      <c r="AT13" s="699"/>
      <c r="AU13" s="699"/>
      <c r="AV13" s="699"/>
      <c r="AW13" s="699"/>
      <c r="AX13" s="699"/>
      <c r="AY13" s="699"/>
      <c r="AZ13" s="700" t="s">
        <v>433</v>
      </c>
      <c r="BA13" s="701"/>
      <c r="BB13" s="701"/>
      <c r="BC13" s="702"/>
      <c r="BD13" s="679"/>
      <c r="BE13" s="680"/>
      <c r="BF13" s="680"/>
      <c r="BG13" s="680"/>
      <c r="BH13" s="680"/>
      <c r="BI13" s="681"/>
      <c r="BJ13" s="685"/>
      <c r="BK13" s="686"/>
      <c r="BL13" s="686"/>
      <c r="BM13" s="687"/>
      <c r="BN13" s="690"/>
      <c r="BO13" s="680"/>
      <c r="BP13" s="680"/>
      <c r="BQ13" s="680"/>
      <c r="BR13" s="680"/>
      <c r="BS13" s="691"/>
      <c r="BT13" s="111"/>
      <c r="BU13" s="112"/>
      <c r="BV13" s="118"/>
      <c r="BW13" s="118"/>
      <c r="BY13" s="105"/>
      <c r="BZ13" s="390" t="s">
        <v>434</v>
      </c>
      <c r="CA13" s="390" t="s">
        <v>435</v>
      </c>
      <c r="CB13" s="389" t="s">
        <v>46</v>
      </c>
      <c r="CC13" s="341" t="s">
        <v>436</v>
      </c>
      <c r="CD13" s="390" t="s">
        <v>434</v>
      </c>
      <c r="CE13" s="390" t="s">
        <v>435</v>
      </c>
      <c r="CF13" s="389" t="s">
        <v>437</v>
      </c>
      <c r="CG13" s="341" t="s">
        <v>46</v>
      </c>
      <c r="CH13" s="389" t="s">
        <v>436</v>
      </c>
      <c r="CJ13" s="330" t="s">
        <v>452</v>
      </c>
      <c r="CK13" s="330" t="s">
        <v>421</v>
      </c>
      <c r="CL13" s="331">
        <f t="shared" si="0"/>
        <v>0</v>
      </c>
      <c r="CM13" s="330">
        <f t="shared" si="1"/>
        <v>0</v>
      </c>
      <c r="CN13" s="338">
        <f t="shared" si="2"/>
        <v>0</v>
      </c>
      <c r="CO13" s="333">
        <f t="shared" si="3"/>
        <v>0</v>
      </c>
      <c r="CP13" s="334" t="s">
        <v>411</v>
      </c>
      <c r="CQ13" s="332">
        <f t="shared" si="4"/>
        <v>0</v>
      </c>
      <c r="CR13" s="332">
        <f t="shared" si="5"/>
        <v>0</v>
      </c>
      <c r="CS13" s="338">
        <f t="shared" si="6"/>
        <v>0</v>
      </c>
      <c r="CT13" s="338">
        <f t="shared" si="7"/>
        <v>0</v>
      </c>
      <c r="CU13" s="334" t="s">
        <v>412</v>
      </c>
      <c r="CV13" s="332">
        <f t="shared" si="8"/>
        <v>0</v>
      </c>
      <c r="CW13" s="332">
        <f t="shared" si="9"/>
        <v>0</v>
      </c>
      <c r="CX13" s="332">
        <f t="shared" si="10"/>
        <v>0</v>
      </c>
      <c r="CY13" s="332">
        <f t="shared" si="11"/>
        <v>0</v>
      </c>
      <c r="CZ13" s="334" t="s">
        <v>413</v>
      </c>
      <c r="DA13" s="332">
        <f t="shared" si="12"/>
        <v>0</v>
      </c>
      <c r="DB13" s="332">
        <f t="shared" si="13"/>
        <v>0</v>
      </c>
      <c r="DC13" s="332">
        <f t="shared" si="14"/>
        <v>0</v>
      </c>
      <c r="DD13" s="332">
        <f t="shared" si="15"/>
        <v>0</v>
      </c>
      <c r="DE13" s="334" t="s">
        <v>422</v>
      </c>
      <c r="DF13" s="332">
        <f t="shared" si="16"/>
        <v>0</v>
      </c>
      <c r="DG13" s="332">
        <f t="shared" si="17"/>
        <v>0</v>
      </c>
      <c r="DH13" s="332">
        <f t="shared" si="18"/>
        <v>0</v>
      </c>
      <c r="DI13" s="332">
        <f t="shared" si="19"/>
        <v>0</v>
      </c>
    </row>
    <row r="14" spans="1:113" ht="16.5" customHeight="1">
      <c r="A14" s="143"/>
      <c r="B14" s="766" t="s">
        <v>63</v>
      </c>
      <c r="C14" s="767"/>
      <c r="D14" s="767">
        <v>60</v>
      </c>
      <c r="E14" s="767"/>
      <c r="F14" s="768" t="s">
        <v>46</v>
      </c>
      <c r="G14" s="768"/>
      <c r="H14" s="769">
        <v>4</v>
      </c>
      <c r="I14" s="769"/>
      <c r="J14" s="768" t="s">
        <v>45</v>
      </c>
      <c r="K14" s="770"/>
      <c r="L14" s="771">
        <f>IFERROR(DATEDIF(BX14,BX15+1,"Y"),"")</f>
        <v>6</v>
      </c>
      <c r="M14" s="772"/>
      <c r="N14" s="772"/>
      <c r="O14" s="720">
        <f>IFERROR(DATEDIF(BX14,BX15+1,"YM"),"")</f>
        <v>0</v>
      </c>
      <c r="P14" s="720"/>
      <c r="Q14" s="721"/>
      <c r="R14" s="726" t="s">
        <v>83</v>
      </c>
      <c r="S14" s="727"/>
      <c r="T14" s="727"/>
      <c r="U14" s="727"/>
      <c r="V14" s="727"/>
      <c r="W14" s="727"/>
      <c r="X14" s="727"/>
      <c r="Y14" s="727"/>
      <c r="Z14" s="727"/>
      <c r="AA14" s="727"/>
      <c r="AB14" s="727"/>
      <c r="AC14" s="727"/>
      <c r="AD14" s="727"/>
      <c r="AE14" s="727"/>
      <c r="AF14" s="727"/>
      <c r="AG14" s="727"/>
      <c r="AH14" s="727"/>
      <c r="AI14" s="727"/>
      <c r="AJ14" s="728"/>
      <c r="AK14" s="732" t="s">
        <v>465</v>
      </c>
      <c r="AL14" s="733"/>
      <c r="AM14" s="733"/>
      <c r="AN14" s="733"/>
      <c r="AO14" s="733"/>
      <c r="AP14" s="733"/>
      <c r="AQ14" s="733"/>
      <c r="AR14" s="734"/>
      <c r="AS14" s="741" t="s">
        <v>438</v>
      </c>
      <c r="AT14" s="742"/>
      <c r="AU14" s="742"/>
      <c r="AV14" s="742"/>
      <c r="AW14" s="742"/>
      <c r="AX14" s="742"/>
      <c r="AY14" s="743"/>
      <c r="AZ14" s="391">
        <v>1</v>
      </c>
      <c r="BA14" s="392" t="s">
        <v>46</v>
      </c>
      <c r="BB14" s="391">
        <v>6</v>
      </c>
      <c r="BC14" s="392" t="s">
        <v>436</v>
      </c>
      <c r="BD14" s="744" t="s">
        <v>87</v>
      </c>
      <c r="BE14" s="745"/>
      <c r="BF14" s="745"/>
      <c r="BG14" s="745"/>
      <c r="BH14" s="745"/>
      <c r="BI14" s="746"/>
      <c r="BJ14" s="750" t="s">
        <v>89</v>
      </c>
      <c r="BK14" s="751"/>
      <c r="BL14" s="751"/>
      <c r="BM14" s="752"/>
      <c r="BN14" s="750" t="s">
        <v>90</v>
      </c>
      <c r="BO14" s="751"/>
      <c r="BP14" s="751"/>
      <c r="BQ14" s="751"/>
      <c r="BR14" s="751"/>
      <c r="BS14" s="779"/>
      <c r="BT14" s="111"/>
      <c r="BU14" s="28"/>
      <c r="BV14" s="113">
        <f>IF(B14="S",25,IF(B14="H",88,IF(B14="R",118,)))</f>
        <v>25</v>
      </c>
      <c r="BW14" s="113">
        <f>D14+BV14</f>
        <v>85</v>
      </c>
      <c r="BX14" s="342">
        <f>DATE(BW14,H14,1)</f>
        <v>31138</v>
      </c>
      <c r="BY14" s="105"/>
      <c r="BZ14" s="782" t="str">
        <f>BN14</f>
        <v>認可保育所</v>
      </c>
      <c r="CA14" s="782" t="str">
        <f>BJ14</f>
        <v>常勤</v>
      </c>
      <c r="CB14" s="709">
        <f>L14</f>
        <v>6</v>
      </c>
      <c r="CC14" s="710">
        <f>O14</f>
        <v>0</v>
      </c>
      <c r="CD14" s="390" t="str">
        <f>BN14</f>
        <v>認可保育所</v>
      </c>
      <c r="CE14" s="343" t="str">
        <f>BJ14</f>
        <v>常勤</v>
      </c>
      <c r="CF14" s="390" t="str">
        <f t="shared" ref="CF14:CF52" si="20">AS14</f>
        <v>主任保育士</v>
      </c>
      <c r="CG14" s="389">
        <f>AZ14</f>
        <v>1</v>
      </c>
      <c r="CH14" s="389">
        <f>BB14</f>
        <v>6</v>
      </c>
      <c r="CJ14" s="344" t="s">
        <v>439</v>
      </c>
      <c r="CK14" s="330" t="s">
        <v>421</v>
      </c>
      <c r="CL14" s="331">
        <f>SUMIFS($CB$14:$CB$52,$BZ$14:$BZ$52,CJ14,$CA$14:$CA$52,CK14)</f>
        <v>0</v>
      </c>
      <c r="CM14" s="330">
        <f>SUMIFS($CC$14:$CC$52,$BZ$14:$BZ$52,CJ14,$CA$14:$CA$52,CK14)</f>
        <v>0</v>
      </c>
      <c r="CN14" s="338">
        <f>((SUMIFS($CB$14:$CB$52,$BZ$14:$BZ$52,CJ14,$CA$14:$CA$52,CK14))+(INT(CM14/12)))</f>
        <v>0</v>
      </c>
      <c r="CO14" s="333">
        <f>MOD(SUMIFS($CC$14:$CC$52,$BZ$14:$BZ$52,CJ14,$CA$14:$CA$52,CK14),12)</f>
        <v>0</v>
      </c>
      <c r="CP14" s="334" t="s">
        <v>411</v>
      </c>
      <c r="CQ14" s="332">
        <f t="shared" si="4"/>
        <v>0</v>
      </c>
      <c r="CR14" s="332">
        <f>SUMIFS($CH$14:$CH$52,$CD$14:$CD$52,CJ14,$CE$14:$CE$52,CK14,$CF$14:$CF$52,CP14)</f>
        <v>0</v>
      </c>
      <c r="CS14" s="338">
        <f t="shared" si="6"/>
        <v>0</v>
      </c>
      <c r="CT14" s="338">
        <f t="shared" si="7"/>
        <v>0</v>
      </c>
      <c r="CU14" s="334" t="s">
        <v>412</v>
      </c>
      <c r="CV14" s="332">
        <f t="shared" si="8"/>
        <v>0</v>
      </c>
      <c r="CW14" s="332">
        <f t="shared" si="9"/>
        <v>0</v>
      </c>
      <c r="CX14" s="332">
        <f t="shared" si="10"/>
        <v>0</v>
      </c>
      <c r="CY14" s="332">
        <f t="shared" si="11"/>
        <v>0</v>
      </c>
      <c r="CZ14" s="334" t="s">
        <v>413</v>
      </c>
      <c r="DA14" s="332">
        <f t="shared" si="12"/>
        <v>0</v>
      </c>
      <c r="DB14" s="332">
        <f t="shared" si="13"/>
        <v>0</v>
      </c>
      <c r="DC14" s="332">
        <f t="shared" si="14"/>
        <v>0</v>
      </c>
      <c r="DD14" s="332">
        <f t="shared" si="15"/>
        <v>0</v>
      </c>
    </row>
    <row r="15" spans="1:113" ht="16.5" customHeight="1">
      <c r="A15" s="143"/>
      <c r="B15" s="711" t="s">
        <v>51</v>
      </c>
      <c r="C15" s="712"/>
      <c r="D15" s="712"/>
      <c r="E15" s="712"/>
      <c r="F15" s="712"/>
      <c r="G15" s="712"/>
      <c r="H15" s="712"/>
      <c r="I15" s="712"/>
      <c r="J15" s="712"/>
      <c r="K15" s="713"/>
      <c r="L15" s="773"/>
      <c r="M15" s="774"/>
      <c r="N15" s="774"/>
      <c r="O15" s="722"/>
      <c r="P15" s="722"/>
      <c r="Q15" s="723"/>
      <c r="R15" s="729"/>
      <c r="S15" s="730"/>
      <c r="T15" s="730"/>
      <c r="U15" s="730"/>
      <c r="V15" s="730"/>
      <c r="W15" s="730"/>
      <c r="X15" s="730"/>
      <c r="Y15" s="730"/>
      <c r="Z15" s="730"/>
      <c r="AA15" s="730"/>
      <c r="AB15" s="730"/>
      <c r="AC15" s="730"/>
      <c r="AD15" s="730"/>
      <c r="AE15" s="730"/>
      <c r="AF15" s="730"/>
      <c r="AG15" s="730"/>
      <c r="AH15" s="730"/>
      <c r="AI15" s="730"/>
      <c r="AJ15" s="731"/>
      <c r="AK15" s="735"/>
      <c r="AL15" s="736"/>
      <c r="AM15" s="736"/>
      <c r="AN15" s="736"/>
      <c r="AO15" s="736"/>
      <c r="AP15" s="736"/>
      <c r="AQ15" s="736"/>
      <c r="AR15" s="737"/>
      <c r="AS15" s="714" t="s">
        <v>440</v>
      </c>
      <c r="AT15" s="715"/>
      <c r="AU15" s="715"/>
      <c r="AV15" s="715"/>
      <c r="AW15" s="715"/>
      <c r="AX15" s="715"/>
      <c r="AY15" s="716"/>
      <c r="AZ15" s="393">
        <v>2</v>
      </c>
      <c r="BA15" s="394" t="s">
        <v>46</v>
      </c>
      <c r="BB15" s="393">
        <v>6</v>
      </c>
      <c r="BC15" s="394" t="s">
        <v>436</v>
      </c>
      <c r="BD15" s="747"/>
      <c r="BE15" s="748"/>
      <c r="BF15" s="748"/>
      <c r="BG15" s="748"/>
      <c r="BH15" s="748"/>
      <c r="BI15" s="749"/>
      <c r="BJ15" s="753"/>
      <c r="BK15" s="754"/>
      <c r="BL15" s="754"/>
      <c r="BM15" s="755"/>
      <c r="BN15" s="753"/>
      <c r="BO15" s="754"/>
      <c r="BP15" s="754"/>
      <c r="BQ15" s="754"/>
      <c r="BR15" s="754"/>
      <c r="BS15" s="780"/>
      <c r="BT15" s="111"/>
      <c r="BU15" s="28"/>
      <c r="BV15" s="113">
        <f>IF(B16="S",25,IF(B16="H",88,IF(B16="R",118,)))</f>
        <v>88</v>
      </c>
      <c r="BW15" s="113">
        <f>D16+BV15</f>
        <v>91</v>
      </c>
      <c r="BX15" s="342">
        <f>DATE(BW15,H16,31)</f>
        <v>33328</v>
      </c>
      <c r="BY15" s="105"/>
      <c r="BZ15" s="783"/>
      <c r="CA15" s="783"/>
      <c r="CB15" s="709"/>
      <c r="CC15" s="710"/>
      <c r="CD15" s="390" t="str">
        <f>BN14</f>
        <v>認可保育所</v>
      </c>
      <c r="CE15" s="390" t="str">
        <f>BJ14</f>
        <v>常勤</v>
      </c>
      <c r="CF15" s="390" t="str">
        <f t="shared" si="20"/>
        <v>施設長</v>
      </c>
      <c r="CG15" s="389">
        <f>AZ15</f>
        <v>2</v>
      </c>
      <c r="CH15" s="389">
        <f>BB15</f>
        <v>6</v>
      </c>
      <c r="CJ15" s="344" t="s">
        <v>466</v>
      </c>
      <c r="CK15" s="330" t="s">
        <v>421</v>
      </c>
      <c r="CL15" s="331">
        <f>SUMIFS($CB$14:$CB$52,$BZ$14:$BZ$52,CJ15,$CA$14:$CA$52,CK15)</f>
        <v>0</v>
      </c>
      <c r="CM15" s="330">
        <f>SUMIFS($CC$14:$CC$52,$BZ$14:$BZ$52,CJ15,$CA$14:$CA$52,CK15)</f>
        <v>0</v>
      </c>
      <c r="CN15" s="338">
        <f>((SUMIFS($CB$14:$CB$52,$BZ$14:$BZ$52,CJ15,$CA$14:$CA$52,CK15))+(INT(CM15/12)))</f>
        <v>0</v>
      </c>
      <c r="CO15" s="333">
        <f>MOD(SUMIFS($CC$14:$CC$52,$BZ$14:$BZ$52,CJ15,$CA$14:$CA$52,CK15),12)</f>
        <v>0</v>
      </c>
      <c r="CP15" s="334" t="s">
        <v>411</v>
      </c>
      <c r="CQ15" s="332">
        <f t="shared" si="4"/>
        <v>0</v>
      </c>
      <c r="CR15" s="332">
        <f>SUMIFS($CH$14:$CH$52,$CD$14:$CD$52,CJ15,$CE$14:$CE$52,CK15,$CF$14:$CF$52,CP15)</f>
        <v>0</v>
      </c>
      <c r="CS15" s="338">
        <f t="shared" si="6"/>
        <v>0</v>
      </c>
      <c r="CT15" s="338">
        <f t="shared" si="7"/>
        <v>0</v>
      </c>
      <c r="CU15" s="334" t="s">
        <v>412</v>
      </c>
      <c r="CV15" s="332">
        <f t="shared" si="8"/>
        <v>0</v>
      </c>
      <c r="CW15" s="332">
        <f t="shared" si="9"/>
        <v>0</v>
      </c>
      <c r="CX15" s="332">
        <f t="shared" si="10"/>
        <v>0</v>
      </c>
      <c r="CY15" s="332">
        <f t="shared" si="11"/>
        <v>0</v>
      </c>
      <c r="CZ15" s="334" t="s">
        <v>413</v>
      </c>
      <c r="DA15" s="332">
        <f t="shared" si="12"/>
        <v>0</v>
      </c>
      <c r="DB15" s="332">
        <f t="shared" si="13"/>
        <v>0</v>
      </c>
      <c r="DC15" s="332">
        <f t="shared" si="14"/>
        <v>0</v>
      </c>
      <c r="DD15" s="332">
        <f t="shared" si="15"/>
        <v>0</v>
      </c>
    </row>
    <row r="16" spans="1:113" ht="16.5" customHeight="1">
      <c r="A16" s="143"/>
      <c r="B16" s="717" t="s">
        <v>228</v>
      </c>
      <c r="C16" s="718"/>
      <c r="D16" s="718">
        <v>3</v>
      </c>
      <c r="E16" s="718"/>
      <c r="F16" s="719" t="s">
        <v>46</v>
      </c>
      <c r="G16" s="719"/>
      <c r="H16" s="777">
        <v>3</v>
      </c>
      <c r="I16" s="777"/>
      <c r="J16" s="719" t="s">
        <v>45</v>
      </c>
      <c r="K16" s="778"/>
      <c r="L16" s="775"/>
      <c r="M16" s="776"/>
      <c r="N16" s="776"/>
      <c r="O16" s="724"/>
      <c r="P16" s="724"/>
      <c r="Q16" s="725"/>
      <c r="R16" s="759" t="s">
        <v>86</v>
      </c>
      <c r="S16" s="760"/>
      <c r="T16" s="760"/>
      <c r="U16" s="760"/>
      <c r="V16" s="760"/>
      <c r="W16" s="760"/>
      <c r="X16" s="760"/>
      <c r="Y16" s="760"/>
      <c r="Z16" s="760"/>
      <c r="AA16" s="760"/>
      <c r="AB16" s="760"/>
      <c r="AC16" s="760"/>
      <c r="AD16" s="760"/>
      <c r="AE16" s="760"/>
      <c r="AF16" s="760"/>
      <c r="AG16" s="760"/>
      <c r="AH16" s="760"/>
      <c r="AI16" s="760"/>
      <c r="AJ16" s="761"/>
      <c r="AK16" s="738"/>
      <c r="AL16" s="739"/>
      <c r="AM16" s="739"/>
      <c r="AN16" s="739"/>
      <c r="AO16" s="739"/>
      <c r="AP16" s="739"/>
      <c r="AQ16" s="739"/>
      <c r="AR16" s="740"/>
      <c r="AS16" s="762"/>
      <c r="AT16" s="763"/>
      <c r="AU16" s="763"/>
      <c r="AV16" s="763"/>
      <c r="AW16" s="763"/>
      <c r="AX16" s="763"/>
      <c r="AY16" s="764"/>
      <c r="AZ16" s="395"/>
      <c r="BA16" s="396" t="s">
        <v>46</v>
      </c>
      <c r="BB16" s="395"/>
      <c r="BC16" s="396" t="s">
        <v>436</v>
      </c>
      <c r="BD16" s="765" t="s">
        <v>88</v>
      </c>
      <c r="BE16" s="757"/>
      <c r="BF16" s="757"/>
      <c r="BG16" s="757"/>
      <c r="BH16" s="757"/>
      <c r="BI16" s="758"/>
      <c r="BJ16" s="756"/>
      <c r="BK16" s="757"/>
      <c r="BL16" s="757"/>
      <c r="BM16" s="758"/>
      <c r="BN16" s="756"/>
      <c r="BO16" s="757"/>
      <c r="BP16" s="757"/>
      <c r="BQ16" s="757"/>
      <c r="BR16" s="757"/>
      <c r="BS16" s="781"/>
      <c r="BT16" s="111"/>
      <c r="BU16" s="28"/>
      <c r="BV16" s="105"/>
      <c r="BW16" s="118"/>
      <c r="BY16" s="105"/>
      <c r="BZ16" s="784"/>
      <c r="CA16" s="784"/>
      <c r="CB16" s="709"/>
      <c r="CC16" s="710"/>
      <c r="CD16" s="390" t="str">
        <f>BN14</f>
        <v>認可保育所</v>
      </c>
      <c r="CE16" s="390" t="str">
        <f>BJ14</f>
        <v>常勤</v>
      </c>
      <c r="CF16" s="390">
        <f t="shared" si="20"/>
        <v>0</v>
      </c>
      <c r="CG16" s="389">
        <f>AZ16</f>
        <v>0</v>
      </c>
      <c r="CH16" s="389">
        <f>BB16</f>
        <v>0</v>
      </c>
      <c r="CJ16" s="345"/>
      <c r="CK16" s="345"/>
      <c r="CL16" s="345"/>
      <c r="CM16" s="345"/>
      <c r="CN16" s="34"/>
      <c r="CO16" s="34"/>
      <c r="CP16" s="34"/>
      <c r="CQ16" s="34"/>
      <c r="CR16" s="34"/>
      <c r="CS16" s="34"/>
      <c r="CT16" s="34"/>
      <c r="CU16" s="34"/>
      <c r="CV16" s="34"/>
      <c r="CW16" s="34"/>
      <c r="CX16" s="34"/>
    </row>
    <row r="17" spans="1:102" ht="16.5" customHeight="1">
      <c r="A17" s="143"/>
      <c r="B17" s="766"/>
      <c r="C17" s="767"/>
      <c r="D17" s="767"/>
      <c r="E17" s="767"/>
      <c r="F17" s="769" t="s">
        <v>46</v>
      </c>
      <c r="G17" s="769"/>
      <c r="H17" s="769"/>
      <c r="I17" s="769"/>
      <c r="J17" s="769" t="s">
        <v>45</v>
      </c>
      <c r="K17" s="976"/>
      <c r="L17" s="771"/>
      <c r="M17" s="772"/>
      <c r="N17" s="772"/>
      <c r="O17" s="720"/>
      <c r="P17" s="720"/>
      <c r="Q17" s="721"/>
      <c r="R17" s="726"/>
      <c r="S17" s="727"/>
      <c r="T17" s="727"/>
      <c r="U17" s="727"/>
      <c r="V17" s="727"/>
      <c r="W17" s="727"/>
      <c r="X17" s="727"/>
      <c r="Y17" s="727"/>
      <c r="Z17" s="727"/>
      <c r="AA17" s="727"/>
      <c r="AB17" s="727"/>
      <c r="AC17" s="727"/>
      <c r="AD17" s="727"/>
      <c r="AE17" s="727"/>
      <c r="AF17" s="727"/>
      <c r="AG17" s="727"/>
      <c r="AH17" s="727"/>
      <c r="AI17" s="727"/>
      <c r="AJ17" s="728"/>
      <c r="AK17" s="732"/>
      <c r="AL17" s="733"/>
      <c r="AM17" s="733"/>
      <c r="AN17" s="733"/>
      <c r="AO17" s="733"/>
      <c r="AP17" s="733"/>
      <c r="AQ17" s="733"/>
      <c r="AR17" s="734"/>
      <c r="AS17" s="741"/>
      <c r="AT17" s="742"/>
      <c r="AU17" s="742"/>
      <c r="AV17" s="742"/>
      <c r="AW17" s="742"/>
      <c r="AX17" s="742"/>
      <c r="AY17" s="743"/>
      <c r="AZ17" s="391"/>
      <c r="BA17" s="392" t="s">
        <v>46</v>
      </c>
      <c r="BB17" s="391"/>
      <c r="BC17" s="392" t="s">
        <v>195</v>
      </c>
      <c r="BD17" s="744"/>
      <c r="BE17" s="745"/>
      <c r="BF17" s="745"/>
      <c r="BG17" s="745"/>
      <c r="BH17" s="745"/>
      <c r="BI17" s="746"/>
      <c r="BJ17" s="750"/>
      <c r="BK17" s="751"/>
      <c r="BL17" s="751"/>
      <c r="BM17" s="752"/>
      <c r="BN17" s="750"/>
      <c r="BO17" s="751"/>
      <c r="BP17" s="751"/>
      <c r="BQ17" s="751"/>
      <c r="BR17" s="751"/>
      <c r="BS17" s="779"/>
      <c r="BT17" s="111"/>
      <c r="BU17" s="28"/>
      <c r="BV17" s="113">
        <f>IF(B17="S",25,IF(B17="H",88,IF(B17="R",118,)))</f>
        <v>0</v>
      </c>
      <c r="BW17" s="113">
        <f>D17+BV17</f>
        <v>0</v>
      </c>
      <c r="BX17" s="342" t="e">
        <f>DATE(BW17,H17,1)</f>
        <v>#NUM!</v>
      </c>
      <c r="BY17" s="105"/>
      <c r="BZ17" s="782">
        <f>BN17</f>
        <v>0</v>
      </c>
      <c r="CA17" s="791">
        <f>BJ17</f>
        <v>0</v>
      </c>
      <c r="CB17" s="709">
        <f>L17</f>
        <v>0</v>
      </c>
      <c r="CC17" s="710">
        <f>O17</f>
        <v>0</v>
      </c>
      <c r="CD17" s="390">
        <f>BN17</f>
        <v>0</v>
      </c>
      <c r="CE17" s="390">
        <f>BJ17</f>
        <v>0</v>
      </c>
      <c r="CF17" s="390">
        <f t="shared" si="20"/>
        <v>0</v>
      </c>
      <c r="CG17" s="389">
        <f>AZ17</f>
        <v>0</v>
      </c>
      <c r="CH17" s="389">
        <f t="shared" ref="CH17:CH52" si="21">BB17</f>
        <v>0</v>
      </c>
      <c r="CJ17" s="345"/>
      <c r="CK17" s="345"/>
      <c r="CL17" s="345"/>
      <c r="CM17" s="345"/>
      <c r="CN17" s="34"/>
      <c r="CO17" s="34"/>
      <c r="CP17" s="34"/>
      <c r="CQ17" s="34"/>
      <c r="CR17" s="34"/>
      <c r="CS17" s="34"/>
      <c r="CT17" s="34"/>
      <c r="CU17" s="34"/>
      <c r="CV17" s="34"/>
      <c r="CW17" s="34"/>
      <c r="CX17" s="34"/>
    </row>
    <row r="18" spans="1:102" ht="16.5" customHeight="1">
      <c r="A18" s="143"/>
      <c r="B18" s="792" t="s">
        <v>51</v>
      </c>
      <c r="C18" s="793"/>
      <c r="D18" s="793"/>
      <c r="E18" s="793"/>
      <c r="F18" s="793"/>
      <c r="G18" s="793"/>
      <c r="H18" s="793"/>
      <c r="I18" s="793"/>
      <c r="J18" s="793"/>
      <c r="K18" s="794"/>
      <c r="L18" s="773"/>
      <c r="M18" s="774"/>
      <c r="N18" s="774"/>
      <c r="O18" s="722"/>
      <c r="P18" s="722"/>
      <c r="Q18" s="723"/>
      <c r="R18" s="729"/>
      <c r="S18" s="730"/>
      <c r="T18" s="730"/>
      <c r="U18" s="730"/>
      <c r="V18" s="730"/>
      <c r="W18" s="730"/>
      <c r="X18" s="730"/>
      <c r="Y18" s="730"/>
      <c r="Z18" s="730"/>
      <c r="AA18" s="730"/>
      <c r="AB18" s="730"/>
      <c r="AC18" s="730"/>
      <c r="AD18" s="730"/>
      <c r="AE18" s="730"/>
      <c r="AF18" s="730"/>
      <c r="AG18" s="730"/>
      <c r="AH18" s="730"/>
      <c r="AI18" s="730"/>
      <c r="AJ18" s="731"/>
      <c r="AK18" s="735"/>
      <c r="AL18" s="736"/>
      <c r="AM18" s="736"/>
      <c r="AN18" s="736"/>
      <c r="AO18" s="736"/>
      <c r="AP18" s="736"/>
      <c r="AQ18" s="736"/>
      <c r="AR18" s="737"/>
      <c r="AS18" s="714"/>
      <c r="AT18" s="715"/>
      <c r="AU18" s="715"/>
      <c r="AV18" s="715"/>
      <c r="AW18" s="715"/>
      <c r="AX18" s="715"/>
      <c r="AY18" s="716"/>
      <c r="AZ18" s="393"/>
      <c r="BA18" s="394" t="s">
        <v>46</v>
      </c>
      <c r="BB18" s="393"/>
      <c r="BC18" s="394" t="s">
        <v>195</v>
      </c>
      <c r="BD18" s="747"/>
      <c r="BE18" s="748"/>
      <c r="BF18" s="748"/>
      <c r="BG18" s="748"/>
      <c r="BH18" s="748"/>
      <c r="BI18" s="749"/>
      <c r="BJ18" s="753"/>
      <c r="BK18" s="754"/>
      <c r="BL18" s="754"/>
      <c r="BM18" s="755"/>
      <c r="BN18" s="753"/>
      <c r="BO18" s="754"/>
      <c r="BP18" s="754"/>
      <c r="BQ18" s="754"/>
      <c r="BR18" s="754"/>
      <c r="BS18" s="780"/>
      <c r="BT18" s="111"/>
      <c r="BU18" s="28"/>
      <c r="BV18" s="113">
        <f>IF(B19="S",25,IF(B19="H",88,IF(B19="R",118,)))</f>
        <v>0</v>
      </c>
      <c r="BW18" s="113">
        <f>D19+BV18</f>
        <v>0</v>
      </c>
      <c r="BX18" s="342" t="e">
        <f>DATE(BW18,H19,31)</f>
        <v>#NUM!</v>
      </c>
      <c r="BY18" s="105"/>
      <c r="BZ18" s="783"/>
      <c r="CA18" s="783"/>
      <c r="CB18" s="709"/>
      <c r="CC18" s="710"/>
      <c r="CD18" s="390">
        <f>BN17</f>
        <v>0</v>
      </c>
      <c r="CE18" s="390">
        <f>BJ17</f>
        <v>0</v>
      </c>
      <c r="CF18" s="390">
        <f t="shared" si="20"/>
        <v>0</v>
      </c>
      <c r="CG18" s="389">
        <f t="shared" ref="CG18:CG52" si="22">AZ18</f>
        <v>0</v>
      </c>
      <c r="CH18" s="389">
        <f t="shared" si="21"/>
        <v>0</v>
      </c>
      <c r="CJ18" s="345"/>
      <c r="CK18" s="345"/>
      <c r="CL18" s="345"/>
      <c r="CM18" s="345"/>
      <c r="CN18" s="34"/>
      <c r="CO18" s="34"/>
      <c r="CP18" s="34"/>
      <c r="CQ18" s="34"/>
      <c r="CR18" s="34"/>
      <c r="CS18" s="34"/>
      <c r="CT18" s="34"/>
      <c r="CU18" s="34"/>
      <c r="CV18" s="34"/>
      <c r="CW18" s="34"/>
      <c r="CX18" s="34"/>
    </row>
    <row r="19" spans="1:102" ht="16.5" customHeight="1">
      <c r="A19" s="143"/>
      <c r="B19" s="717"/>
      <c r="C19" s="718"/>
      <c r="D19" s="718"/>
      <c r="E19" s="718"/>
      <c r="F19" s="777" t="s">
        <v>46</v>
      </c>
      <c r="G19" s="777"/>
      <c r="H19" s="777"/>
      <c r="I19" s="777"/>
      <c r="J19" s="777" t="s">
        <v>45</v>
      </c>
      <c r="K19" s="977"/>
      <c r="L19" s="775"/>
      <c r="M19" s="776"/>
      <c r="N19" s="776"/>
      <c r="O19" s="724"/>
      <c r="P19" s="724"/>
      <c r="Q19" s="725"/>
      <c r="R19" s="759"/>
      <c r="S19" s="760"/>
      <c r="T19" s="760"/>
      <c r="U19" s="760"/>
      <c r="V19" s="760"/>
      <c r="W19" s="760"/>
      <c r="X19" s="760"/>
      <c r="Y19" s="760"/>
      <c r="Z19" s="760"/>
      <c r="AA19" s="760"/>
      <c r="AB19" s="760"/>
      <c r="AC19" s="760"/>
      <c r="AD19" s="760"/>
      <c r="AE19" s="760"/>
      <c r="AF19" s="760"/>
      <c r="AG19" s="760"/>
      <c r="AH19" s="760"/>
      <c r="AI19" s="760"/>
      <c r="AJ19" s="761"/>
      <c r="AK19" s="738"/>
      <c r="AL19" s="739"/>
      <c r="AM19" s="739"/>
      <c r="AN19" s="739"/>
      <c r="AO19" s="739"/>
      <c r="AP19" s="739"/>
      <c r="AQ19" s="739"/>
      <c r="AR19" s="740"/>
      <c r="AS19" s="762"/>
      <c r="AT19" s="763"/>
      <c r="AU19" s="763"/>
      <c r="AV19" s="763"/>
      <c r="AW19" s="763"/>
      <c r="AX19" s="763"/>
      <c r="AY19" s="764"/>
      <c r="AZ19" s="395"/>
      <c r="BA19" s="396" t="s">
        <v>46</v>
      </c>
      <c r="BB19" s="395"/>
      <c r="BC19" s="396" t="s">
        <v>195</v>
      </c>
      <c r="BD19" s="765"/>
      <c r="BE19" s="757"/>
      <c r="BF19" s="757"/>
      <c r="BG19" s="757"/>
      <c r="BH19" s="757"/>
      <c r="BI19" s="758"/>
      <c r="BJ19" s="756"/>
      <c r="BK19" s="757"/>
      <c r="BL19" s="757"/>
      <c r="BM19" s="758"/>
      <c r="BN19" s="756"/>
      <c r="BO19" s="757"/>
      <c r="BP19" s="757"/>
      <c r="BQ19" s="757"/>
      <c r="BR19" s="757"/>
      <c r="BS19" s="781"/>
      <c r="BT19" s="111"/>
      <c r="BU19" s="28"/>
      <c r="BV19" s="118"/>
      <c r="BW19" s="118"/>
      <c r="BY19" s="105"/>
      <c r="BZ19" s="784"/>
      <c r="CA19" s="784"/>
      <c r="CB19" s="709"/>
      <c r="CC19" s="710"/>
      <c r="CD19" s="343">
        <f>BN17</f>
        <v>0</v>
      </c>
      <c r="CE19" s="390">
        <f>BJ17</f>
        <v>0</v>
      </c>
      <c r="CF19" s="390">
        <f t="shared" si="20"/>
        <v>0</v>
      </c>
      <c r="CG19" s="389">
        <f t="shared" si="22"/>
        <v>0</v>
      </c>
      <c r="CH19" s="389">
        <f t="shared" si="21"/>
        <v>0</v>
      </c>
    </row>
    <row r="20" spans="1:102" ht="16.5" customHeight="1">
      <c r="A20" s="143"/>
      <c r="B20" s="766"/>
      <c r="C20" s="767"/>
      <c r="D20" s="767"/>
      <c r="E20" s="767"/>
      <c r="F20" s="768" t="s">
        <v>46</v>
      </c>
      <c r="G20" s="768"/>
      <c r="H20" s="769"/>
      <c r="I20" s="769"/>
      <c r="J20" s="768" t="s">
        <v>45</v>
      </c>
      <c r="K20" s="770"/>
      <c r="L20" s="785" t="str">
        <f>IFERROR(DATEDIF(BX20,BX21+1,"Y"),"")</f>
        <v/>
      </c>
      <c r="M20" s="786"/>
      <c r="N20" s="786"/>
      <c r="O20" s="795" t="str">
        <f>IFERROR(DATEDIF(BX20,BX21+1,"YM"),"")</f>
        <v/>
      </c>
      <c r="P20" s="795"/>
      <c r="Q20" s="796"/>
      <c r="R20" s="801"/>
      <c r="S20" s="802"/>
      <c r="T20" s="802"/>
      <c r="U20" s="802"/>
      <c r="V20" s="802"/>
      <c r="W20" s="802"/>
      <c r="X20" s="802"/>
      <c r="Y20" s="802"/>
      <c r="Z20" s="802"/>
      <c r="AA20" s="802"/>
      <c r="AB20" s="802"/>
      <c r="AC20" s="802"/>
      <c r="AD20" s="802"/>
      <c r="AE20" s="802"/>
      <c r="AF20" s="802"/>
      <c r="AG20" s="802"/>
      <c r="AH20" s="802"/>
      <c r="AI20" s="802"/>
      <c r="AJ20" s="803"/>
      <c r="AK20" s="807"/>
      <c r="AL20" s="808"/>
      <c r="AM20" s="808"/>
      <c r="AN20" s="808"/>
      <c r="AO20" s="808"/>
      <c r="AP20" s="808"/>
      <c r="AQ20" s="808"/>
      <c r="AR20" s="809"/>
      <c r="AS20" s="741"/>
      <c r="AT20" s="742"/>
      <c r="AU20" s="742"/>
      <c r="AV20" s="742"/>
      <c r="AW20" s="742"/>
      <c r="AX20" s="742"/>
      <c r="AY20" s="743"/>
      <c r="AZ20" s="391"/>
      <c r="BA20" s="392" t="s">
        <v>46</v>
      </c>
      <c r="BB20" s="391"/>
      <c r="BC20" s="392" t="s">
        <v>436</v>
      </c>
      <c r="BD20" s="816"/>
      <c r="BE20" s="817"/>
      <c r="BF20" s="817"/>
      <c r="BG20" s="817"/>
      <c r="BH20" s="817"/>
      <c r="BI20" s="818"/>
      <c r="BJ20" s="822"/>
      <c r="BK20" s="823"/>
      <c r="BL20" s="823"/>
      <c r="BM20" s="824"/>
      <c r="BN20" s="750"/>
      <c r="BO20" s="751"/>
      <c r="BP20" s="751"/>
      <c r="BQ20" s="751"/>
      <c r="BR20" s="751"/>
      <c r="BS20" s="779"/>
      <c r="BT20" s="111"/>
      <c r="BU20" s="28"/>
      <c r="BV20" s="113">
        <f>IF(B20="S",25,IF(B20="H",88,IF(B20="R",118,)))</f>
        <v>0</v>
      </c>
      <c r="BW20" s="113">
        <f>D20+BV20</f>
        <v>0</v>
      </c>
      <c r="BX20" s="342" t="e">
        <f>DATE(BW20,H20,1)</f>
        <v>#NUM!</v>
      </c>
      <c r="BY20" s="105"/>
      <c r="BZ20" s="791">
        <f t="shared" ref="BZ20" si="23">BN20</f>
        <v>0</v>
      </c>
      <c r="CA20" s="791">
        <f t="shared" ref="CA20" si="24">BJ20</f>
        <v>0</v>
      </c>
      <c r="CB20" s="709" t="str">
        <f t="shared" ref="CB20" si="25">L20</f>
        <v/>
      </c>
      <c r="CC20" s="710" t="str">
        <f>O20</f>
        <v/>
      </c>
      <c r="CD20" s="390">
        <f>BN20</f>
        <v>0</v>
      </c>
      <c r="CE20" s="390">
        <f>BJ20</f>
        <v>0</v>
      </c>
      <c r="CF20" s="390">
        <f t="shared" si="20"/>
        <v>0</v>
      </c>
      <c r="CG20" s="389">
        <f t="shared" si="22"/>
        <v>0</v>
      </c>
      <c r="CH20" s="389">
        <f t="shared" si="21"/>
        <v>0</v>
      </c>
    </row>
    <row r="21" spans="1:102" ht="16.5" customHeight="1">
      <c r="A21" s="143"/>
      <c r="B21" s="792" t="s">
        <v>51</v>
      </c>
      <c r="C21" s="793"/>
      <c r="D21" s="793"/>
      <c r="E21" s="793"/>
      <c r="F21" s="793"/>
      <c r="G21" s="793"/>
      <c r="H21" s="793"/>
      <c r="I21" s="793"/>
      <c r="J21" s="793"/>
      <c r="K21" s="794"/>
      <c r="L21" s="787"/>
      <c r="M21" s="788"/>
      <c r="N21" s="788"/>
      <c r="O21" s="797"/>
      <c r="P21" s="797"/>
      <c r="Q21" s="798"/>
      <c r="R21" s="804"/>
      <c r="S21" s="805"/>
      <c r="T21" s="805"/>
      <c r="U21" s="805"/>
      <c r="V21" s="805"/>
      <c r="W21" s="805"/>
      <c r="X21" s="805"/>
      <c r="Y21" s="805"/>
      <c r="Z21" s="805"/>
      <c r="AA21" s="805"/>
      <c r="AB21" s="805"/>
      <c r="AC21" s="805"/>
      <c r="AD21" s="805"/>
      <c r="AE21" s="805"/>
      <c r="AF21" s="805"/>
      <c r="AG21" s="805"/>
      <c r="AH21" s="805"/>
      <c r="AI21" s="805"/>
      <c r="AJ21" s="806"/>
      <c r="AK21" s="810"/>
      <c r="AL21" s="811"/>
      <c r="AM21" s="811"/>
      <c r="AN21" s="811"/>
      <c r="AO21" s="811"/>
      <c r="AP21" s="811"/>
      <c r="AQ21" s="811"/>
      <c r="AR21" s="812"/>
      <c r="AS21" s="714"/>
      <c r="AT21" s="715"/>
      <c r="AU21" s="715"/>
      <c r="AV21" s="715"/>
      <c r="AW21" s="715"/>
      <c r="AX21" s="715"/>
      <c r="AY21" s="716"/>
      <c r="AZ21" s="393"/>
      <c r="BA21" s="394" t="s">
        <v>46</v>
      </c>
      <c r="BB21" s="393"/>
      <c r="BC21" s="394" t="s">
        <v>436</v>
      </c>
      <c r="BD21" s="819"/>
      <c r="BE21" s="820"/>
      <c r="BF21" s="820"/>
      <c r="BG21" s="820"/>
      <c r="BH21" s="820"/>
      <c r="BI21" s="821"/>
      <c r="BJ21" s="825"/>
      <c r="BK21" s="826"/>
      <c r="BL21" s="826"/>
      <c r="BM21" s="827"/>
      <c r="BN21" s="753"/>
      <c r="BO21" s="754"/>
      <c r="BP21" s="754"/>
      <c r="BQ21" s="754"/>
      <c r="BR21" s="754"/>
      <c r="BS21" s="780"/>
      <c r="BT21" s="111"/>
      <c r="BU21" s="28"/>
      <c r="BV21" s="113">
        <f>IF(B22="S",25,IF(B22="H",88,IF(B22="R",118,)))</f>
        <v>0</v>
      </c>
      <c r="BW21" s="113">
        <f>D22+BV21</f>
        <v>0</v>
      </c>
      <c r="BX21" s="342" t="e">
        <f>DATE(BW21,H22,31)</f>
        <v>#NUM!</v>
      </c>
      <c r="BY21" s="105"/>
      <c r="BZ21" s="783"/>
      <c r="CA21" s="783"/>
      <c r="CB21" s="709"/>
      <c r="CC21" s="710"/>
      <c r="CD21" s="390">
        <f>BN20</f>
        <v>0</v>
      </c>
      <c r="CE21" s="390">
        <f>BJ20</f>
        <v>0</v>
      </c>
      <c r="CF21" s="390">
        <f t="shared" si="20"/>
        <v>0</v>
      </c>
      <c r="CG21" s="389">
        <f t="shared" si="22"/>
        <v>0</v>
      </c>
      <c r="CH21" s="389">
        <f t="shared" si="21"/>
        <v>0</v>
      </c>
    </row>
    <row r="22" spans="1:102" ht="16.5" customHeight="1">
      <c r="A22" s="143"/>
      <c r="B22" s="717"/>
      <c r="C22" s="718"/>
      <c r="D22" s="718"/>
      <c r="E22" s="718"/>
      <c r="F22" s="719" t="s">
        <v>46</v>
      </c>
      <c r="G22" s="719"/>
      <c r="H22" s="777"/>
      <c r="I22" s="777"/>
      <c r="J22" s="719" t="s">
        <v>45</v>
      </c>
      <c r="K22" s="778"/>
      <c r="L22" s="789"/>
      <c r="M22" s="790"/>
      <c r="N22" s="790"/>
      <c r="O22" s="799"/>
      <c r="P22" s="799"/>
      <c r="Q22" s="800"/>
      <c r="R22" s="831"/>
      <c r="S22" s="832"/>
      <c r="T22" s="832"/>
      <c r="U22" s="832"/>
      <c r="V22" s="832"/>
      <c r="W22" s="832"/>
      <c r="X22" s="832"/>
      <c r="Y22" s="832"/>
      <c r="Z22" s="832"/>
      <c r="AA22" s="832"/>
      <c r="AB22" s="832"/>
      <c r="AC22" s="832"/>
      <c r="AD22" s="832"/>
      <c r="AE22" s="832"/>
      <c r="AF22" s="832"/>
      <c r="AG22" s="832"/>
      <c r="AH22" s="832"/>
      <c r="AI22" s="832"/>
      <c r="AJ22" s="833"/>
      <c r="AK22" s="813"/>
      <c r="AL22" s="814"/>
      <c r="AM22" s="814"/>
      <c r="AN22" s="814"/>
      <c r="AO22" s="814"/>
      <c r="AP22" s="814"/>
      <c r="AQ22" s="814"/>
      <c r="AR22" s="815"/>
      <c r="AS22" s="834"/>
      <c r="AT22" s="835"/>
      <c r="AU22" s="835"/>
      <c r="AV22" s="835"/>
      <c r="AW22" s="835"/>
      <c r="AX22" s="835"/>
      <c r="AY22" s="836"/>
      <c r="AZ22" s="395"/>
      <c r="BA22" s="396" t="s">
        <v>46</v>
      </c>
      <c r="BB22" s="395"/>
      <c r="BC22" s="396" t="s">
        <v>436</v>
      </c>
      <c r="BD22" s="837"/>
      <c r="BE22" s="829"/>
      <c r="BF22" s="829"/>
      <c r="BG22" s="829"/>
      <c r="BH22" s="829"/>
      <c r="BI22" s="830"/>
      <c r="BJ22" s="828"/>
      <c r="BK22" s="829"/>
      <c r="BL22" s="829"/>
      <c r="BM22" s="830"/>
      <c r="BN22" s="756"/>
      <c r="BO22" s="757"/>
      <c r="BP22" s="757"/>
      <c r="BQ22" s="757"/>
      <c r="BR22" s="757"/>
      <c r="BS22" s="781"/>
      <c r="BT22" s="111"/>
      <c r="BU22" s="28"/>
      <c r="BV22" s="118"/>
      <c r="BW22" s="118"/>
      <c r="BY22" s="105"/>
      <c r="BZ22" s="784"/>
      <c r="CA22" s="784"/>
      <c r="CB22" s="709"/>
      <c r="CC22" s="710"/>
      <c r="CD22" s="390">
        <f>BN20</f>
        <v>0</v>
      </c>
      <c r="CE22" s="390">
        <f>BJ20</f>
        <v>0</v>
      </c>
      <c r="CF22" s="390">
        <f t="shared" si="20"/>
        <v>0</v>
      </c>
      <c r="CG22" s="389">
        <f t="shared" si="22"/>
        <v>0</v>
      </c>
      <c r="CH22" s="389">
        <f t="shared" si="21"/>
        <v>0</v>
      </c>
      <c r="CJ22" s="345"/>
      <c r="CK22" s="345"/>
      <c r="CL22" s="345"/>
      <c r="CM22" s="345"/>
      <c r="CN22" s="34"/>
      <c r="CO22" s="34"/>
      <c r="CP22" s="34"/>
    </row>
    <row r="23" spans="1:102" ht="16.5" customHeight="1">
      <c r="A23" s="143"/>
      <c r="B23" s="766"/>
      <c r="C23" s="767"/>
      <c r="D23" s="767"/>
      <c r="E23" s="767"/>
      <c r="F23" s="768" t="s">
        <v>46</v>
      </c>
      <c r="G23" s="768"/>
      <c r="H23" s="769"/>
      <c r="I23" s="769"/>
      <c r="J23" s="768" t="s">
        <v>45</v>
      </c>
      <c r="K23" s="770"/>
      <c r="L23" s="785" t="str">
        <f>IFERROR(DATEDIF(BX23,BX24+1,"Y"),"")</f>
        <v/>
      </c>
      <c r="M23" s="786"/>
      <c r="N23" s="786"/>
      <c r="O23" s="795" t="str">
        <f>IFERROR(DATEDIF(BX23,BX24+1,"YM"),"")</f>
        <v/>
      </c>
      <c r="P23" s="795"/>
      <c r="Q23" s="796"/>
      <c r="R23" s="801"/>
      <c r="S23" s="802"/>
      <c r="T23" s="802"/>
      <c r="U23" s="802"/>
      <c r="V23" s="802"/>
      <c r="W23" s="802"/>
      <c r="X23" s="802"/>
      <c r="Y23" s="802"/>
      <c r="Z23" s="802"/>
      <c r="AA23" s="802"/>
      <c r="AB23" s="802"/>
      <c r="AC23" s="802"/>
      <c r="AD23" s="802"/>
      <c r="AE23" s="802"/>
      <c r="AF23" s="802"/>
      <c r="AG23" s="802"/>
      <c r="AH23" s="802"/>
      <c r="AI23" s="802"/>
      <c r="AJ23" s="803"/>
      <c r="AK23" s="807"/>
      <c r="AL23" s="808"/>
      <c r="AM23" s="808"/>
      <c r="AN23" s="808"/>
      <c r="AO23" s="808"/>
      <c r="AP23" s="808"/>
      <c r="AQ23" s="808"/>
      <c r="AR23" s="809"/>
      <c r="AS23" s="741"/>
      <c r="AT23" s="742"/>
      <c r="AU23" s="742"/>
      <c r="AV23" s="742"/>
      <c r="AW23" s="742"/>
      <c r="AX23" s="742"/>
      <c r="AY23" s="743"/>
      <c r="AZ23" s="391"/>
      <c r="BA23" s="392" t="s">
        <v>46</v>
      </c>
      <c r="BB23" s="391"/>
      <c r="BC23" s="392" t="s">
        <v>436</v>
      </c>
      <c r="BD23" s="816"/>
      <c r="BE23" s="817"/>
      <c r="BF23" s="817"/>
      <c r="BG23" s="817"/>
      <c r="BH23" s="817"/>
      <c r="BI23" s="818"/>
      <c r="BJ23" s="822"/>
      <c r="BK23" s="823"/>
      <c r="BL23" s="823"/>
      <c r="BM23" s="824"/>
      <c r="BN23" s="750"/>
      <c r="BO23" s="751"/>
      <c r="BP23" s="751"/>
      <c r="BQ23" s="751"/>
      <c r="BR23" s="751"/>
      <c r="BS23" s="779"/>
      <c r="BT23" s="111"/>
      <c r="BU23" s="28"/>
      <c r="BV23" s="113">
        <f>IF(B23="S",25,IF(B23="H",88,IF(B23="R",118,)))</f>
        <v>0</v>
      </c>
      <c r="BW23" s="113">
        <f>D23+BV23</f>
        <v>0</v>
      </c>
      <c r="BX23" s="342" t="e">
        <f>DATE(BW23,H23,1)</f>
        <v>#NUM!</v>
      </c>
      <c r="BY23" s="105"/>
      <c r="BZ23" s="791">
        <f t="shared" ref="BZ23" si="26">BN23</f>
        <v>0</v>
      </c>
      <c r="CA23" s="791">
        <f t="shared" ref="CA23" si="27">BJ23</f>
        <v>0</v>
      </c>
      <c r="CB23" s="709" t="str">
        <f t="shared" ref="CB23" si="28">L23</f>
        <v/>
      </c>
      <c r="CC23" s="710" t="str">
        <f t="shared" ref="CC23" si="29">O23</f>
        <v/>
      </c>
      <c r="CD23" s="390">
        <f>BN23</f>
        <v>0</v>
      </c>
      <c r="CE23" s="390">
        <f>BJ23</f>
        <v>0</v>
      </c>
      <c r="CF23" s="390">
        <f t="shared" si="20"/>
        <v>0</v>
      </c>
      <c r="CG23" s="389">
        <f t="shared" si="22"/>
        <v>0</v>
      </c>
      <c r="CH23" s="389">
        <f t="shared" si="21"/>
        <v>0</v>
      </c>
      <c r="CJ23" s="345"/>
      <c r="CK23" s="345"/>
      <c r="CL23" s="345"/>
      <c r="CM23" s="345"/>
      <c r="CN23" s="34"/>
      <c r="CO23" s="34"/>
      <c r="CP23" s="34"/>
    </row>
    <row r="24" spans="1:102" ht="16.5" customHeight="1">
      <c r="A24" s="143"/>
      <c r="B24" s="792" t="s">
        <v>51</v>
      </c>
      <c r="C24" s="793"/>
      <c r="D24" s="793"/>
      <c r="E24" s="793"/>
      <c r="F24" s="793"/>
      <c r="G24" s="793"/>
      <c r="H24" s="793"/>
      <c r="I24" s="793"/>
      <c r="J24" s="793"/>
      <c r="K24" s="794"/>
      <c r="L24" s="787"/>
      <c r="M24" s="788"/>
      <c r="N24" s="788"/>
      <c r="O24" s="797"/>
      <c r="P24" s="797"/>
      <c r="Q24" s="798"/>
      <c r="R24" s="804"/>
      <c r="S24" s="805"/>
      <c r="T24" s="805"/>
      <c r="U24" s="805"/>
      <c r="V24" s="805"/>
      <c r="W24" s="805"/>
      <c r="X24" s="805"/>
      <c r="Y24" s="805"/>
      <c r="Z24" s="805"/>
      <c r="AA24" s="805"/>
      <c r="AB24" s="805"/>
      <c r="AC24" s="805"/>
      <c r="AD24" s="805"/>
      <c r="AE24" s="805"/>
      <c r="AF24" s="805"/>
      <c r="AG24" s="805"/>
      <c r="AH24" s="805"/>
      <c r="AI24" s="805"/>
      <c r="AJ24" s="806"/>
      <c r="AK24" s="810"/>
      <c r="AL24" s="811"/>
      <c r="AM24" s="811"/>
      <c r="AN24" s="811"/>
      <c r="AO24" s="811"/>
      <c r="AP24" s="811"/>
      <c r="AQ24" s="811"/>
      <c r="AR24" s="812"/>
      <c r="AS24" s="714"/>
      <c r="AT24" s="715"/>
      <c r="AU24" s="715"/>
      <c r="AV24" s="715"/>
      <c r="AW24" s="715"/>
      <c r="AX24" s="715"/>
      <c r="AY24" s="716"/>
      <c r="AZ24" s="393"/>
      <c r="BA24" s="394" t="s">
        <v>46</v>
      </c>
      <c r="BB24" s="393"/>
      <c r="BC24" s="394" t="s">
        <v>436</v>
      </c>
      <c r="BD24" s="819"/>
      <c r="BE24" s="820"/>
      <c r="BF24" s="820"/>
      <c r="BG24" s="820"/>
      <c r="BH24" s="820"/>
      <c r="BI24" s="821"/>
      <c r="BJ24" s="825"/>
      <c r="BK24" s="826"/>
      <c r="BL24" s="826"/>
      <c r="BM24" s="827"/>
      <c r="BN24" s="753"/>
      <c r="BO24" s="754"/>
      <c r="BP24" s="754"/>
      <c r="BQ24" s="754"/>
      <c r="BR24" s="754"/>
      <c r="BS24" s="780"/>
      <c r="BT24" s="111"/>
      <c r="BU24" s="28"/>
      <c r="BV24" s="113">
        <f>IF(B25="S",25,IF(B25="H",88,IF(B25="R",118,)))</f>
        <v>0</v>
      </c>
      <c r="BW24" s="113">
        <f>D25+BV24</f>
        <v>0</v>
      </c>
      <c r="BX24" s="342" t="e">
        <f>DATE(BW24,H25,31)</f>
        <v>#NUM!</v>
      </c>
      <c r="BY24" s="105"/>
      <c r="BZ24" s="783"/>
      <c r="CA24" s="783"/>
      <c r="CB24" s="709"/>
      <c r="CC24" s="710"/>
      <c r="CD24" s="390">
        <f>BN23</f>
        <v>0</v>
      </c>
      <c r="CE24" s="390">
        <f>BJ23</f>
        <v>0</v>
      </c>
      <c r="CF24" s="390">
        <f t="shared" si="20"/>
        <v>0</v>
      </c>
      <c r="CG24" s="389">
        <f t="shared" si="22"/>
        <v>0</v>
      </c>
      <c r="CH24" s="389">
        <f t="shared" si="21"/>
        <v>0</v>
      </c>
      <c r="CJ24" s="345"/>
      <c r="CK24" s="345"/>
      <c r="CL24" s="345"/>
      <c r="CM24" s="345"/>
      <c r="CN24" s="34"/>
      <c r="CO24" s="34"/>
      <c r="CP24" s="34"/>
    </row>
    <row r="25" spans="1:102" ht="16.5" customHeight="1">
      <c r="A25" s="143"/>
      <c r="B25" s="717"/>
      <c r="C25" s="718"/>
      <c r="D25" s="718"/>
      <c r="E25" s="718"/>
      <c r="F25" s="719" t="s">
        <v>46</v>
      </c>
      <c r="G25" s="719"/>
      <c r="H25" s="777"/>
      <c r="I25" s="777"/>
      <c r="J25" s="719" t="s">
        <v>45</v>
      </c>
      <c r="K25" s="778"/>
      <c r="L25" s="789"/>
      <c r="M25" s="790"/>
      <c r="N25" s="790"/>
      <c r="O25" s="799"/>
      <c r="P25" s="799"/>
      <c r="Q25" s="800"/>
      <c r="R25" s="831"/>
      <c r="S25" s="832"/>
      <c r="T25" s="832"/>
      <c r="U25" s="832"/>
      <c r="V25" s="832"/>
      <c r="W25" s="832"/>
      <c r="X25" s="832"/>
      <c r="Y25" s="832"/>
      <c r="Z25" s="832"/>
      <c r="AA25" s="832"/>
      <c r="AB25" s="832"/>
      <c r="AC25" s="832"/>
      <c r="AD25" s="832"/>
      <c r="AE25" s="832"/>
      <c r="AF25" s="832"/>
      <c r="AG25" s="832"/>
      <c r="AH25" s="832"/>
      <c r="AI25" s="832"/>
      <c r="AJ25" s="833"/>
      <c r="AK25" s="813"/>
      <c r="AL25" s="814"/>
      <c r="AM25" s="814"/>
      <c r="AN25" s="814"/>
      <c r="AO25" s="814"/>
      <c r="AP25" s="814"/>
      <c r="AQ25" s="814"/>
      <c r="AR25" s="815"/>
      <c r="AS25" s="762"/>
      <c r="AT25" s="763"/>
      <c r="AU25" s="763"/>
      <c r="AV25" s="763"/>
      <c r="AW25" s="763"/>
      <c r="AX25" s="763"/>
      <c r="AY25" s="764"/>
      <c r="AZ25" s="395"/>
      <c r="BA25" s="396" t="s">
        <v>46</v>
      </c>
      <c r="BB25" s="395"/>
      <c r="BC25" s="396" t="s">
        <v>436</v>
      </c>
      <c r="BD25" s="837"/>
      <c r="BE25" s="829"/>
      <c r="BF25" s="829"/>
      <c r="BG25" s="829"/>
      <c r="BH25" s="829"/>
      <c r="BI25" s="830"/>
      <c r="BJ25" s="828"/>
      <c r="BK25" s="829"/>
      <c r="BL25" s="829"/>
      <c r="BM25" s="830"/>
      <c r="BN25" s="756"/>
      <c r="BO25" s="757"/>
      <c r="BP25" s="757"/>
      <c r="BQ25" s="757"/>
      <c r="BR25" s="757"/>
      <c r="BS25" s="781"/>
      <c r="BT25" s="111"/>
      <c r="BU25" s="28"/>
      <c r="BV25" s="118"/>
      <c r="BW25" s="118"/>
      <c r="BY25" s="105"/>
      <c r="BZ25" s="784"/>
      <c r="CA25" s="784"/>
      <c r="CB25" s="709"/>
      <c r="CC25" s="710"/>
      <c r="CD25" s="390">
        <f>BN23</f>
        <v>0</v>
      </c>
      <c r="CE25" s="390">
        <f t="shared" ref="CE25" si="30">BJ23</f>
        <v>0</v>
      </c>
      <c r="CF25" s="390">
        <f t="shared" si="20"/>
        <v>0</v>
      </c>
      <c r="CG25" s="389">
        <f t="shared" si="22"/>
        <v>0</v>
      </c>
      <c r="CH25" s="389">
        <f t="shared" si="21"/>
        <v>0</v>
      </c>
      <c r="CJ25" s="345"/>
      <c r="CK25" s="345"/>
      <c r="CL25" s="345"/>
      <c r="CM25" s="345"/>
      <c r="CN25" s="34"/>
      <c r="CO25" s="34"/>
      <c r="CP25" s="34"/>
    </row>
    <row r="26" spans="1:102" ht="16.5" customHeight="1">
      <c r="A26" s="143"/>
      <c r="B26" s="766"/>
      <c r="C26" s="767"/>
      <c r="D26" s="767"/>
      <c r="E26" s="767"/>
      <c r="F26" s="768" t="s">
        <v>46</v>
      </c>
      <c r="G26" s="768"/>
      <c r="H26" s="769"/>
      <c r="I26" s="769"/>
      <c r="J26" s="768" t="s">
        <v>45</v>
      </c>
      <c r="K26" s="770"/>
      <c r="L26" s="785" t="str">
        <f>IFERROR(DATEDIF(BX26,BX27+1,"Y"),"")</f>
        <v/>
      </c>
      <c r="M26" s="786"/>
      <c r="N26" s="786"/>
      <c r="O26" s="795" t="str">
        <f>IFERROR(DATEDIF(BX26,BX27+1,"YM"),"")</f>
        <v/>
      </c>
      <c r="P26" s="795"/>
      <c r="Q26" s="796"/>
      <c r="R26" s="801"/>
      <c r="S26" s="802"/>
      <c r="T26" s="802"/>
      <c r="U26" s="802"/>
      <c r="V26" s="802"/>
      <c r="W26" s="802"/>
      <c r="X26" s="802"/>
      <c r="Y26" s="802"/>
      <c r="Z26" s="802"/>
      <c r="AA26" s="802"/>
      <c r="AB26" s="802"/>
      <c r="AC26" s="802"/>
      <c r="AD26" s="802"/>
      <c r="AE26" s="802"/>
      <c r="AF26" s="802"/>
      <c r="AG26" s="802"/>
      <c r="AH26" s="802"/>
      <c r="AI26" s="802"/>
      <c r="AJ26" s="803"/>
      <c r="AK26" s="807"/>
      <c r="AL26" s="808"/>
      <c r="AM26" s="808"/>
      <c r="AN26" s="808"/>
      <c r="AO26" s="808"/>
      <c r="AP26" s="808"/>
      <c r="AQ26" s="808"/>
      <c r="AR26" s="809"/>
      <c r="AS26" s="741"/>
      <c r="AT26" s="742"/>
      <c r="AU26" s="742"/>
      <c r="AV26" s="742"/>
      <c r="AW26" s="742"/>
      <c r="AX26" s="742"/>
      <c r="AY26" s="743"/>
      <c r="AZ26" s="391"/>
      <c r="BA26" s="392" t="s">
        <v>46</v>
      </c>
      <c r="BB26" s="391"/>
      <c r="BC26" s="392" t="s">
        <v>436</v>
      </c>
      <c r="BD26" s="816"/>
      <c r="BE26" s="817"/>
      <c r="BF26" s="817"/>
      <c r="BG26" s="817"/>
      <c r="BH26" s="817"/>
      <c r="BI26" s="818"/>
      <c r="BJ26" s="822"/>
      <c r="BK26" s="823"/>
      <c r="BL26" s="823"/>
      <c r="BM26" s="824"/>
      <c r="BN26" s="750"/>
      <c r="BO26" s="751"/>
      <c r="BP26" s="751"/>
      <c r="BQ26" s="751"/>
      <c r="BR26" s="751"/>
      <c r="BS26" s="779"/>
      <c r="BT26" s="111"/>
      <c r="BU26" s="28"/>
      <c r="BV26" s="113">
        <f>IF(B26="S",25,IF(B26="H",88,IF(B26="R",118,)))</f>
        <v>0</v>
      </c>
      <c r="BW26" s="113">
        <f>D26+BV26</f>
        <v>0</v>
      </c>
      <c r="BX26" s="342" t="e">
        <f>DATE(BW26,H26,1)</f>
        <v>#NUM!</v>
      </c>
      <c r="BY26" s="105"/>
      <c r="BZ26" s="791">
        <f t="shared" ref="BZ26" si="31">BN26</f>
        <v>0</v>
      </c>
      <c r="CA26" s="791">
        <f t="shared" ref="CA26" si="32">BJ26</f>
        <v>0</v>
      </c>
      <c r="CB26" s="709" t="str">
        <f t="shared" ref="CB26" si="33">L26</f>
        <v/>
      </c>
      <c r="CC26" s="838" t="str">
        <f>O26</f>
        <v/>
      </c>
      <c r="CD26" s="390">
        <f>BN26</f>
        <v>0</v>
      </c>
      <c r="CE26" s="390">
        <f>BJ26</f>
        <v>0</v>
      </c>
      <c r="CF26" s="390">
        <f>AS26</f>
        <v>0</v>
      </c>
      <c r="CG26" s="389">
        <f>AZ26</f>
        <v>0</v>
      </c>
      <c r="CH26" s="389">
        <f t="shared" si="21"/>
        <v>0</v>
      </c>
      <c r="CJ26" s="345"/>
      <c r="CK26" s="345"/>
      <c r="CL26" s="345"/>
      <c r="CM26" s="345"/>
      <c r="CN26" s="34"/>
      <c r="CO26" s="34"/>
      <c r="CP26" s="34"/>
    </row>
    <row r="27" spans="1:102" ht="16.5" customHeight="1">
      <c r="A27" s="143"/>
      <c r="B27" s="792" t="s">
        <v>51</v>
      </c>
      <c r="C27" s="793"/>
      <c r="D27" s="793"/>
      <c r="E27" s="793"/>
      <c r="F27" s="793"/>
      <c r="G27" s="793"/>
      <c r="H27" s="793"/>
      <c r="I27" s="793"/>
      <c r="J27" s="793"/>
      <c r="K27" s="794"/>
      <c r="L27" s="787"/>
      <c r="M27" s="788"/>
      <c r="N27" s="788"/>
      <c r="O27" s="797"/>
      <c r="P27" s="797"/>
      <c r="Q27" s="798"/>
      <c r="R27" s="804"/>
      <c r="S27" s="805"/>
      <c r="T27" s="805"/>
      <c r="U27" s="805"/>
      <c r="V27" s="805"/>
      <c r="W27" s="805"/>
      <c r="X27" s="805"/>
      <c r="Y27" s="805"/>
      <c r="Z27" s="805"/>
      <c r="AA27" s="805"/>
      <c r="AB27" s="805"/>
      <c r="AC27" s="805"/>
      <c r="AD27" s="805"/>
      <c r="AE27" s="805"/>
      <c r="AF27" s="805"/>
      <c r="AG27" s="805"/>
      <c r="AH27" s="805"/>
      <c r="AI27" s="805"/>
      <c r="AJ27" s="806"/>
      <c r="AK27" s="810"/>
      <c r="AL27" s="811"/>
      <c r="AM27" s="811"/>
      <c r="AN27" s="811"/>
      <c r="AO27" s="811"/>
      <c r="AP27" s="811"/>
      <c r="AQ27" s="811"/>
      <c r="AR27" s="812"/>
      <c r="AS27" s="714"/>
      <c r="AT27" s="715"/>
      <c r="AU27" s="715"/>
      <c r="AV27" s="715"/>
      <c r="AW27" s="715"/>
      <c r="AX27" s="715"/>
      <c r="AY27" s="716"/>
      <c r="AZ27" s="393"/>
      <c r="BA27" s="394" t="s">
        <v>46</v>
      </c>
      <c r="BB27" s="393"/>
      <c r="BC27" s="394" t="s">
        <v>436</v>
      </c>
      <c r="BD27" s="819"/>
      <c r="BE27" s="820"/>
      <c r="BF27" s="820"/>
      <c r="BG27" s="820"/>
      <c r="BH27" s="820"/>
      <c r="BI27" s="821"/>
      <c r="BJ27" s="825"/>
      <c r="BK27" s="826"/>
      <c r="BL27" s="826"/>
      <c r="BM27" s="827"/>
      <c r="BN27" s="753"/>
      <c r="BO27" s="754"/>
      <c r="BP27" s="754"/>
      <c r="BQ27" s="754"/>
      <c r="BR27" s="754"/>
      <c r="BS27" s="780"/>
      <c r="BT27" s="111"/>
      <c r="BU27" s="28"/>
      <c r="BV27" s="113">
        <f>IF(B28="S",25,IF(B28="H",88,IF(B28="R",118,)))</f>
        <v>0</v>
      </c>
      <c r="BW27" s="113">
        <f>D28+BV27</f>
        <v>0</v>
      </c>
      <c r="BX27" s="342" t="e">
        <f>DATE(BW27,H28,31)</f>
        <v>#NUM!</v>
      </c>
      <c r="BY27" s="105"/>
      <c r="BZ27" s="783"/>
      <c r="CA27" s="783"/>
      <c r="CB27" s="709"/>
      <c r="CC27" s="710"/>
      <c r="CD27" s="390">
        <f>BN26</f>
        <v>0</v>
      </c>
      <c r="CE27" s="343">
        <f>BJ26</f>
        <v>0</v>
      </c>
      <c r="CF27" s="390">
        <f t="shared" si="20"/>
        <v>0</v>
      </c>
      <c r="CG27" s="389">
        <f t="shared" si="22"/>
        <v>0</v>
      </c>
      <c r="CH27" s="389">
        <f t="shared" si="21"/>
        <v>0</v>
      </c>
      <c r="CJ27" s="345"/>
      <c r="CK27" s="345"/>
      <c r="CL27" s="345"/>
      <c r="CM27" s="345"/>
      <c r="CN27" s="34"/>
      <c r="CO27" s="34"/>
      <c r="CP27" s="34"/>
    </row>
    <row r="28" spans="1:102" ht="16.5" customHeight="1">
      <c r="A28" s="143"/>
      <c r="B28" s="717"/>
      <c r="C28" s="718"/>
      <c r="D28" s="718"/>
      <c r="E28" s="718"/>
      <c r="F28" s="719" t="s">
        <v>46</v>
      </c>
      <c r="G28" s="719"/>
      <c r="H28" s="777"/>
      <c r="I28" s="777"/>
      <c r="J28" s="719" t="s">
        <v>45</v>
      </c>
      <c r="K28" s="778"/>
      <c r="L28" s="789"/>
      <c r="M28" s="790"/>
      <c r="N28" s="790"/>
      <c r="O28" s="799"/>
      <c r="P28" s="799"/>
      <c r="Q28" s="800"/>
      <c r="R28" s="831"/>
      <c r="S28" s="832"/>
      <c r="T28" s="832"/>
      <c r="U28" s="832"/>
      <c r="V28" s="832"/>
      <c r="W28" s="832"/>
      <c r="X28" s="832"/>
      <c r="Y28" s="832"/>
      <c r="Z28" s="832"/>
      <c r="AA28" s="832"/>
      <c r="AB28" s="832"/>
      <c r="AC28" s="832"/>
      <c r="AD28" s="832"/>
      <c r="AE28" s="832"/>
      <c r="AF28" s="832"/>
      <c r="AG28" s="832"/>
      <c r="AH28" s="832"/>
      <c r="AI28" s="832"/>
      <c r="AJ28" s="833"/>
      <c r="AK28" s="813"/>
      <c r="AL28" s="814"/>
      <c r="AM28" s="814"/>
      <c r="AN28" s="814"/>
      <c r="AO28" s="814"/>
      <c r="AP28" s="814"/>
      <c r="AQ28" s="814"/>
      <c r="AR28" s="815"/>
      <c r="AS28" s="762"/>
      <c r="AT28" s="763"/>
      <c r="AU28" s="763"/>
      <c r="AV28" s="763"/>
      <c r="AW28" s="763"/>
      <c r="AX28" s="763"/>
      <c r="AY28" s="764"/>
      <c r="AZ28" s="395"/>
      <c r="BA28" s="397" t="s">
        <v>46</v>
      </c>
      <c r="BB28" s="395"/>
      <c r="BC28" s="396" t="s">
        <v>436</v>
      </c>
      <c r="BD28" s="837"/>
      <c r="BE28" s="829"/>
      <c r="BF28" s="829"/>
      <c r="BG28" s="829"/>
      <c r="BH28" s="829"/>
      <c r="BI28" s="830"/>
      <c r="BJ28" s="828"/>
      <c r="BK28" s="829"/>
      <c r="BL28" s="829"/>
      <c r="BM28" s="830"/>
      <c r="BN28" s="756"/>
      <c r="BO28" s="757"/>
      <c r="BP28" s="757"/>
      <c r="BQ28" s="757"/>
      <c r="BR28" s="757"/>
      <c r="BS28" s="781"/>
      <c r="BT28" s="111"/>
      <c r="BU28" s="28"/>
      <c r="BV28" s="118"/>
      <c r="BW28" s="118"/>
      <c r="BY28" s="105"/>
      <c r="BZ28" s="784"/>
      <c r="CA28" s="784"/>
      <c r="CB28" s="709"/>
      <c r="CC28" s="710"/>
      <c r="CD28" s="390">
        <f>BN26</f>
        <v>0</v>
      </c>
      <c r="CE28" s="390">
        <f>BJ26</f>
        <v>0</v>
      </c>
      <c r="CF28" s="390">
        <f>AS28</f>
        <v>0</v>
      </c>
      <c r="CG28" s="389">
        <f t="shared" si="22"/>
        <v>0</v>
      </c>
      <c r="CH28" s="389">
        <f t="shared" si="21"/>
        <v>0</v>
      </c>
      <c r="CJ28" s="345"/>
      <c r="CK28" s="345"/>
      <c r="CL28" s="345"/>
      <c r="CM28" s="345"/>
      <c r="CN28" s="34"/>
      <c r="CO28" s="34"/>
      <c r="CP28" s="34"/>
    </row>
    <row r="29" spans="1:102" ht="16.5" customHeight="1">
      <c r="A29" s="143"/>
      <c r="B29" s="766"/>
      <c r="C29" s="767"/>
      <c r="D29" s="767"/>
      <c r="E29" s="767"/>
      <c r="F29" s="768" t="s">
        <v>46</v>
      </c>
      <c r="G29" s="768"/>
      <c r="H29" s="769"/>
      <c r="I29" s="769"/>
      <c r="J29" s="768" t="s">
        <v>45</v>
      </c>
      <c r="K29" s="770"/>
      <c r="L29" s="785" t="str">
        <f>IFERROR(DATEDIF(BX29,BX30+1,"Y"),"")</f>
        <v/>
      </c>
      <c r="M29" s="786"/>
      <c r="N29" s="786"/>
      <c r="O29" s="795" t="str">
        <f>IFERROR(DATEDIF(BX29,BX30+1,"YM"),"")</f>
        <v/>
      </c>
      <c r="P29" s="795"/>
      <c r="Q29" s="796"/>
      <c r="R29" s="801"/>
      <c r="S29" s="802"/>
      <c r="T29" s="802"/>
      <c r="U29" s="802"/>
      <c r="V29" s="802"/>
      <c r="W29" s="802"/>
      <c r="X29" s="802"/>
      <c r="Y29" s="802"/>
      <c r="Z29" s="802"/>
      <c r="AA29" s="802"/>
      <c r="AB29" s="802"/>
      <c r="AC29" s="802"/>
      <c r="AD29" s="802"/>
      <c r="AE29" s="802"/>
      <c r="AF29" s="802"/>
      <c r="AG29" s="802"/>
      <c r="AH29" s="802"/>
      <c r="AI29" s="802"/>
      <c r="AJ29" s="803"/>
      <c r="AK29" s="807"/>
      <c r="AL29" s="808"/>
      <c r="AM29" s="808"/>
      <c r="AN29" s="808"/>
      <c r="AO29" s="808"/>
      <c r="AP29" s="808"/>
      <c r="AQ29" s="808"/>
      <c r="AR29" s="809"/>
      <c r="AS29" s="741"/>
      <c r="AT29" s="742"/>
      <c r="AU29" s="742"/>
      <c r="AV29" s="742"/>
      <c r="AW29" s="742"/>
      <c r="AX29" s="742"/>
      <c r="AY29" s="743"/>
      <c r="AZ29" s="391"/>
      <c r="BA29" s="392" t="s">
        <v>46</v>
      </c>
      <c r="BB29" s="391"/>
      <c r="BC29" s="392" t="s">
        <v>436</v>
      </c>
      <c r="BD29" s="816"/>
      <c r="BE29" s="817"/>
      <c r="BF29" s="817"/>
      <c r="BG29" s="817"/>
      <c r="BH29" s="817"/>
      <c r="BI29" s="818"/>
      <c r="BJ29" s="822"/>
      <c r="BK29" s="823"/>
      <c r="BL29" s="823"/>
      <c r="BM29" s="824"/>
      <c r="BN29" s="750"/>
      <c r="BO29" s="751"/>
      <c r="BP29" s="751"/>
      <c r="BQ29" s="751"/>
      <c r="BR29" s="751"/>
      <c r="BS29" s="779"/>
      <c r="BT29" s="111"/>
      <c r="BU29" s="28"/>
      <c r="BV29" s="113">
        <f>IF(B29="S",25,IF(B29="H",88,IF(B29="R",118,)))</f>
        <v>0</v>
      </c>
      <c r="BW29" s="113">
        <f>D29+BV29</f>
        <v>0</v>
      </c>
      <c r="BX29" s="342" t="e">
        <f>DATE(BW29,H29,1)</f>
        <v>#NUM!</v>
      </c>
      <c r="BY29" s="105"/>
      <c r="BZ29" s="791">
        <f t="shared" ref="BZ29" si="34">BN29</f>
        <v>0</v>
      </c>
      <c r="CA29" s="791">
        <f t="shared" ref="CA29" si="35">BJ29</f>
        <v>0</v>
      </c>
      <c r="CB29" s="709" t="str">
        <f t="shared" ref="CB29" si="36">L29</f>
        <v/>
      </c>
      <c r="CC29" s="710" t="str">
        <f t="shared" ref="CC29" si="37">O29</f>
        <v/>
      </c>
      <c r="CD29" s="390">
        <f>BN29</f>
        <v>0</v>
      </c>
      <c r="CE29" s="390">
        <f>BJ29</f>
        <v>0</v>
      </c>
      <c r="CF29" s="390">
        <f t="shared" si="20"/>
        <v>0</v>
      </c>
      <c r="CG29" s="389">
        <f t="shared" si="22"/>
        <v>0</v>
      </c>
      <c r="CH29" s="389">
        <f t="shared" si="21"/>
        <v>0</v>
      </c>
      <c r="CJ29" s="345"/>
      <c r="CK29" s="345"/>
      <c r="CL29" s="345"/>
      <c r="CM29" s="345"/>
      <c r="CN29" s="34"/>
      <c r="CO29" s="34"/>
      <c r="CP29" s="34"/>
    </row>
    <row r="30" spans="1:102" ht="16.5" customHeight="1">
      <c r="A30" s="143"/>
      <c r="B30" s="792" t="s">
        <v>51</v>
      </c>
      <c r="C30" s="793"/>
      <c r="D30" s="793"/>
      <c r="E30" s="793"/>
      <c r="F30" s="793"/>
      <c r="G30" s="793"/>
      <c r="H30" s="793"/>
      <c r="I30" s="793"/>
      <c r="J30" s="793"/>
      <c r="K30" s="794"/>
      <c r="L30" s="787"/>
      <c r="M30" s="788"/>
      <c r="N30" s="788"/>
      <c r="O30" s="797"/>
      <c r="P30" s="797"/>
      <c r="Q30" s="798"/>
      <c r="R30" s="804"/>
      <c r="S30" s="805"/>
      <c r="T30" s="805"/>
      <c r="U30" s="805"/>
      <c r="V30" s="805"/>
      <c r="W30" s="805"/>
      <c r="X30" s="805"/>
      <c r="Y30" s="805"/>
      <c r="Z30" s="805"/>
      <c r="AA30" s="805"/>
      <c r="AB30" s="805"/>
      <c r="AC30" s="805"/>
      <c r="AD30" s="805"/>
      <c r="AE30" s="805"/>
      <c r="AF30" s="805"/>
      <c r="AG30" s="805"/>
      <c r="AH30" s="805"/>
      <c r="AI30" s="805"/>
      <c r="AJ30" s="806"/>
      <c r="AK30" s="810"/>
      <c r="AL30" s="811"/>
      <c r="AM30" s="811"/>
      <c r="AN30" s="811"/>
      <c r="AO30" s="811"/>
      <c r="AP30" s="811"/>
      <c r="AQ30" s="811"/>
      <c r="AR30" s="812"/>
      <c r="AS30" s="714"/>
      <c r="AT30" s="715"/>
      <c r="AU30" s="715"/>
      <c r="AV30" s="715"/>
      <c r="AW30" s="715"/>
      <c r="AX30" s="715"/>
      <c r="AY30" s="716"/>
      <c r="AZ30" s="393"/>
      <c r="BA30" s="394" t="s">
        <v>46</v>
      </c>
      <c r="BB30" s="393"/>
      <c r="BC30" s="394" t="s">
        <v>436</v>
      </c>
      <c r="BD30" s="819"/>
      <c r="BE30" s="820"/>
      <c r="BF30" s="820"/>
      <c r="BG30" s="820"/>
      <c r="BH30" s="820"/>
      <c r="BI30" s="821"/>
      <c r="BJ30" s="825"/>
      <c r="BK30" s="826"/>
      <c r="BL30" s="826"/>
      <c r="BM30" s="827"/>
      <c r="BN30" s="753"/>
      <c r="BO30" s="754"/>
      <c r="BP30" s="754"/>
      <c r="BQ30" s="754"/>
      <c r="BR30" s="754"/>
      <c r="BS30" s="780"/>
      <c r="BT30" s="111"/>
      <c r="BU30" s="28"/>
      <c r="BV30" s="113">
        <f>IF(B31="S",25,IF(B31="H",88,IF(B31="R",118,)))</f>
        <v>0</v>
      </c>
      <c r="BW30" s="113">
        <f>D31+BV30</f>
        <v>0</v>
      </c>
      <c r="BX30" s="342" t="e">
        <f>DATE(BW30,H31,31)</f>
        <v>#NUM!</v>
      </c>
      <c r="BY30" s="105"/>
      <c r="BZ30" s="783"/>
      <c r="CA30" s="783"/>
      <c r="CB30" s="709"/>
      <c r="CC30" s="710"/>
      <c r="CD30" s="390">
        <f>BN29</f>
        <v>0</v>
      </c>
      <c r="CE30" s="390">
        <f>BJ29</f>
        <v>0</v>
      </c>
      <c r="CF30" s="390">
        <f t="shared" si="20"/>
        <v>0</v>
      </c>
      <c r="CG30" s="389">
        <f t="shared" si="22"/>
        <v>0</v>
      </c>
      <c r="CH30" s="389">
        <f t="shared" si="21"/>
        <v>0</v>
      </c>
      <c r="CJ30" s="345"/>
      <c r="CK30" s="345"/>
      <c r="CL30" s="345"/>
      <c r="CM30" s="345"/>
      <c r="CN30" s="34"/>
      <c r="CO30" s="34"/>
      <c r="CP30" s="34"/>
    </row>
    <row r="31" spans="1:102" ht="16.5" customHeight="1">
      <c r="A31" s="143"/>
      <c r="B31" s="717"/>
      <c r="C31" s="718"/>
      <c r="D31" s="718"/>
      <c r="E31" s="718"/>
      <c r="F31" s="719" t="s">
        <v>46</v>
      </c>
      <c r="G31" s="719"/>
      <c r="H31" s="777"/>
      <c r="I31" s="777"/>
      <c r="J31" s="719" t="s">
        <v>45</v>
      </c>
      <c r="K31" s="778"/>
      <c r="L31" s="789"/>
      <c r="M31" s="790"/>
      <c r="N31" s="790"/>
      <c r="O31" s="799"/>
      <c r="P31" s="799"/>
      <c r="Q31" s="800"/>
      <c r="R31" s="831"/>
      <c r="S31" s="832"/>
      <c r="T31" s="832"/>
      <c r="U31" s="832"/>
      <c r="V31" s="832"/>
      <c r="W31" s="832"/>
      <c r="X31" s="832"/>
      <c r="Y31" s="832"/>
      <c r="Z31" s="832"/>
      <c r="AA31" s="832"/>
      <c r="AB31" s="832"/>
      <c r="AC31" s="832"/>
      <c r="AD31" s="832"/>
      <c r="AE31" s="832"/>
      <c r="AF31" s="832"/>
      <c r="AG31" s="832"/>
      <c r="AH31" s="832"/>
      <c r="AI31" s="832"/>
      <c r="AJ31" s="833"/>
      <c r="AK31" s="813"/>
      <c r="AL31" s="814"/>
      <c r="AM31" s="814"/>
      <c r="AN31" s="814"/>
      <c r="AO31" s="814"/>
      <c r="AP31" s="814"/>
      <c r="AQ31" s="814"/>
      <c r="AR31" s="815"/>
      <c r="AS31" s="762"/>
      <c r="AT31" s="763"/>
      <c r="AU31" s="763"/>
      <c r="AV31" s="763"/>
      <c r="AW31" s="763"/>
      <c r="AX31" s="763"/>
      <c r="AY31" s="764"/>
      <c r="AZ31" s="395"/>
      <c r="BA31" s="396" t="s">
        <v>46</v>
      </c>
      <c r="BB31" s="395"/>
      <c r="BC31" s="396" t="s">
        <v>436</v>
      </c>
      <c r="BD31" s="837"/>
      <c r="BE31" s="829"/>
      <c r="BF31" s="829"/>
      <c r="BG31" s="829"/>
      <c r="BH31" s="829"/>
      <c r="BI31" s="830"/>
      <c r="BJ31" s="828"/>
      <c r="BK31" s="829"/>
      <c r="BL31" s="829"/>
      <c r="BM31" s="830"/>
      <c r="BN31" s="756"/>
      <c r="BO31" s="757"/>
      <c r="BP31" s="757"/>
      <c r="BQ31" s="757"/>
      <c r="BR31" s="757"/>
      <c r="BS31" s="781"/>
      <c r="BT31" s="111"/>
      <c r="BU31" s="28"/>
      <c r="BV31" s="118"/>
      <c r="BW31" s="118"/>
      <c r="BY31" s="105"/>
      <c r="BZ31" s="784"/>
      <c r="CA31" s="784"/>
      <c r="CB31" s="709"/>
      <c r="CC31" s="710"/>
      <c r="CD31" s="390">
        <f>BN29</f>
        <v>0</v>
      </c>
      <c r="CE31" s="390">
        <f>BJ29</f>
        <v>0</v>
      </c>
      <c r="CF31" s="390">
        <f t="shared" si="20"/>
        <v>0</v>
      </c>
      <c r="CG31" s="389">
        <f t="shared" si="22"/>
        <v>0</v>
      </c>
      <c r="CH31" s="389">
        <f t="shared" si="21"/>
        <v>0</v>
      </c>
      <c r="CJ31" s="345"/>
      <c r="CK31" s="345"/>
      <c r="CL31" s="345"/>
      <c r="CM31" s="345"/>
      <c r="CN31" s="34"/>
      <c r="CO31" s="34"/>
      <c r="CP31" s="34"/>
    </row>
    <row r="32" spans="1:102" ht="16.5" customHeight="1">
      <c r="A32" s="143"/>
      <c r="B32" s="766"/>
      <c r="C32" s="767"/>
      <c r="D32" s="767"/>
      <c r="E32" s="767"/>
      <c r="F32" s="768" t="s">
        <v>46</v>
      </c>
      <c r="G32" s="768"/>
      <c r="H32" s="769"/>
      <c r="I32" s="769"/>
      <c r="J32" s="768" t="s">
        <v>45</v>
      </c>
      <c r="K32" s="770"/>
      <c r="L32" s="785" t="str">
        <f>IFERROR(DATEDIF(BX32,BX33+1,"Y"),"")</f>
        <v/>
      </c>
      <c r="M32" s="786"/>
      <c r="N32" s="786"/>
      <c r="O32" s="795" t="str">
        <f>IFERROR(DATEDIF(BX32,BX33+1,"YM"),"")</f>
        <v/>
      </c>
      <c r="P32" s="795"/>
      <c r="Q32" s="796"/>
      <c r="R32" s="801"/>
      <c r="S32" s="802"/>
      <c r="T32" s="802"/>
      <c r="U32" s="802"/>
      <c r="V32" s="802"/>
      <c r="W32" s="802"/>
      <c r="X32" s="802"/>
      <c r="Y32" s="802"/>
      <c r="Z32" s="802"/>
      <c r="AA32" s="802"/>
      <c r="AB32" s="802"/>
      <c r="AC32" s="802"/>
      <c r="AD32" s="802"/>
      <c r="AE32" s="802"/>
      <c r="AF32" s="802"/>
      <c r="AG32" s="802"/>
      <c r="AH32" s="802"/>
      <c r="AI32" s="802"/>
      <c r="AJ32" s="803"/>
      <c r="AK32" s="807"/>
      <c r="AL32" s="808"/>
      <c r="AM32" s="808"/>
      <c r="AN32" s="808"/>
      <c r="AO32" s="808"/>
      <c r="AP32" s="808"/>
      <c r="AQ32" s="808"/>
      <c r="AR32" s="809"/>
      <c r="AS32" s="741"/>
      <c r="AT32" s="742"/>
      <c r="AU32" s="742"/>
      <c r="AV32" s="742"/>
      <c r="AW32" s="742"/>
      <c r="AX32" s="742"/>
      <c r="AY32" s="743"/>
      <c r="AZ32" s="391"/>
      <c r="BA32" s="392" t="s">
        <v>46</v>
      </c>
      <c r="BB32" s="391"/>
      <c r="BC32" s="392" t="s">
        <v>436</v>
      </c>
      <c r="BD32" s="816"/>
      <c r="BE32" s="817"/>
      <c r="BF32" s="817"/>
      <c r="BG32" s="817"/>
      <c r="BH32" s="817"/>
      <c r="BI32" s="818"/>
      <c r="BJ32" s="822"/>
      <c r="BK32" s="823"/>
      <c r="BL32" s="823"/>
      <c r="BM32" s="824"/>
      <c r="BN32" s="750"/>
      <c r="BO32" s="751"/>
      <c r="BP32" s="751"/>
      <c r="BQ32" s="751"/>
      <c r="BR32" s="751"/>
      <c r="BS32" s="779"/>
      <c r="BT32" s="111"/>
      <c r="BU32" s="28"/>
      <c r="BV32" s="113">
        <f>IF(B32="S",25,IF(B32="H",88,IF(B32="R",118,)))</f>
        <v>0</v>
      </c>
      <c r="BW32" s="113">
        <f>D32+BV32</f>
        <v>0</v>
      </c>
      <c r="BX32" s="342" t="e">
        <f>DATE(BW32,H32,1)</f>
        <v>#NUM!</v>
      </c>
      <c r="BY32" s="105"/>
      <c r="BZ32" s="791">
        <f t="shared" ref="BZ32" si="38">BN32</f>
        <v>0</v>
      </c>
      <c r="CA32" s="791">
        <f t="shared" ref="CA32" si="39">BJ32</f>
        <v>0</v>
      </c>
      <c r="CB32" s="709" t="str">
        <f t="shared" ref="CB32" si="40">L32</f>
        <v/>
      </c>
      <c r="CC32" s="710" t="str">
        <f t="shared" ref="CC32" si="41">O32</f>
        <v/>
      </c>
      <c r="CD32" s="390">
        <f>BN32</f>
        <v>0</v>
      </c>
      <c r="CE32" s="390">
        <f>BJ32</f>
        <v>0</v>
      </c>
      <c r="CF32" s="390">
        <f t="shared" si="20"/>
        <v>0</v>
      </c>
      <c r="CG32" s="389">
        <f t="shared" si="22"/>
        <v>0</v>
      </c>
      <c r="CH32" s="389">
        <f t="shared" si="21"/>
        <v>0</v>
      </c>
      <c r="CJ32" s="345"/>
      <c r="CK32" s="345"/>
      <c r="CL32" s="345"/>
      <c r="CM32" s="345"/>
      <c r="CN32" s="34"/>
      <c r="CO32" s="34"/>
      <c r="CP32" s="34"/>
    </row>
    <row r="33" spans="1:94" ht="16.5" customHeight="1">
      <c r="A33" s="143"/>
      <c r="B33" s="792" t="s">
        <v>51</v>
      </c>
      <c r="C33" s="793"/>
      <c r="D33" s="793"/>
      <c r="E33" s="793"/>
      <c r="F33" s="793"/>
      <c r="G33" s="793"/>
      <c r="H33" s="793"/>
      <c r="I33" s="793"/>
      <c r="J33" s="793"/>
      <c r="K33" s="794"/>
      <c r="L33" s="787"/>
      <c r="M33" s="788"/>
      <c r="N33" s="788"/>
      <c r="O33" s="797"/>
      <c r="P33" s="797"/>
      <c r="Q33" s="798"/>
      <c r="R33" s="804"/>
      <c r="S33" s="805"/>
      <c r="T33" s="805"/>
      <c r="U33" s="805"/>
      <c r="V33" s="805"/>
      <c r="W33" s="805"/>
      <c r="X33" s="805"/>
      <c r="Y33" s="805"/>
      <c r="Z33" s="805"/>
      <c r="AA33" s="805"/>
      <c r="AB33" s="805"/>
      <c r="AC33" s="805"/>
      <c r="AD33" s="805"/>
      <c r="AE33" s="805"/>
      <c r="AF33" s="805"/>
      <c r="AG33" s="805"/>
      <c r="AH33" s="805"/>
      <c r="AI33" s="805"/>
      <c r="AJ33" s="806"/>
      <c r="AK33" s="810"/>
      <c r="AL33" s="811"/>
      <c r="AM33" s="811"/>
      <c r="AN33" s="811"/>
      <c r="AO33" s="811"/>
      <c r="AP33" s="811"/>
      <c r="AQ33" s="811"/>
      <c r="AR33" s="812"/>
      <c r="AS33" s="714"/>
      <c r="AT33" s="715"/>
      <c r="AU33" s="715"/>
      <c r="AV33" s="715"/>
      <c r="AW33" s="715"/>
      <c r="AX33" s="715"/>
      <c r="AY33" s="716"/>
      <c r="AZ33" s="393"/>
      <c r="BA33" s="394" t="s">
        <v>46</v>
      </c>
      <c r="BB33" s="393"/>
      <c r="BC33" s="394" t="s">
        <v>436</v>
      </c>
      <c r="BD33" s="819"/>
      <c r="BE33" s="820"/>
      <c r="BF33" s="820"/>
      <c r="BG33" s="820"/>
      <c r="BH33" s="820"/>
      <c r="BI33" s="821"/>
      <c r="BJ33" s="825"/>
      <c r="BK33" s="826"/>
      <c r="BL33" s="826"/>
      <c r="BM33" s="827"/>
      <c r="BN33" s="753"/>
      <c r="BO33" s="754"/>
      <c r="BP33" s="754"/>
      <c r="BQ33" s="754"/>
      <c r="BR33" s="754"/>
      <c r="BS33" s="780"/>
      <c r="BT33" s="111"/>
      <c r="BU33" s="28"/>
      <c r="BV33" s="113">
        <f>IF(B34="S",25,IF(B34="H",88,IF(B34="R",118,)))</f>
        <v>0</v>
      </c>
      <c r="BW33" s="113">
        <f>D34+BV33</f>
        <v>0</v>
      </c>
      <c r="BX33" s="342" t="e">
        <f>DATE(BW33,H34,31)</f>
        <v>#NUM!</v>
      </c>
      <c r="BY33" s="105"/>
      <c r="BZ33" s="783"/>
      <c r="CA33" s="783"/>
      <c r="CB33" s="709"/>
      <c r="CC33" s="710"/>
      <c r="CD33" s="390">
        <f>BN32</f>
        <v>0</v>
      </c>
      <c r="CE33" s="390">
        <f>BJ32</f>
        <v>0</v>
      </c>
      <c r="CF33" s="390">
        <f t="shared" si="20"/>
        <v>0</v>
      </c>
      <c r="CG33" s="389">
        <f t="shared" si="22"/>
        <v>0</v>
      </c>
      <c r="CH33" s="389">
        <f t="shared" si="21"/>
        <v>0</v>
      </c>
      <c r="CJ33" s="345"/>
      <c r="CK33" s="345"/>
      <c r="CL33" s="345"/>
      <c r="CM33" s="345"/>
      <c r="CN33" s="34"/>
      <c r="CO33" s="34"/>
      <c r="CP33" s="34"/>
    </row>
    <row r="34" spans="1:94" ht="16.5" customHeight="1">
      <c r="A34" s="143"/>
      <c r="B34" s="717"/>
      <c r="C34" s="718"/>
      <c r="D34" s="718"/>
      <c r="E34" s="718"/>
      <c r="F34" s="719" t="s">
        <v>46</v>
      </c>
      <c r="G34" s="719"/>
      <c r="H34" s="777"/>
      <c r="I34" s="777"/>
      <c r="J34" s="719" t="s">
        <v>45</v>
      </c>
      <c r="K34" s="778"/>
      <c r="L34" s="789"/>
      <c r="M34" s="790"/>
      <c r="N34" s="790"/>
      <c r="O34" s="799"/>
      <c r="P34" s="799"/>
      <c r="Q34" s="800"/>
      <c r="R34" s="831"/>
      <c r="S34" s="832"/>
      <c r="T34" s="832"/>
      <c r="U34" s="832"/>
      <c r="V34" s="832"/>
      <c r="W34" s="832"/>
      <c r="X34" s="832"/>
      <c r="Y34" s="832"/>
      <c r="Z34" s="832"/>
      <c r="AA34" s="832"/>
      <c r="AB34" s="832"/>
      <c r="AC34" s="832"/>
      <c r="AD34" s="832"/>
      <c r="AE34" s="832"/>
      <c r="AF34" s="832"/>
      <c r="AG34" s="832"/>
      <c r="AH34" s="832"/>
      <c r="AI34" s="832"/>
      <c r="AJ34" s="833"/>
      <c r="AK34" s="813"/>
      <c r="AL34" s="814"/>
      <c r="AM34" s="814"/>
      <c r="AN34" s="814"/>
      <c r="AO34" s="814"/>
      <c r="AP34" s="814"/>
      <c r="AQ34" s="814"/>
      <c r="AR34" s="815"/>
      <c r="AS34" s="762"/>
      <c r="AT34" s="763"/>
      <c r="AU34" s="763"/>
      <c r="AV34" s="763"/>
      <c r="AW34" s="763"/>
      <c r="AX34" s="763"/>
      <c r="AY34" s="764"/>
      <c r="AZ34" s="395"/>
      <c r="BA34" s="396" t="s">
        <v>46</v>
      </c>
      <c r="BB34" s="395"/>
      <c r="BC34" s="396" t="s">
        <v>436</v>
      </c>
      <c r="BD34" s="837"/>
      <c r="BE34" s="829"/>
      <c r="BF34" s="829"/>
      <c r="BG34" s="829"/>
      <c r="BH34" s="829"/>
      <c r="BI34" s="830"/>
      <c r="BJ34" s="828"/>
      <c r="BK34" s="829"/>
      <c r="BL34" s="829"/>
      <c r="BM34" s="830"/>
      <c r="BN34" s="756"/>
      <c r="BO34" s="757"/>
      <c r="BP34" s="757"/>
      <c r="BQ34" s="757"/>
      <c r="BR34" s="757"/>
      <c r="BS34" s="781"/>
      <c r="BT34" s="111"/>
      <c r="BU34" s="28"/>
      <c r="BV34" s="118"/>
      <c r="BW34" s="118"/>
      <c r="BY34" s="105"/>
      <c r="BZ34" s="784"/>
      <c r="CA34" s="784"/>
      <c r="CB34" s="709"/>
      <c r="CC34" s="710"/>
      <c r="CD34" s="390">
        <f>BN32</f>
        <v>0</v>
      </c>
      <c r="CE34" s="390">
        <f>BJ32</f>
        <v>0</v>
      </c>
      <c r="CF34" s="390">
        <f t="shared" si="20"/>
        <v>0</v>
      </c>
      <c r="CG34" s="389">
        <f t="shared" si="22"/>
        <v>0</v>
      </c>
      <c r="CH34" s="389">
        <f t="shared" si="21"/>
        <v>0</v>
      </c>
    </row>
    <row r="35" spans="1:94" ht="16.5" customHeight="1">
      <c r="A35" s="143"/>
      <c r="B35" s="766"/>
      <c r="C35" s="767"/>
      <c r="D35" s="767"/>
      <c r="E35" s="767"/>
      <c r="F35" s="768" t="s">
        <v>46</v>
      </c>
      <c r="G35" s="768"/>
      <c r="H35" s="769"/>
      <c r="I35" s="769"/>
      <c r="J35" s="768" t="s">
        <v>45</v>
      </c>
      <c r="K35" s="770"/>
      <c r="L35" s="785" t="str">
        <f>IFERROR(DATEDIF(BX35,BX36+1,"Y"),"")</f>
        <v/>
      </c>
      <c r="M35" s="786"/>
      <c r="N35" s="786"/>
      <c r="O35" s="795" t="str">
        <f>IFERROR(DATEDIF(BX35,BX36+1,"YM"),"")</f>
        <v/>
      </c>
      <c r="P35" s="795"/>
      <c r="Q35" s="796"/>
      <c r="R35" s="801"/>
      <c r="S35" s="802"/>
      <c r="T35" s="802"/>
      <c r="U35" s="802"/>
      <c r="V35" s="802"/>
      <c r="W35" s="802"/>
      <c r="X35" s="802"/>
      <c r="Y35" s="802"/>
      <c r="Z35" s="802"/>
      <c r="AA35" s="802"/>
      <c r="AB35" s="802"/>
      <c r="AC35" s="802"/>
      <c r="AD35" s="802"/>
      <c r="AE35" s="802"/>
      <c r="AF35" s="802"/>
      <c r="AG35" s="802"/>
      <c r="AH35" s="802"/>
      <c r="AI35" s="802"/>
      <c r="AJ35" s="803"/>
      <c r="AK35" s="807"/>
      <c r="AL35" s="808"/>
      <c r="AM35" s="808"/>
      <c r="AN35" s="808"/>
      <c r="AO35" s="808"/>
      <c r="AP35" s="808"/>
      <c r="AQ35" s="808"/>
      <c r="AR35" s="809"/>
      <c r="AS35" s="741"/>
      <c r="AT35" s="742"/>
      <c r="AU35" s="742"/>
      <c r="AV35" s="742"/>
      <c r="AW35" s="742"/>
      <c r="AX35" s="742"/>
      <c r="AY35" s="743"/>
      <c r="AZ35" s="391"/>
      <c r="BA35" s="392" t="s">
        <v>46</v>
      </c>
      <c r="BB35" s="391"/>
      <c r="BC35" s="392" t="s">
        <v>436</v>
      </c>
      <c r="BD35" s="816"/>
      <c r="BE35" s="817"/>
      <c r="BF35" s="817"/>
      <c r="BG35" s="817"/>
      <c r="BH35" s="817"/>
      <c r="BI35" s="818"/>
      <c r="BJ35" s="822"/>
      <c r="BK35" s="823"/>
      <c r="BL35" s="823"/>
      <c r="BM35" s="824"/>
      <c r="BN35" s="750"/>
      <c r="BO35" s="751"/>
      <c r="BP35" s="751"/>
      <c r="BQ35" s="751"/>
      <c r="BR35" s="751"/>
      <c r="BS35" s="779"/>
      <c r="BT35" s="111"/>
      <c r="BU35" s="28"/>
      <c r="BV35" s="113">
        <f>IF(B35="S",25,IF(B35="H",88,IF(B35="R",118,)))</f>
        <v>0</v>
      </c>
      <c r="BW35" s="113">
        <f>D35+BV35</f>
        <v>0</v>
      </c>
      <c r="BX35" s="342" t="e">
        <f>DATE(BW35,H35,1)</f>
        <v>#NUM!</v>
      </c>
      <c r="BY35" s="105"/>
      <c r="BZ35" s="791">
        <f t="shared" ref="BZ35" si="42">BN35</f>
        <v>0</v>
      </c>
      <c r="CA35" s="791">
        <f t="shared" ref="CA35" si="43">BJ35</f>
        <v>0</v>
      </c>
      <c r="CB35" s="709" t="str">
        <f t="shared" ref="CB35" si="44">L35</f>
        <v/>
      </c>
      <c r="CC35" s="710" t="str">
        <f t="shared" ref="CC35" si="45">O35</f>
        <v/>
      </c>
      <c r="CD35" s="390">
        <f>BN35</f>
        <v>0</v>
      </c>
      <c r="CE35" s="390">
        <f>BJ35</f>
        <v>0</v>
      </c>
      <c r="CF35" s="390">
        <f t="shared" si="20"/>
        <v>0</v>
      </c>
      <c r="CG35" s="389">
        <f t="shared" si="22"/>
        <v>0</v>
      </c>
      <c r="CH35" s="389">
        <f t="shared" si="21"/>
        <v>0</v>
      </c>
    </row>
    <row r="36" spans="1:94" ht="16.5" customHeight="1">
      <c r="A36" s="143"/>
      <c r="B36" s="792" t="s">
        <v>51</v>
      </c>
      <c r="C36" s="793"/>
      <c r="D36" s="793"/>
      <c r="E36" s="793"/>
      <c r="F36" s="793"/>
      <c r="G36" s="793"/>
      <c r="H36" s="793"/>
      <c r="I36" s="793"/>
      <c r="J36" s="793"/>
      <c r="K36" s="794"/>
      <c r="L36" s="787"/>
      <c r="M36" s="788"/>
      <c r="N36" s="788"/>
      <c r="O36" s="797"/>
      <c r="P36" s="797"/>
      <c r="Q36" s="798"/>
      <c r="R36" s="804"/>
      <c r="S36" s="805"/>
      <c r="T36" s="805"/>
      <c r="U36" s="805"/>
      <c r="V36" s="805"/>
      <c r="W36" s="805"/>
      <c r="X36" s="805"/>
      <c r="Y36" s="805"/>
      <c r="Z36" s="805"/>
      <c r="AA36" s="805"/>
      <c r="AB36" s="805"/>
      <c r="AC36" s="805"/>
      <c r="AD36" s="805"/>
      <c r="AE36" s="805"/>
      <c r="AF36" s="805"/>
      <c r="AG36" s="805"/>
      <c r="AH36" s="805"/>
      <c r="AI36" s="805"/>
      <c r="AJ36" s="806"/>
      <c r="AK36" s="810"/>
      <c r="AL36" s="811"/>
      <c r="AM36" s="811"/>
      <c r="AN36" s="811"/>
      <c r="AO36" s="811"/>
      <c r="AP36" s="811"/>
      <c r="AQ36" s="811"/>
      <c r="AR36" s="812"/>
      <c r="AS36" s="714"/>
      <c r="AT36" s="715"/>
      <c r="AU36" s="715"/>
      <c r="AV36" s="715"/>
      <c r="AW36" s="715"/>
      <c r="AX36" s="715"/>
      <c r="AY36" s="716"/>
      <c r="AZ36" s="393"/>
      <c r="BA36" s="394" t="s">
        <v>46</v>
      </c>
      <c r="BB36" s="393"/>
      <c r="BC36" s="394" t="s">
        <v>436</v>
      </c>
      <c r="BD36" s="819"/>
      <c r="BE36" s="820"/>
      <c r="BF36" s="820"/>
      <c r="BG36" s="820"/>
      <c r="BH36" s="820"/>
      <c r="BI36" s="821"/>
      <c r="BJ36" s="825"/>
      <c r="BK36" s="826"/>
      <c r="BL36" s="826"/>
      <c r="BM36" s="827"/>
      <c r="BN36" s="753"/>
      <c r="BO36" s="754"/>
      <c r="BP36" s="754"/>
      <c r="BQ36" s="754"/>
      <c r="BR36" s="754"/>
      <c r="BS36" s="780"/>
      <c r="BT36" s="111"/>
      <c r="BU36" s="28"/>
      <c r="BV36" s="113">
        <f>IF(B37="S",25,IF(B37="H",88,IF(B37="R",118,)))</f>
        <v>0</v>
      </c>
      <c r="BW36" s="113">
        <f>D37+BV36</f>
        <v>0</v>
      </c>
      <c r="BX36" s="342" t="e">
        <f>DATE(BW36,H37,31)</f>
        <v>#NUM!</v>
      </c>
      <c r="BY36" s="105"/>
      <c r="BZ36" s="783"/>
      <c r="CA36" s="783"/>
      <c r="CB36" s="709"/>
      <c r="CC36" s="710"/>
      <c r="CD36" s="390">
        <f>BN35</f>
        <v>0</v>
      </c>
      <c r="CE36" s="390">
        <f>BJ35</f>
        <v>0</v>
      </c>
      <c r="CF36" s="390">
        <f t="shared" si="20"/>
        <v>0</v>
      </c>
      <c r="CG36" s="389">
        <f t="shared" si="22"/>
        <v>0</v>
      </c>
      <c r="CH36" s="389">
        <f t="shared" si="21"/>
        <v>0</v>
      </c>
    </row>
    <row r="37" spans="1:94" ht="16.5" customHeight="1">
      <c r="A37" s="143"/>
      <c r="B37" s="717"/>
      <c r="C37" s="718"/>
      <c r="D37" s="718"/>
      <c r="E37" s="718"/>
      <c r="F37" s="719" t="s">
        <v>46</v>
      </c>
      <c r="G37" s="719"/>
      <c r="H37" s="777"/>
      <c r="I37" s="777"/>
      <c r="J37" s="719" t="s">
        <v>45</v>
      </c>
      <c r="K37" s="778"/>
      <c r="L37" s="789"/>
      <c r="M37" s="790"/>
      <c r="N37" s="790"/>
      <c r="O37" s="799"/>
      <c r="P37" s="799"/>
      <c r="Q37" s="800"/>
      <c r="R37" s="831"/>
      <c r="S37" s="832"/>
      <c r="T37" s="832"/>
      <c r="U37" s="832"/>
      <c r="V37" s="832"/>
      <c r="W37" s="832"/>
      <c r="X37" s="832"/>
      <c r="Y37" s="832"/>
      <c r="Z37" s="832"/>
      <c r="AA37" s="832"/>
      <c r="AB37" s="832"/>
      <c r="AC37" s="832"/>
      <c r="AD37" s="832"/>
      <c r="AE37" s="832"/>
      <c r="AF37" s="832"/>
      <c r="AG37" s="832"/>
      <c r="AH37" s="832"/>
      <c r="AI37" s="832"/>
      <c r="AJ37" s="833"/>
      <c r="AK37" s="813"/>
      <c r="AL37" s="814"/>
      <c r="AM37" s="814"/>
      <c r="AN37" s="814"/>
      <c r="AO37" s="814"/>
      <c r="AP37" s="814"/>
      <c r="AQ37" s="814"/>
      <c r="AR37" s="815"/>
      <c r="AS37" s="762"/>
      <c r="AT37" s="763"/>
      <c r="AU37" s="763"/>
      <c r="AV37" s="763"/>
      <c r="AW37" s="763"/>
      <c r="AX37" s="763"/>
      <c r="AY37" s="764"/>
      <c r="AZ37" s="395"/>
      <c r="BA37" s="396" t="s">
        <v>46</v>
      </c>
      <c r="BB37" s="395"/>
      <c r="BC37" s="396" t="s">
        <v>436</v>
      </c>
      <c r="BD37" s="837"/>
      <c r="BE37" s="829"/>
      <c r="BF37" s="829"/>
      <c r="BG37" s="829"/>
      <c r="BH37" s="829"/>
      <c r="BI37" s="830"/>
      <c r="BJ37" s="828"/>
      <c r="BK37" s="829"/>
      <c r="BL37" s="829"/>
      <c r="BM37" s="830"/>
      <c r="BN37" s="756"/>
      <c r="BO37" s="757"/>
      <c r="BP37" s="757"/>
      <c r="BQ37" s="757"/>
      <c r="BR37" s="757"/>
      <c r="BS37" s="781"/>
      <c r="BT37" s="111"/>
      <c r="BU37" s="28"/>
      <c r="BV37" s="118"/>
      <c r="BW37" s="118"/>
      <c r="BY37" s="105"/>
      <c r="BZ37" s="784"/>
      <c r="CA37" s="784"/>
      <c r="CB37" s="709"/>
      <c r="CC37" s="710"/>
      <c r="CD37" s="390">
        <f>BN35</f>
        <v>0</v>
      </c>
      <c r="CE37" s="390">
        <f>BJ35</f>
        <v>0</v>
      </c>
      <c r="CF37" s="390">
        <f t="shared" si="20"/>
        <v>0</v>
      </c>
      <c r="CG37" s="389">
        <f t="shared" si="22"/>
        <v>0</v>
      </c>
      <c r="CH37" s="389">
        <f t="shared" si="21"/>
        <v>0</v>
      </c>
    </row>
    <row r="38" spans="1:94" ht="16.5" customHeight="1">
      <c r="A38" s="143"/>
      <c r="B38" s="766"/>
      <c r="C38" s="767"/>
      <c r="D38" s="767"/>
      <c r="E38" s="767"/>
      <c r="F38" s="768" t="s">
        <v>46</v>
      </c>
      <c r="G38" s="768"/>
      <c r="H38" s="769"/>
      <c r="I38" s="769"/>
      <c r="J38" s="768" t="s">
        <v>45</v>
      </c>
      <c r="K38" s="770"/>
      <c r="L38" s="785" t="str">
        <f>IFERROR(DATEDIF(BX38,BX39+1,"Y"),"")</f>
        <v/>
      </c>
      <c r="M38" s="786"/>
      <c r="N38" s="786"/>
      <c r="O38" s="795" t="str">
        <f>IFERROR(DATEDIF(BX38,BX39+1,"YM"),"")</f>
        <v/>
      </c>
      <c r="P38" s="795"/>
      <c r="Q38" s="796"/>
      <c r="R38" s="801"/>
      <c r="S38" s="802"/>
      <c r="T38" s="802"/>
      <c r="U38" s="802"/>
      <c r="V38" s="802"/>
      <c r="W38" s="802"/>
      <c r="X38" s="802"/>
      <c r="Y38" s="802"/>
      <c r="Z38" s="802"/>
      <c r="AA38" s="802"/>
      <c r="AB38" s="802"/>
      <c r="AC38" s="802"/>
      <c r="AD38" s="802"/>
      <c r="AE38" s="802"/>
      <c r="AF38" s="802"/>
      <c r="AG38" s="802"/>
      <c r="AH38" s="802"/>
      <c r="AI38" s="802"/>
      <c r="AJ38" s="803"/>
      <c r="AK38" s="807"/>
      <c r="AL38" s="808"/>
      <c r="AM38" s="808"/>
      <c r="AN38" s="808"/>
      <c r="AO38" s="808"/>
      <c r="AP38" s="808"/>
      <c r="AQ38" s="808"/>
      <c r="AR38" s="809"/>
      <c r="AS38" s="741"/>
      <c r="AT38" s="742"/>
      <c r="AU38" s="742"/>
      <c r="AV38" s="742"/>
      <c r="AW38" s="742"/>
      <c r="AX38" s="742"/>
      <c r="AY38" s="743"/>
      <c r="AZ38" s="391"/>
      <c r="BA38" s="392" t="s">
        <v>46</v>
      </c>
      <c r="BB38" s="391"/>
      <c r="BC38" s="392" t="s">
        <v>436</v>
      </c>
      <c r="BD38" s="816"/>
      <c r="BE38" s="817"/>
      <c r="BF38" s="817"/>
      <c r="BG38" s="817"/>
      <c r="BH38" s="817"/>
      <c r="BI38" s="818"/>
      <c r="BJ38" s="822"/>
      <c r="BK38" s="823"/>
      <c r="BL38" s="823"/>
      <c r="BM38" s="824"/>
      <c r="BN38" s="750"/>
      <c r="BO38" s="751"/>
      <c r="BP38" s="751"/>
      <c r="BQ38" s="751"/>
      <c r="BR38" s="751"/>
      <c r="BS38" s="779"/>
      <c r="BT38" s="111"/>
      <c r="BU38" s="28"/>
      <c r="BV38" s="113">
        <f>IF(B38="S",25,IF(B38="H",88,IF(B38="R",118,)))</f>
        <v>0</v>
      </c>
      <c r="BW38" s="113">
        <f>D38+BV38</f>
        <v>0</v>
      </c>
      <c r="BX38" s="342" t="e">
        <f>DATE(BW38,H38,1)</f>
        <v>#NUM!</v>
      </c>
      <c r="BY38" s="105"/>
      <c r="BZ38" s="791">
        <f t="shared" ref="BZ38" si="46">BN38</f>
        <v>0</v>
      </c>
      <c r="CA38" s="791">
        <f t="shared" ref="CA38" si="47">BJ38</f>
        <v>0</v>
      </c>
      <c r="CB38" s="709" t="str">
        <f t="shared" ref="CB38" si="48">L38</f>
        <v/>
      </c>
      <c r="CC38" s="710" t="str">
        <f t="shared" ref="CC38" si="49">O38</f>
        <v/>
      </c>
      <c r="CD38" s="390">
        <f>BN38</f>
        <v>0</v>
      </c>
      <c r="CE38" s="390">
        <f>BJ38</f>
        <v>0</v>
      </c>
      <c r="CF38" s="390">
        <f t="shared" si="20"/>
        <v>0</v>
      </c>
      <c r="CG38" s="389">
        <f t="shared" si="22"/>
        <v>0</v>
      </c>
      <c r="CH38" s="389">
        <f t="shared" si="21"/>
        <v>0</v>
      </c>
    </row>
    <row r="39" spans="1:94" ht="16.5" customHeight="1">
      <c r="A39" s="143"/>
      <c r="B39" s="792" t="s">
        <v>51</v>
      </c>
      <c r="C39" s="793"/>
      <c r="D39" s="793"/>
      <c r="E39" s="793"/>
      <c r="F39" s="793"/>
      <c r="G39" s="793"/>
      <c r="H39" s="793"/>
      <c r="I39" s="793"/>
      <c r="J39" s="793"/>
      <c r="K39" s="794"/>
      <c r="L39" s="787"/>
      <c r="M39" s="788"/>
      <c r="N39" s="788"/>
      <c r="O39" s="797"/>
      <c r="P39" s="797"/>
      <c r="Q39" s="798"/>
      <c r="R39" s="804"/>
      <c r="S39" s="805"/>
      <c r="T39" s="805"/>
      <c r="U39" s="805"/>
      <c r="V39" s="805"/>
      <c r="W39" s="805"/>
      <c r="X39" s="805"/>
      <c r="Y39" s="805"/>
      <c r="Z39" s="805"/>
      <c r="AA39" s="805"/>
      <c r="AB39" s="805"/>
      <c r="AC39" s="805"/>
      <c r="AD39" s="805"/>
      <c r="AE39" s="805"/>
      <c r="AF39" s="805"/>
      <c r="AG39" s="805"/>
      <c r="AH39" s="805"/>
      <c r="AI39" s="805"/>
      <c r="AJ39" s="806"/>
      <c r="AK39" s="810"/>
      <c r="AL39" s="811"/>
      <c r="AM39" s="811"/>
      <c r="AN39" s="811"/>
      <c r="AO39" s="811"/>
      <c r="AP39" s="811"/>
      <c r="AQ39" s="811"/>
      <c r="AR39" s="812"/>
      <c r="AS39" s="714"/>
      <c r="AT39" s="715"/>
      <c r="AU39" s="715"/>
      <c r="AV39" s="715"/>
      <c r="AW39" s="715"/>
      <c r="AX39" s="715"/>
      <c r="AY39" s="716"/>
      <c r="AZ39" s="393"/>
      <c r="BA39" s="394" t="s">
        <v>46</v>
      </c>
      <c r="BB39" s="393"/>
      <c r="BC39" s="394" t="s">
        <v>436</v>
      </c>
      <c r="BD39" s="819"/>
      <c r="BE39" s="820"/>
      <c r="BF39" s="820"/>
      <c r="BG39" s="820"/>
      <c r="BH39" s="820"/>
      <c r="BI39" s="821"/>
      <c r="BJ39" s="825"/>
      <c r="BK39" s="826"/>
      <c r="BL39" s="826"/>
      <c r="BM39" s="827"/>
      <c r="BN39" s="753"/>
      <c r="BO39" s="754"/>
      <c r="BP39" s="754"/>
      <c r="BQ39" s="754"/>
      <c r="BR39" s="754"/>
      <c r="BS39" s="780"/>
      <c r="BT39" s="111"/>
      <c r="BU39" s="28"/>
      <c r="BV39" s="113">
        <f>IF(B40="S",25,IF(B40="H",88,IF(B40="R",118,)))</f>
        <v>0</v>
      </c>
      <c r="BW39" s="113">
        <f>D40+BV39</f>
        <v>0</v>
      </c>
      <c r="BX39" s="342" t="e">
        <f>DATE(BW39,H40,31)</f>
        <v>#NUM!</v>
      </c>
      <c r="BY39" s="105"/>
      <c r="BZ39" s="783"/>
      <c r="CA39" s="783"/>
      <c r="CB39" s="709"/>
      <c r="CC39" s="710"/>
      <c r="CD39" s="390">
        <f>BN38</f>
        <v>0</v>
      </c>
      <c r="CE39" s="390">
        <f>BJ38</f>
        <v>0</v>
      </c>
      <c r="CF39" s="390">
        <f t="shared" si="20"/>
        <v>0</v>
      </c>
      <c r="CG39" s="389">
        <f>AZ39</f>
        <v>0</v>
      </c>
      <c r="CH39" s="389">
        <f t="shared" si="21"/>
        <v>0</v>
      </c>
    </row>
    <row r="40" spans="1:94" ht="16.5" customHeight="1">
      <c r="A40" s="143"/>
      <c r="B40" s="717"/>
      <c r="C40" s="718"/>
      <c r="D40" s="718"/>
      <c r="E40" s="718"/>
      <c r="F40" s="719" t="s">
        <v>46</v>
      </c>
      <c r="G40" s="719"/>
      <c r="H40" s="777"/>
      <c r="I40" s="777"/>
      <c r="J40" s="719" t="s">
        <v>45</v>
      </c>
      <c r="K40" s="778"/>
      <c r="L40" s="789"/>
      <c r="M40" s="790"/>
      <c r="N40" s="790"/>
      <c r="O40" s="799"/>
      <c r="P40" s="799"/>
      <c r="Q40" s="800"/>
      <c r="R40" s="831"/>
      <c r="S40" s="832"/>
      <c r="T40" s="832"/>
      <c r="U40" s="832"/>
      <c r="V40" s="832"/>
      <c r="W40" s="832"/>
      <c r="X40" s="832"/>
      <c r="Y40" s="832"/>
      <c r="Z40" s="832"/>
      <c r="AA40" s="832"/>
      <c r="AB40" s="832"/>
      <c r="AC40" s="832"/>
      <c r="AD40" s="832"/>
      <c r="AE40" s="832"/>
      <c r="AF40" s="832"/>
      <c r="AG40" s="832"/>
      <c r="AH40" s="832"/>
      <c r="AI40" s="832"/>
      <c r="AJ40" s="833"/>
      <c r="AK40" s="813"/>
      <c r="AL40" s="814"/>
      <c r="AM40" s="814"/>
      <c r="AN40" s="814"/>
      <c r="AO40" s="814"/>
      <c r="AP40" s="814"/>
      <c r="AQ40" s="814"/>
      <c r="AR40" s="815"/>
      <c r="AS40" s="762"/>
      <c r="AT40" s="763"/>
      <c r="AU40" s="763"/>
      <c r="AV40" s="763"/>
      <c r="AW40" s="763"/>
      <c r="AX40" s="763"/>
      <c r="AY40" s="764"/>
      <c r="AZ40" s="395"/>
      <c r="BA40" s="396" t="s">
        <v>46</v>
      </c>
      <c r="BB40" s="395"/>
      <c r="BC40" s="396" t="s">
        <v>436</v>
      </c>
      <c r="BD40" s="837"/>
      <c r="BE40" s="829"/>
      <c r="BF40" s="829"/>
      <c r="BG40" s="829"/>
      <c r="BH40" s="829"/>
      <c r="BI40" s="830"/>
      <c r="BJ40" s="828"/>
      <c r="BK40" s="829"/>
      <c r="BL40" s="829"/>
      <c r="BM40" s="830"/>
      <c r="BN40" s="756"/>
      <c r="BO40" s="757"/>
      <c r="BP40" s="757"/>
      <c r="BQ40" s="757"/>
      <c r="BR40" s="757"/>
      <c r="BS40" s="781"/>
      <c r="BT40" s="111"/>
      <c r="BU40" s="28"/>
      <c r="BV40" s="118"/>
      <c r="BW40" s="118"/>
      <c r="BY40" s="105"/>
      <c r="BZ40" s="784"/>
      <c r="CA40" s="784"/>
      <c r="CB40" s="709"/>
      <c r="CC40" s="710"/>
      <c r="CD40" s="390">
        <f>BN38</f>
        <v>0</v>
      </c>
      <c r="CE40" s="390">
        <f>BJ38</f>
        <v>0</v>
      </c>
      <c r="CF40" s="390">
        <f t="shared" si="20"/>
        <v>0</v>
      </c>
      <c r="CG40" s="389">
        <f t="shared" si="22"/>
        <v>0</v>
      </c>
      <c r="CH40" s="389">
        <f t="shared" si="21"/>
        <v>0</v>
      </c>
    </row>
    <row r="41" spans="1:94" ht="16.5" customHeight="1">
      <c r="A41" s="143"/>
      <c r="B41" s="766"/>
      <c r="C41" s="767"/>
      <c r="D41" s="767"/>
      <c r="E41" s="767"/>
      <c r="F41" s="768" t="s">
        <v>46</v>
      </c>
      <c r="G41" s="768"/>
      <c r="H41" s="769"/>
      <c r="I41" s="769"/>
      <c r="J41" s="768" t="s">
        <v>45</v>
      </c>
      <c r="K41" s="770"/>
      <c r="L41" s="785" t="str">
        <f>IFERROR(DATEDIF(BX41,BX42+1,"Y"),"")</f>
        <v/>
      </c>
      <c r="M41" s="786"/>
      <c r="N41" s="786"/>
      <c r="O41" s="795" t="str">
        <f>IFERROR(DATEDIF(BX41,BX42+1,"YM"),"")</f>
        <v/>
      </c>
      <c r="P41" s="795"/>
      <c r="Q41" s="796"/>
      <c r="R41" s="801"/>
      <c r="S41" s="802"/>
      <c r="T41" s="802"/>
      <c r="U41" s="802"/>
      <c r="V41" s="802"/>
      <c r="W41" s="802"/>
      <c r="X41" s="802"/>
      <c r="Y41" s="802"/>
      <c r="Z41" s="802"/>
      <c r="AA41" s="802"/>
      <c r="AB41" s="802"/>
      <c r="AC41" s="802"/>
      <c r="AD41" s="802"/>
      <c r="AE41" s="802"/>
      <c r="AF41" s="802"/>
      <c r="AG41" s="802"/>
      <c r="AH41" s="802"/>
      <c r="AI41" s="802"/>
      <c r="AJ41" s="803"/>
      <c r="AK41" s="807"/>
      <c r="AL41" s="808"/>
      <c r="AM41" s="808"/>
      <c r="AN41" s="808"/>
      <c r="AO41" s="808"/>
      <c r="AP41" s="808"/>
      <c r="AQ41" s="808"/>
      <c r="AR41" s="809"/>
      <c r="AS41" s="741"/>
      <c r="AT41" s="742"/>
      <c r="AU41" s="742"/>
      <c r="AV41" s="742"/>
      <c r="AW41" s="742"/>
      <c r="AX41" s="742"/>
      <c r="AY41" s="743"/>
      <c r="AZ41" s="391"/>
      <c r="BA41" s="392" t="s">
        <v>46</v>
      </c>
      <c r="BB41" s="391"/>
      <c r="BC41" s="392" t="s">
        <v>436</v>
      </c>
      <c r="BD41" s="816"/>
      <c r="BE41" s="817"/>
      <c r="BF41" s="817"/>
      <c r="BG41" s="817"/>
      <c r="BH41" s="817"/>
      <c r="BI41" s="818"/>
      <c r="BJ41" s="822"/>
      <c r="BK41" s="823"/>
      <c r="BL41" s="823"/>
      <c r="BM41" s="824"/>
      <c r="BN41" s="750"/>
      <c r="BO41" s="751"/>
      <c r="BP41" s="751"/>
      <c r="BQ41" s="751"/>
      <c r="BR41" s="751"/>
      <c r="BS41" s="779"/>
      <c r="BT41" s="111"/>
      <c r="BU41" s="28"/>
      <c r="BV41" s="113">
        <f>IF(B41="S",25,IF(B41="H",88,IF(B41="R",118,)))</f>
        <v>0</v>
      </c>
      <c r="BW41" s="113">
        <f>D41+BV41</f>
        <v>0</v>
      </c>
      <c r="BX41" s="342" t="e">
        <f>DATE(BW41,H41,1)</f>
        <v>#NUM!</v>
      </c>
      <c r="BY41" s="105"/>
      <c r="BZ41" s="791">
        <f t="shared" ref="BZ41" si="50">BN41</f>
        <v>0</v>
      </c>
      <c r="CA41" s="791">
        <f t="shared" ref="CA41" si="51">BJ41</f>
        <v>0</v>
      </c>
      <c r="CB41" s="709" t="str">
        <f t="shared" ref="CB41" si="52">L41</f>
        <v/>
      </c>
      <c r="CC41" s="710" t="str">
        <f t="shared" ref="CC41" si="53">O41</f>
        <v/>
      </c>
      <c r="CD41" s="390">
        <f>BN41</f>
        <v>0</v>
      </c>
      <c r="CE41" s="390">
        <f>BJ41</f>
        <v>0</v>
      </c>
      <c r="CF41" s="390">
        <f t="shared" si="20"/>
        <v>0</v>
      </c>
      <c r="CG41" s="389">
        <f t="shared" si="22"/>
        <v>0</v>
      </c>
      <c r="CH41" s="389">
        <f t="shared" si="21"/>
        <v>0</v>
      </c>
    </row>
    <row r="42" spans="1:94" ht="16.5" customHeight="1">
      <c r="A42" s="143"/>
      <c r="B42" s="792" t="s">
        <v>51</v>
      </c>
      <c r="C42" s="793"/>
      <c r="D42" s="793"/>
      <c r="E42" s="793"/>
      <c r="F42" s="793"/>
      <c r="G42" s="793"/>
      <c r="H42" s="793"/>
      <c r="I42" s="793"/>
      <c r="J42" s="793"/>
      <c r="K42" s="794"/>
      <c r="L42" s="787"/>
      <c r="M42" s="788"/>
      <c r="N42" s="788"/>
      <c r="O42" s="797"/>
      <c r="P42" s="797"/>
      <c r="Q42" s="798"/>
      <c r="R42" s="804"/>
      <c r="S42" s="805"/>
      <c r="T42" s="805"/>
      <c r="U42" s="805"/>
      <c r="V42" s="805"/>
      <c r="W42" s="805"/>
      <c r="X42" s="805"/>
      <c r="Y42" s="805"/>
      <c r="Z42" s="805"/>
      <c r="AA42" s="805"/>
      <c r="AB42" s="805"/>
      <c r="AC42" s="805"/>
      <c r="AD42" s="805"/>
      <c r="AE42" s="805"/>
      <c r="AF42" s="805"/>
      <c r="AG42" s="805"/>
      <c r="AH42" s="805"/>
      <c r="AI42" s="805"/>
      <c r="AJ42" s="806"/>
      <c r="AK42" s="810"/>
      <c r="AL42" s="811"/>
      <c r="AM42" s="811"/>
      <c r="AN42" s="811"/>
      <c r="AO42" s="811"/>
      <c r="AP42" s="811"/>
      <c r="AQ42" s="811"/>
      <c r="AR42" s="812"/>
      <c r="AS42" s="714"/>
      <c r="AT42" s="715"/>
      <c r="AU42" s="715"/>
      <c r="AV42" s="715"/>
      <c r="AW42" s="715"/>
      <c r="AX42" s="715"/>
      <c r="AY42" s="716"/>
      <c r="AZ42" s="393"/>
      <c r="BA42" s="394" t="s">
        <v>46</v>
      </c>
      <c r="BB42" s="393"/>
      <c r="BC42" s="394" t="s">
        <v>436</v>
      </c>
      <c r="BD42" s="819"/>
      <c r="BE42" s="820"/>
      <c r="BF42" s="820"/>
      <c r="BG42" s="820"/>
      <c r="BH42" s="820"/>
      <c r="BI42" s="821"/>
      <c r="BJ42" s="825"/>
      <c r="BK42" s="826"/>
      <c r="BL42" s="826"/>
      <c r="BM42" s="827"/>
      <c r="BN42" s="753"/>
      <c r="BO42" s="754"/>
      <c r="BP42" s="754"/>
      <c r="BQ42" s="754"/>
      <c r="BR42" s="754"/>
      <c r="BS42" s="780"/>
      <c r="BT42" s="111"/>
      <c r="BU42" s="28"/>
      <c r="BV42" s="113">
        <f>IF(B43="S",25,IF(B43="H",88,IF(B43="R",118,)))</f>
        <v>0</v>
      </c>
      <c r="BW42" s="113">
        <f>D43+BV42</f>
        <v>0</v>
      </c>
      <c r="BX42" s="342" t="e">
        <f>DATE(BW42,H43,31)</f>
        <v>#NUM!</v>
      </c>
      <c r="BY42" s="105"/>
      <c r="BZ42" s="783"/>
      <c r="CA42" s="783"/>
      <c r="CB42" s="709"/>
      <c r="CC42" s="710"/>
      <c r="CD42" s="390">
        <f>BN41</f>
        <v>0</v>
      </c>
      <c r="CE42" s="390">
        <f>BJ41</f>
        <v>0</v>
      </c>
      <c r="CF42" s="390">
        <f t="shared" si="20"/>
        <v>0</v>
      </c>
      <c r="CG42" s="389">
        <f t="shared" si="22"/>
        <v>0</v>
      </c>
      <c r="CH42" s="389">
        <f t="shared" si="21"/>
        <v>0</v>
      </c>
    </row>
    <row r="43" spans="1:94" ht="16.5" customHeight="1">
      <c r="A43" s="143"/>
      <c r="B43" s="717"/>
      <c r="C43" s="718"/>
      <c r="D43" s="718"/>
      <c r="E43" s="718"/>
      <c r="F43" s="719" t="s">
        <v>46</v>
      </c>
      <c r="G43" s="719"/>
      <c r="H43" s="777"/>
      <c r="I43" s="777"/>
      <c r="J43" s="719" t="s">
        <v>45</v>
      </c>
      <c r="K43" s="778"/>
      <c r="L43" s="789"/>
      <c r="M43" s="790"/>
      <c r="N43" s="790"/>
      <c r="O43" s="799"/>
      <c r="P43" s="799"/>
      <c r="Q43" s="800"/>
      <c r="R43" s="831"/>
      <c r="S43" s="832"/>
      <c r="T43" s="832"/>
      <c r="U43" s="832"/>
      <c r="V43" s="832"/>
      <c r="W43" s="832"/>
      <c r="X43" s="832"/>
      <c r="Y43" s="832"/>
      <c r="Z43" s="832"/>
      <c r="AA43" s="832"/>
      <c r="AB43" s="832"/>
      <c r="AC43" s="832"/>
      <c r="AD43" s="832"/>
      <c r="AE43" s="832"/>
      <c r="AF43" s="832"/>
      <c r="AG43" s="832"/>
      <c r="AH43" s="832"/>
      <c r="AI43" s="832"/>
      <c r="AJ43" s="833"/>
      <c r="AK43" s="813"/>
      <c r="AL43" s="814"/>
      <c r="AM43" s="814"/>
      <c r="AN43" s="814"/>
      <c r="AO43" s="814"/>
      <c r="AP43" s="814"/>
      <c r="AQ43" s="814"/>
      <c r="AR43" s="815"/>
      <c r="AS43" s="762"/>
      <c r="AT43" s="763"/>
      <c r="AU43" s="763"/>
      <c r="AV43" s="763"/>
      <c r="AW43" s="763"/>
      <c r="AX43" s="763"/>
      <c r="AY43" s="764"/>
      <c r="AZ43" s="395"/>
      <c r="BA43" s="398" t="s">
        <v>46</v>
      </c>
      <c r="BB43" s="395"/>
      <c r="BC43" s="396" t="s">
        <v>436</v>
      </c>
      <c r="BD43" s="837"/>
      <c r="BE43" s="829"/>
      <c r="BF43" s="829"/>
      <c r="BG43" s="829"/>
      <c r="BH43" s="829"/>
      <c r="BI43" s="830"/>
      <c r="BJ43" s="828"/>
      <c r="BK43" s="829"/>
      <c r="BL43" s="829"/>
      <c r="BM43" s="830"/>
      <c r="BN43" s="756"/>
      <c r="BO43" s="757"/>
      <c r="BP43" s="757"/>
      <c r="BQ43" s="757"/>
      <c r="BR43" s="757"/>
      <c r="BS43" s="781"/>
      <c r="BT43" s="111"/>
      <c r="BU43" s="28"/>
      <c r="BV43" s="118"/>
      <c r="BW43" s="118"/>
      <c r="BY43" s="105"/>
      <c r="BZ43" s="784"/>
      <c r="CA43" s="784"/>
      <c r="CB43" s="709"/>
      <c r="CC43" s="710"/>
      <c r="CD43" s="390">
        <f>BN41</f>
        <v>0</v>
      </c>
      <c r="CE43" s="390">
        <f>BJ41</f>
        <v>0</v>
      </c>
      <c r="CF43" s="390">
        <f t="shared" si="20"/>
        <v>0</v>
      </c>
      <c r="CG43" s="389">
        <f t="shared" si="22"/>
        <v>0</v>
      </c>
      <c r="CH43" s="389">
        <f t="shared" si="21"/>
        <v>0</v>
      </c>
    </row>
    <row r="44" spans="1:94" ht="16.5" customHeight="1">
      <c r="A44" s="143"/>
      <c r="B44" s="766"/>
      <c r="C44" s="767"/>
      <c r="D44" s="767"/>
      <c r="E44" s="767"/>
      <c r="F44" s="768" t="s">
        <v>46</v>
      </c>
      <c r="G44" s="768"/>
      <c r="H44" s="769"/>
      <c r="I44" s="769"/>
      <c r="J44" s="768" t="s">
        <v>45</v>
      </c>
      <c r="K44" s="770"/>
      <c r="L44" s="785" t="str">
        <f>IFERROR(DATEDIF(BX44,BX45+1,"Y"),"")</f>
        <v/>
      </c>
      <c r="M44" s="786"/>
      <c r="N44" s="786"/>
      <c r="O44" s="795" t="str">
        <f>IFERROR(DATEDIF(BX44,BX45+1,"YM"),"")</f>
        <v/>
      </c>
      <c r="P44" s="795"/>
      <c r="Q44" s="796"/>
      <c r="R44" s="801"/>
      <c r="S44" s="802"/>
      <c r="T44" s="802"/>
      <c r="U44" s="802"/>
      <c r="V44" s="802"/>
      <c r="W44" s="802"/>
      <c r="X44" s="802"/>
      <c r="Y44" s="802"/>
      <c r="Z44" s="802"/>
      <c r="AA44" s="802"/>
      <c r="AB44" s="802"/>
      <c r="AC44" s="802"/>
      <c r="AD44" s="802"/>
      <c r="AE44" s="802"/>
      <c r="AF44" s="802"/>
      <c r="AG44" s="802"/>
      <c r="AH44" s="802"/>
      <c r="AI44" s="802"/>
      <c r="AJ44" s="803"/>
      <c r="AK44" s="807"/>
      <c r="AL44" s="808"/>
      <c r="AM44" s="808"/>
      <c r="AN44" s="808"/>
      <c r="AO44" s="808"/>
      <c r="AP44" s="808"/>
      <c r="AQ44" s="808"/>
      <c r="AR44" s="809"/>
      <c r="AS44" s="741"/>
      <c r="AT44" s="742"/>
      <c r="AU44" s="742"/>
      <c r="AV44" s="742"/>
      <c r="AW44" s="742"/>
      <c r="AX44" s="742"/>
      <c r="AY44" s="743"/>
      <c r="AZ44" s="391"/>
      <c r="BA44" s="392" t="s">
        <v>46</v>
      </c>
      <c r="BB44" s="391"/>
      <c r="BC44" s="392" t="s">
        <v>436</v>
      </c>
      <c r="BD44" s="816"/>
      <c r="BE44" s="817"/>
      <c r="BF44" s="817"/>
      <c r="BG44" s="817"/>
      <c r="BH44" s="817"/>
      <c r="BI44" s="818"/>
      <c r="BJ44" s="822"/>
      <c r="BK44" s="823"/>
      <c r="BL44" s="823"/>
      <c r="BM44" s="824"/>
      <c r="BN44" s="750"/>
      <c r="BO44" s="751"/>
      <c r="BP44" s="751"/>
      <c r="BQ44" s="751"/>
      <c r="BR44" s="751"/>
      <c r="BS44" s="779"/>
      <c r="BT44" s="111"/>
      <c r="BU44" s="28"/>
      <c r="BV44" s="113">
        <f>IF(B44="S",25,IF(B44="H",88,IF(B44="R",118,)))</f>
        <v>0</v>
      </c>
      <c r="BW44" s="113">
        <f>D44+BV44</f>
        <v>0</v>
      </c>
      <c r="BX44" s="342" t="e">
        <f>DATE(BW44,H44,1)</f>
        <v>#NUM!</v>
      </c>
      <c r="BY44" s="105"/>
      <c r="BZ44" s="791">
        <f t="shared" ref="BZ44" si="54">BN44</f>
        <v>0</v>
      </c>
      <c r="CA44" s="791">
        <f t="shared" ref="CA44" si="55">BJ44</f>
        <v>0</v>
      </c>
      <c r="CB44" s="709" t="str">
        <f t="shared" ref="CB44" si="56">L44</f>
        <v/>
      </c>
      <c r="CC44" s="710" t="str">
        <f t="shared" ref="CC44" si="57">O44</f>
        <v/>
      </c>
      <c r="CD44" s="390">
        <f>BN44</f>
        <v>0</v>
      </c>
      <c r="CE44" s="390">
        <f>BJ44</f>
        <v>0</v>
      </c>
      <c r="CF44" s="390">
        <f t="shared" si="20"/>
        <v>0</v>
      </c>
      <c r="CG44" s="389">
        <f t="shared" si="22"/>
        <v>0</v>
      </c>
      <c r="CH44" s="389">
        <f t="shared" si="21"/>
        <v>0</v>
      </c>
    </row>
    <row r="45" spans="1:94" ht="16.5" customHeight="1">
      <c r="A45" s="143"/>
      <c r="B45" s="792" t="s">
        <v>51</v>
      </c>
      <c r="C45" s="793"/>
      <c r="D45" s="793"/>
      <c r="E45" s="793"/>
      <c r="F45" s="793"/>
      <c r="G45" s="793"/>
      <c r="H45" s="793"/>
      <c r="I45" s="793"/>
      <c r="J45" s="793"/>
      <c r="K45" s="794"/>
      <c r="L45" s="787"/>
      <c r="M45" s="788"/>
      <c r="N45" s="788"/>
      <c r="O45" s="797"/>
      <c r="P45" s="797"/>
      <c r="Q45" s="798"/>
      <c r="R45" s="804"/>
      <c r="S45" s="805"/>
      <c r="T45" s="805"/>
      <c r="U45" s="805"/>
      <c r="V45" s="805"/>
      <c r="W45" s="805"/>
      <c r="X45" s="805"/>
      <c r="Y45" s="805"/>
      <c r="Z45" s="805"/>
      <c r="AA45" s="805"/>
      <c r="AB45" s="805"/>
      <c r="AC45" s="805"/>
      <c r="AD45" s="805"/>
      <c r="AE45" s="805"/>
      <c r="AF45" s="805"/>
      <c r="AG45" s="805"/>
      <c r="AH45" s="805"/>
      <c r="AI45" s="805"/>
      <c r="AJ45" s="806"/>
      <c r="AK45" s="810"/>
      <c r="AL45" s="811"/>
      <c r="AM45" s="811"/>
      <c r="AN45" s="811"/>
      <c r="AO45" s="811"/>
      <c r="AP45" s="811"/>
      <c r="AQ45" s="811"/>
      <c r="AR45" s="812"/>
      <c r="AS45" s="714"/>
      <c r="AT45" s="715"/>
      <c r="AU45" s="715"/>
      <c r="AV45" s="715"/>
      <c r="AW45" s="715"/>
      <c r="AX45" s="715"/>
      <c r="AY45" s="716"/>
      <c r="AZ45" s="393"/>
      <c r="BA45" s="394" t="s">
        <v>46</v>
      </c>
      <c r="BB45" s="393"/>
      <c r="BC45" s="394" t="s">
        <v>436</v>
      </c>
      <c r="BD45" s="819"/>
      <c r="BE45" s="820"/>
      <c r="BF45" s="820"/>
      <c r="BG45" s="820"/>
      <c r="BH45" s="820"/>
      <c r="BI45" s="821"/>
      <c r="BJ45" s="825"/>
      <c r="BK45" s="826"/>
      <c r="BL45" s="826"/>
      <c r="BM45" s="827"/>
      <c r="BN45" s="753"/>
      <c r="BO45" s="754"/>
      <c r="BP45" s="754"/>
      <c r="BQ45" s="754"/>
      <c r="BR45" s="754"/>
      <c r="BS45" s="780"/>
      <c r="BT45" s="111"/>
      <c r="BU45" s="28"/>
      <c r="BV45" s="113">
        <f>IF(B46="S",25,IF(B46="H",88,IF(B46="R",118,)))</f>
        <v>0</v>
      </c>
      <c r="BW45" s="113">
        <f>D46+BV45</f>
        <v>0</v>
      </c>
      <c r="BX45" s="342" t="e">
        <f>DATE(BW45,H46,31)</f>
        <v>#NUM!</v>
      </c>
      <c r="BY45" s="105"/>
      <c r="BZ45" s="783"/>
      <c r="CA45" s="783"/>
      <c r="CB45" s="709"/>
      <c r="CC45" s="710"/>
      <c r="CD45" s="390">
        <f>BN44</f>
        <v>0</v>
      </c>
      <c r="CE45" s="390">
        <f>BJ44</f>
        <v>0</v>
      </c>
      <c r="CF45" s="390">
        <f t="shared" si="20"/>
        <v>0</v>
      </c>
      <c r="CG45" s="389">
        <f t="shared" si="22"/>
        <v>0</v>
      </c>
      <c r="CH45" s="389">
        <f t="shared" si="21"/>
        <v>0</v>
      </c>
    </row>
    <row r="46" spans="1:94" ht="16.5" customHeight="1">
      <c r="A46" s="143"/>
      <c r="B46" s="717"/>
      <c r="C46" s="718"/>
      <c r="D46" s="718"/>
      <c r="E46" s="718"/>
      <c r="F46" s="719" t="s">
        <v>46</v>
      </c>
      <c r="G46" s="719"/>
      <c r="H46" s="777"/>
      <c r="I46" s="777"/>
      <c r="J46" s="719" t="s">
        <v>45</v>
      </c>
      <c r="K46" s="778"/>
      <c r="L46" s="789"/>
      <c r="M46" s="790"/>
      <c r="N46" s="790"/>
      <c r="O46" s="799"/>
      <c r="P46" s="799"/>
      <c r="Q46" s="800"/>
      <c r="R46" s="831"/>
      <c r="S46" s="832"/>
      <c r="T46" s="832"/>
      <c r="U46" s="832"/>
      <c r="V46" s="832"/>
      <c r="W46" s="832"/>
      <c r="X46" s="832"/>
      <c r="Y46" s="832"/>
      <c r="Z46" s="832"/>
      <c r="AA46" s="832"/>
      <c r="AB46" s="832"/>
      <c r="AC46" s="832"/>
      <c r="AD46" s="832"/>
      <c r="AE46" s="832"/>
      <c r="AF46" s="832"/>
      <c r="AG46" s="832"/>
      <c r="AH46" s="832"/>
      <c r="AI46" s="832"/>
      <c r="AJ46" s="833"/>
      <c r="AK46" s="813"/>
      <c r="AL46" s="814"/>
      <c r="AM46" s="814"/>
      <c r="AN46" s="814"/>
      <c r="AO46" s="814"/>
      <c r="AP46" s="814"/>
      <c r="AQ46" s="814"/>
      <c r="AR46" s="815"/>
      <c r="AS46" s="762"/>
      <c r="AT46" s="763"/>
      <c r="AU46" s="763"/>
      <c r="AV46" s="763"/>
      <c r="AW46" s="763"/>
      <c r="AX46" s="763"/>
      <c r="AY46" s="764"/>
      <c r="AZ46" s="395"/>
      <c r="BA46" s="396" t="s">
        <v>46</v>
      </c>
      <c r="BB46" s="395"/>
      <c r="BC46" s="396" t="s">
        <v>436</v>
      </c>
      <c r="BD46" s="837"/>
      <c r="BE46" s="829"/>
      <c r="BF46" s="829"/>
      <c r="BG46" s="829"/>
      <c r="BH46" s="829"/>
      <c r="BI46" s="830"/>
      <c r="BJ46" s="828"/>
      <c r="BK46" s="829"/>
      <c r="BL46" s="829"/>
      <c r="BM46" s="830"/>
      <c r="BN46" s="756"/>
      <c r="BO46" s="757"/>
      <c r="BP46" s="757"/>
      <c r="BQ46" s="757"/>
      <c r="BR46" s="757"/>
      <c r="BS46" s="781"/>
      <c r="BT46" s="111"/>
      <c r="BU46" s="28"/>
      <c r="BV46" s="118"/>
      <c r="BW46" s="118"/>
      <c r="BY46" s="105"/>
      <c r="BZ46" s="784"/>
      <c r="CA46" s="784"/>
      <c r="CB46" s="709"/>
      <c r="CC46" s="710"/>
      <c r="CD46" s="390">
        <f>BN44</f>
        <v>0</v>
      </c>
      <c r="CE46" s="390">
        <f>BJ44</f>
        <v>0</v>
      </c>
      <c r="CF46" s="390">
        <f t="shared" si="20"/>
        <v>0</v>
      </c>
      <c r="CG46" s="389">
        <f t="shared" si="22"/>
        <v>0</v>
      </c>
      <c r="CH46" s="389">
        <f t="shared" si="21"/>
        <v>0</v>
      </c>
    </row>
    <row r="47" spans="1:94" ht="16.5" customHeight="1">
      <c r="A47" s="143"/>
      <c r="B47" s="766"/>
      <c r="C47" s="767"/>
      <c r="D47" s="767"/>
      <c r="E47" s="767"/>
      <c r="F47" s="768" t="s">
        <v>46</v>
      </c>
      <c r="G47" s="768"/>
      <c r="H47" s="769"/>
      <c r="I47" s="769"/>
      <c r="J47" s="768" t="s">
        <v>45</v>
      </c>
      <c r="K47" s="770"/>
      <c r="L47" s="785" t="str">
        <f>IFERROR(DATEDIF(BX47,BX48+1,"Y"),"")</f>
        <v/>
      </c>
      <c r="M47" s="786"/>
      <c r="N47" s="786"/>
      <c r="O47" s="795" t="str">
        <f>IFERROR(DATEDIF(BX47,BX48+1,"YM"),"")</f>
        <v/>
      </c>
      <c r="P47" s="795"/>
      <c r="Q47" s="796"/>
      <c r="R47" s="801"/>
      <c r="S47" s="802"/>
      <c r="T47" s="802"/>
      <c r="U47" s="802"/>
      <c r="V47" s="802"/>
      <c r="W47" s="802"/>
      <c r="X47" s="802"/>
      <c r="Y47" s="802"/>
      <c r="Z47" s="802"/>
      <c r="AA47" s="802"/>
      <c r="AB47" s="802"/>
      <c r="AC47" s="802"/>
      <c r="AD47" s="802"/>
      <c r="AE47" s="802"/>
      <c r="AF47" s="802"/>
      <c r="AG47" s="802"/>
      <c r="AH47" s="802"/>
      <c r="AI47" s="802"/>
      <c r="AJ47" s="803"/>
      <c r="AK47" s="807"/>
      <c r="AL47" s="808"/>
      <c r="AM47" s="808"/>
      <c r="AN47" s="808"/>
      <c r="AO47" s="808"/>
      <c r="AP47" s="808"/>
      <c r="AQ47" s="808"/>
      <c r="AR47" s="809"/>
      <c r="AS47" s="741"/>
      <c r="AT47" s="742"/>
      <c r="AU47" s="742"/>
      <c r="AV47" s="742"/>
      <c r="AW47" s="742"/>
      <c r="AX47" s="742"/>
      <c r="AY47" s="743"/>
      <c r="AZ47" s="391"/>
      <c r="BA47" s="392" t="s">
        <v>46</v>
      </c>
      <c r="BB47" s="391"/>
      <c r="BC47" s="392" t="s">
        <v>436</v>
      </c>
      <c r="BD47" s="816"/>
      <c r="BE47" s="817"/>
      <c r="BF47" s="817"/>
      <c r="BG47" s="817"/>
      <c r="BH47" s="817"/>
      <c r="BI47" s="818"/>
      <c r="BJ47" s="822"/>
      <c r="BK47" s="823"/>
      <c r="BL47" s="823"/>
      <c r="BM47" s="824"/>
      <c r="BN47" s="750"/>
      <c r="BO47" s="751"/>
      <c r="BP47" s="751"/>
      <c r="BQ47" s="751"/>
      <c r="BR47" s="751"/>
      <c r="BS47" s="779"/>
      <c r="BT47" s="111"/>
      <c r="BU47" s="28"/>
      <c r="BV47" s="113">
        <f>IF(B47="S",25,IF(B47="H",88,IF(B47="R",118,)))</f>
        <v>0</v>
      </c>
      <c r="BW47" s="113">
        <f>D47+BV47</f>
        <v>0</v>
      </c>
      <c r="BX47" s="342" t="e">
        <f>DATE(BW47,H47,1)</f>
        <v>#NUM!</v>
      </c>
      <c r="BY47" s="105"/>
      <c r="BZ47" s="791">
        <f t="shared" ref="BZ47" si="58">BN47</f>
        <v>0</v>
      </c>
      <c r="CA47" s="791">
        <f t="shared" ref="CA47" si="59">BJ47</f>
        <v>0</v>
      </c>
      <c r="CB47" s="709" t="str">
        <f t="shared" ref="CB47" si="60">L47</f>
        <v/>
      </c>
      <c r="CC47" s="710" t="str">
        <f t="shared" ref="CC47" si="61">O47</f>
        <v/>
      </c>
      <c r="CD47" s="390">
        <f>BN47</f>
        <v>0</v>
      </c>
      <c r="CE47" s="390">
        <f>BJ47</f>
        <v>0</v>
      </c>
      <c r="CF47" s="390">
        <f t="shared" si="20"/>
        <v>0</v>
      </c>
      <c r="CG47" s="389">
        <f t="shared" si="22"/>
        <v>0</v>
      </c>
      <c r="CH47" s="389">
        <f t="shared" si="21"/>
        <v>0</v>
      </c>
    </row>
    <row r="48" spans="1:94" ht="16.5" customHeight="1">
      <c r="A48" s="143"/>
      <c r="B48" s="792" t="s">
        <v>51</v>
      </c>
      <c r="C48" s="793"/>
      <c r="D48" s="793"/>
      <c r="E48" s="793"/>
      <c r="F48" s="793"/>
      <c r="G48" s="793"/>
      <c r="H48" s="793"/>
      <c r="I48" s="793"/>
      <c r="J48" s="793"/>
      <c r="K48" s="794"/>
      <c r="L48" s="787"/>
      <c r="M48" s="788"/>
      <c r="N48" s="788"/>
      <c r="O48" s="797"/>
      <c r="P48" s="797"/>
      <c r="Q48" s="798"/>
      <c r="R48" s="804"/>
      <c r="S48" s="805"/>
      <c r="T48" s="805"/>
      <c r="U48" s="805"/>
      <c r="V48" s="805"/>
      <c r="W48" s="805"/>
      <c r="X48" s="805"/>
      <c r="Y48" s="805"/>
      <c r="Z48" s="805"/>
      <c r="AA48" s="805"/>
      <c r="AB48" s="805"/>
      <c r="AC48" s="805"/>
      <c r="AD48" s="805"/>
      <c r="AE48" s="805"/>
      <c r="AF48" s="805"/>
      <c r="AG48" s="805"/>
      <c r="AH48" s="805"/>
      <c r="AI48" s="805"/>
      <c r="AJ48" s="806"/>
      <c r="AK48" s="810"/>
      <c r="AL48" s="811"/>
      <c r="AM48" s="811"/>
      <c r="AN48" s="811"/>
      <c r="AO48" s="811"/>
      <c r="AP48" s="811"/>
      <c r="AQ48" s="811"/>
      <c r="AR48" s="812"/>
      <c r="AS48" s="714"/>
      <c r="AT48" s="715"/>
      <c r="AU48" s="715"/>
      <c r="AV48" s="715"/>
      <c r="AW48" s="715"/>
      <c r="AX48" s="715"/>
      <c r="AY48" s="716"/>
      <c r="AZ48" s="393"/>
      <c r="BA48" s="394" t="s">
        <v>46</v>
      </c>
      <c r="BB48" s="393"/>
      <c r="BC48" s="394" t="s">
        <v>436</v>
      </c>
      <c r="BD48" s="819"/>
      <c r="BE48" s="820"/>
      <c r="BF48" s="820"/>
      <c r="BG48" s="820"/>
      <c r="BH48" s="820"/>
      <c r="BI48" s="821"/>
      <c r="BJ48" s="825"/>
      <c r="BK48" s="826"/>
      <c r="BL48" s="826"/>
      <c r="BM48" s="827"/>
      <c r="BN48" s="753"/>
      <c r="BO48" s="754"/>
      <c r="BP48" s="754"/>
      <c r="BQ48" s="754"/>
      <c r="BR48" s="754"/>
      <c r="BS48" s="780"/>
      <c r="BT48" s="111"/>
      <c r="BU48" s="28"/>
      <c r="BV48" s="113">
        <f>IF(B49="S",25,IF(B49="H",88,IF(B49="R",118,)))</f>
        <v>0</v>
      </c>
      <c r="BW48" s="113">
        <f>D49+BV48</f>
        <v>0</v>
      </c>
      <c r="BX48" s="342" t="e">
        <f>DATE(BW48,H49,31)</f>
        <v>#NUM!</v>
      </c>
      <c r="BY48" s="105"/>
      <c r="BZ48" s="783"/>
      <c r="CA48" s="783"/>
      <c r="CB48" s="709"/>
      <c r="CC48" s="710"/>
      <c r="CD48" s="390">
        <f>BN47</f>
        <v>0</v>
      </c>
      <c r="CE48" s="390">
        <f>BJ47</f>
        <v>0</v>
      </c>
      <c r="CF48" s="390">
        <f t="shared" si="20"/>
        <v>0</v>
      </c>
      <c r="CG48" s="389">
        <f t="shared" si="22"/>
        <v>0</v>
      </c>
      <c r="CH48" s="389">
        <f t="shared" si="21"/>
        <v>0</v>
      </c>
    </row>
    <row r="49" spans="1:92" ht="16.5" customHeight="1">
      <c r="A49" s="143"/>
      <c r="B49" s="717"/>
      <c r="C49" s="718"/>
      <c r="D49" s="718"/>
      <c r="E49" s="718"/>
      <c r="F49" s="719" t="s">
        <v>46</v>
      </c>
      <c r="G49" s="719"/>
      <c r="H49" s="777"/>
      <c r="I49" s="777"/>
      <c r="J49" s="719" t="s">
        <v>45</v>
      </c>
      <c r="K49" s="778"/>
      <c r="L49" s="789"/>
      <c r="M49" s="790"/>
      <c r="N49" s="790"/>
      <c r="O49" s="799"/>
      <c r="P49" s="799"/>
      <c r="Q49" s="800"/>
      <c r="R49" s="831"/>
      <c r="S49" s="832"/>
      <c r="T49" s="832"/>
      <c r="U49" s="832"/>
      <c r="V49" s="832"/>
      <c r="W49" s="832"/>
      <c r="X49" s="832"/>
      <c r="Y49" s="832"/>
      <c r="Z49" s="832"/>
      <c r="AA49" s="832"/>
      <c r="AB49" s="832"/>
      <c r="AC49" s="832"/>
      <c r="AD49" s="832"/>
      <c r="AE49" s="832"/>
      <c r="AF49" s="832"/>
      <c r="AG49" s="832"/>
      <c r="AH49" s="832"/>
      <c r="AI49" s="832"/>
      <c r="AJ49" s="833"/>
      <c r="AK49" s="813"/>
      <c r="AL49" s="814"/>
      <c r="AM49" s="814"/>
      <c r="AN49" s="814"/>
      <c r="AO49" s="814"/>
      <c r="AP49" s="814"/>
      <c r="AQ49" s="814"/>
      <c r="AR49" s="815"/>
      <c r="AS49" s="762"/>
      <c r="AT49" s="763"/>
      <c r="AU49" s="763"/>
      <c r="AV49" s="763"/>
      <c r="AW49" s="763"/>
      <c r="AX49" s="763"/>
      <c r="AY49" s="764"/>
      <c r="AZ49" s="395"/>
      <c r="BA49" s="396" t="s">
        <v>46</v>
      </c>
      <c r="BB49" s="395"/>
      <c r="BC49" s="396" t="s">
        <v>436</v>
      </c>
      <c r="BD49" s="837"/>
      <c r="BE49" s="829"/>
      <c r="BF49" s="829"/>
      <c r="BG49" s="829"/>
      <c r="BH49" s="829"/>
      <c r="BI49" s="830"/>
      <c r="BJ49" s="828"/>
      <c r="BK49" s="829"/>
      <c r="BL49" s="829"/>
      <c r="BM49" s="830"/>
      <c r="BN49" s="756"/>
      <c r="BO49" s="757"/>
      <c r="BP49" s="757"/>
      <c r="BQ49" s="757"/>
      <c r="BR49" s="757"/>
      <c r="BS49" s="781"/>
      <c r="BT49" s="111"/>
      <c r="BU49" s="28"/>
      <c r="BV49" s="118"/>
      <c r="BW49" s="118"/>
      <c r="BY49" s="105"/>
      <c r="BZ49" s="784"/>
      <c r="CA49" s="784"/>
      <c r="CB49" s="709"/>
      <c r="CC49" s="710"/>
      <c r="CD49" s="390">
        <f>BN47</f>
        <v>0</v>
      </c>
      <c r="CE49" s="390">
        <f>BJ47</f>
        <v>0</v>
      </c>
      <c r="CF49" s="390">
        <f t="shared" si="20"/>
        <v>0</v>
      </c>
      <c r="CG49" s="389">
        <f t="shared" si="22"/>
        <v>0</v>
      </c>
      <c r="CH49" s="389">
        <f t="shared" si="21"/>
        <v>0</v>
      </c>
    </row>
    <row r="50" spans="1:92" ht="16.5" customHeight="1">
      <c r="A50" s="143"/>
      <c r="B50" s="766"/>
      <c r="C50" s="767"/>
      <c r="D50" s="767"/>
      <c r="E50" s="767"/>
      <c r="F50" s="768" t="s">
        <v>46</v>
      </c>
      <c r="G50" s="768"/>
      <c r="H50" s="769"/>
      <c r="I50" s="769"/>
      <c r="J50" s="768" t="s">
        <v>45</v>
      </c>
      <c r="K50" s="770"/>
      <c r="L50" s="785" t="str">
        <f>IFERROR(DATEDIF(BX50,BX51+1,"Y"),"")</f>
        <v/>
      </c>
      <c r="M50" s="786"/>
      <c r="N50" s="786"/>
      <c r="O50" s="795" t="str">
        <f>IFERROR(DATEDIF(BX50,BX51+1,"YM"),"")</f>
        <v/>
      </c>
      <c r="P50" s="795"/>
      <c r="Q50" s="796"/>
      <c r="R50" s="801"/>
      <c r="S50" s="802"/>
      <c r="T50" s="802"/>
      <c r="U50" s="802"/>
      <c r="V50" s="802"/>
      <c r="W50" s="802"/>
      <c r="X50" s="802"/>
      <c r="Y50" s="802"/>
      <c r="Z50" s="802"/>
      <c r="AA50" s="802"/>
      <c r="AB50" s="802"/>
      <c r="AC50" s="802"/>
      <c r="AD50" s="802"/>
      <c r="AE50" s="802"/>
      <c r="AF50" s="802"/>
      <c r="AG50" s="802"/>
      <c r="AH50" s="802"/>
      <c r="AI50" s="802"/>
      <c r="AJ50" s="803"/>
      <c r="AK50" s="807"/>
      <c r="AL50" s="808"/>
      <c r="AM50" s="808"/>
      <c r="AN50" s="808"/>
      <c r="AO50" s="808"/>
      <c r="AP50" s="808"/>
      <c r="AQ50" s="808"/>
      <c r="AR50" s="809"/>
      <c r="AS50" s="741"/>
      <c r="AT50" s="742"/>
      <c r="AU50" s="742"/>
      <c r="AV50" s="742"/>
      <c r="AW50" s="742"/>
      <c r="AX50" s="742"/>
      <c r="AY50" s="743"/>
      <c r="AZ50" s="391"/>
      <c r="BA50" s="392" t="s">
        <v>46</v>
      </c>
      <c r="BB50" s="391"/>
      <c r="BC50" s="392" t="s">
        <v>436</v>
      </c>
      <c r="BD50" s="816"/>
      <c r="BE50" s="817"/>
      <c r="BF50" s="817"/>
      <c r="BG50" s="817"/>
      <c r="BH50" s="817"/>
      <c r="BI50" s="818"/>
      <c r="BJ50" s="822"/>
      <c r="BK50" s="823"/>
      <c r="BL50" s="823"/>
      <c r="BM50" s="824"/>
      <c r="BN50" s="750"/>
      <c r="BO50" s="751"/>
      <c r="BP50" s="751"/>
      <c r="BQ50" s="751"/>
      <c r="BR50" s="751"/>
      <c r="BS50" s="779"/>
      <c r="BT50" s="111"/>
      <c r="BU50" s="28"/>
      <c r="BV50" s="113">
        <f>IF(B50="S",25,IF(B50="H",88,IF(B50="R",118,)))</f>
        <v>0</v>
      </c>
      <c r="BW50" s="113">
        <f>D50+BV50</f>
        <v>0</v>
      </c>
      <c r="BX50" s="342" t="e">
        <f>DATE(BW50,H50,1)</f>
        <v>#NUM!</v>
      </c>
      <c r="BY50" s="105"/>
      <c r="BZ50" s="791">
        <f>BN50</f>
        <v>0</v>
      </c>
      <c r="CA50" s="791">
        <f t="shared" ref="CA50" si="62">BJ50</f>
        <v>0</v>
      </c>
      <c r="CB50" s="709" t="str">
        <f t="shared" ref="CB50" si="63">L50</f>
        <v/>
      </c>
      <c r="CC50" s="710" t="str">
        <f t="shared" ref="CC50" si="64">O50</f>
        <v/>
      </c>
      <c r="CD50" s="390">
        <f>BN50</f>
        <v>0</v>
      </c>
      <c r="CE50" s="390">
        <f>BJ50</f>
        <v>0</v>
      </c>
      <c r="CF50" s="390">
        <f t="shared" si="20"/>
        <v>0</v>
      </c>
      <c r="CG50" s="389">
        <f t="shared" si="22"/>
        <v>0</v>
      </c>
      <c r="CH50" s="389">
        <f t="shared" si="21"/>
        <v>0</v>
      </c>
    </row>
    <row r="51" spans="1:92" ht="16.5" customHeight="1">
      <c r="A51" s="143"/>
      <c r="B51" s="792" t="s">
        <v>51</v>
      </c>
      <c r="C51" s="793"/>
      <c r="D51" s="793"/>
      <c r="E51" s="793"/>
      <c r="F51" s="793"/>
      <c r="G51" s="793"/>
      <c r="H51" s="793"/>
      <c r="I51" s="793"/>
      <c r="J51" s="793"/>
      <c r="K51" s="794"/>
      <c r="L51" s="787"/>
      <c r="M51" s="788"/>
      <c r="N51" s="788"/>
      <c r="O51" s="797"/>
      <c r="P51" s="797"/>
      <c r="Q51" s="798"/>
      <c r="R51" s="804"/>
      <c r="S51" s="805"/>
      <c r="T51" s="805"/>
      <c r="U51" s="805"/>
      <c r="V51" s="805"/>
      <c r="W51" s="805"/>
      <c r="X51" s="805"/>
      <c r="Y51" s="805"/>
      <c r="Z51" s="805"/>
      <c r="AA51" s="805"/>
      <c r="AB51" s="805"/>
      <c r="AC51" s="805"/>
      <c r="AD51" s="805"/>
      <c r="AE51" s="805"/>
      <c r="AF51" s="805"/>
      <c r="AG51" s="805"/>
      <c r="AH51" s="805"/>
      <c r="AI51" s="805"/>
      <c r="AJ51" s="806"/>
      <c r="AK51" s="810"/>
      <c r="AL51" s="811"/>
      <c r="AM51" s="811"/>
      <c r="AN51" s="811"/>
      <c r="AO51" s="811"/>
      <c r="AP51" s="811"/>
      <c r="AQ51" s="811"/>
      <c r="AR51" s="812"/>
      <c r="AS51" s="714"/>
      <c r="AT51" s="715"/>
      <c r="AU51" s="715"/>
      <c r="AV51" s="715"/>
      <c r="AW51" s="715"/>
      <c r="AX51" s="715"/>
      <c r="AY51" s="716"/>
      <c r="AZ51" s="393"/>
      <c r="BA51" s="394" t="s">
        <v>46</v>
      </c>
      <c r="BB51" s="393"/>
      <c r="BC51" s="394" t="s">
        <v>436</v>
      </c>
      <c r="BD51" s="819"/>
      <c r="BE51" s="820"/>
      <c r="BF51" s="820"/>
      <c r="BG51" s="820"/>
      <c r="BH51" s="820"/>
      <c r="BI51" s="821"/>
      <c r="BJ51" s="825"/>
      <c r="BK51" s="826"/>
      <c r="BL51" s="826"/>
      <c r="BM51" s="827"/>
      <c r="BN51" s="753"/>
      <c r="BO51" s="754"/>
      <c r="BP51" s="754"/>
      <c r="BQ51" s="754"/>
      <c r="BR51" s="754"/>
      <c r="BS51" s="780"/>
      <c r="BT51" s="111"/>
      <c r="BU51" s="28"/>
      <c r="BV51" s="113">
        <f>IF(B52="S",25,IF(B52="H",88,IF(B52="R",118,)))</f>
        <v>0</v>
      </c>
      <c r="BW51" s="113">
        <f>D52+BV51</f>
        <v>0</v>
      </c>
      <c r="BX51" s="342" t="e">
        <f>DATE(BW51,H52,31)</f>
        <v>#NUM!</v>
      </c>
      <c r="BY51" s="105"/>
      <c r="BZ51" s="783"/>
      <c r="CA51" s="783"/>
      <c r="CB51" s="709"/>
      <c r="CC51" s="710"/>
      <c r="CD51" s="390">
        <f>BN50</f>
        <v>0</v>
      </c>
      <c r="CE51" s="390">
        <f>BJ50</f>
        <v>0</v>
      </c>
      <c r="CF51" s="390">
        <f t="shared" si="20"/>
        <v>0</v>
      </c>
      <c r="CG51" s="389">
        <f t="shared" si="22"/>
        <v>0</v>
      </c>
      <c r="CH51" s="389">
        <f t="shared" si="21"/>
        <v>0</v>
      </c>
    </row>
    <row r="52" spans="1:92" ht="16.5" customHeight="1" thickBot="1">
      <c r="A52" s="143"/>
      <c r="B52" s="792"/>
      <c r="C52" s="793"/>
      <c r="D52" s="793"/>
      <c r="E52" s="793"/>
      <c r="F52" s="839" t="s">
        <v>46</v>
      </c>
      <c r="G52" s="839"/>
      <c r="H52" s="850"/>
      <c r="I52" s="850"/>
      <c r="J52" s="839" t="s">
        <v>45</v>
      </c>
      <c r="K52" s="851"/>
      <c r="L52" s="789"/>
      <c r="M52" s="790"/>
      <c r="N52" s="790"/>
      <c r="O52" s="799"/>
      <c r="P52" s="799"/>
      <c r="Q52" s="800"/>
      <c r="R52" s="843"/>
      <c r="S52" s="844"/>
      <c r="T52" s="844"/>
      <c r="U52" s="844"/>
      <c r="V52" s="844"/>
      <c r="W52" s="844"/>
      <c r="X52" s="844"/>
      <c r="Y52" s="844"/>
      <c r="Z52" s="844"/>
      <c r="AA52" s="844"/>
      <c r="AB52" s="844"/>
      <c r="AC52" s="844"/>
      <c r="AD52" s="844"/>
      <c r="AE52" s="844"/>
      <c r="AF52" s="844"/>
      <c r="AG52" s="844"/>
      <c r="AH52" s="844"/>
      <c r="AI52" s="844"/>
      <c r="AJ52" s="845"/>
      <c r="AK52" s="840"/>
      <c r="AL52" s="841"/>
      <c r="AM52" s="841"/>
      <c r="AN52" s="841"/>
      <c r="AO52" s="841"/>
      <c r="AP52" s="841"/>
      <c r="AQ52" s="841"/>
      <c r="AR52" s="842"/>
      <c r="AS52" s="846"/>
      <c r="AT52" s="847"/>
      <c r="AU52" s="847"/>
      <c r="AV52" s="847"/>
      <c r="AW52" s="847"/>
      <c r="AX52" s="847"/>
      <c r="AY52" s="848"/>
      <c r="AZ52" s="395"/>
      <c r="BA52" s="399" t="s">
        <v>46</v>
      </c>
      <c r="BB52" s="395"/>
      <c r="BC52" s="396" t="s">
        <v>436</v>
      </c>
      <c r="BD52" s="849"/>
      <c r="BE52" s="826"/>
      <c r="BF52" s="826"/>
      <c r="BG52" s="826"/>
      <c r="BH52" s="826"/>
      <c r="BI52" s="827"/>
      <c r="BJ52" s="825"/>
      <c r="BK52" s="826"/>
      <c r="BL52" s="826"/>
      <c r="BM52" s="827"/>
      <c r="BN52" s="756"/>
      <c r="BO52" s="757"/>
      <c r="BP52" s="757"/>
      <c r="BQ52" s="757"/>
      <c r="BR52" s="757"/>
      <c r="BS52" s="781"/>
      <c r="BT52" s="111"/>
      <c r="BU52" s="28"/>
      <c r="BV52" s="118"/>
      <c r="BW52" s="118"/>
      <c r="BY52" s="105"/>
      <c r="BZ52" s="784"/>
      <c r="CA52" s="784"/>
      <c r="CB52" s="709"/>
      <c r="CC52" s="710"/>
      <c r="CD52" s="390">
        <f>BN50</f>
        <v>0</v>
      </c>
      <c r="CE52" s="390">
        <f>BJ50</f>
        <v>0</v>
      </c>
      <c r="CF52" s="390">
        <f t="shared" si="20"/>
        <v>0</v>
      </c>
      <c r="CG52" s="389">
        <f t="shared" si="22"/>
        <v>0</v>
      </c>
      <c r="CH52" s="389">
        <f t="shared" si="21"/>
        <v>0</v>
      </c>
    </row>
    <row r="53" spans="1:92" ht="15" customHeight="1">
      <c r="A53" s="143"/>
      <c r="B53" s="852" t="s">
        <v>100</v>
      </c>
      <c r="C53" s="853"/>
      <c r="D53" s="853"/>
      <c r="E53" s="853"/>
      <c r="F53" s="853"/>
      <c r="G53" s="853"/>
      <c r="H53" s="853"/>
      <c r="I53" s="853"/>
      <c r="J53" s="853"/>
      <c r="K53" s="853"/>
      <c r="L53" s="858" t="s">
        <v>64</v>
      </c>
      <c r="M53" s="859"/>
      <c r="N53" s="859">
        <v>15</v>
      </c>
      <c r="O53" s="859"/>
      <c r="P53" s="860" t="s">
        <v>46</v>
      </c>
      <c r="Q53" s="860"/>
      <c r="R53" s="861">
        <v>3</v>
      </c>
      <c r="S53" s="861"/>
      <c r="T53" s="860" t="s">
        <v>45</v>
      </c>
      <c r="U53" s="862"/>
      <c r="V53" s="873" t="s">
        <v>102</v>
      </c>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5"/>
      <c r="AY53" s="400" t="s">
        <v>81</v>
      </c>
      <c r="AZ53" s="346"/>
      <c r="BA53" s="401"/>
      <c r="BB53" s="346"/>
      <c r="BC53" s="401"/>
      <c r="BD53" s="402"/>
      <c r="BE53" s="402"/>
      <c r="BF53" s="402"/>
      <c r="BG53" s="402"/>
      <c r="BH53" s="402"/>
      <c r="BI53" s="402"/>
      <c r="BJ53" s="403"/>
      <c r="BK53" s="402"/>
      <c r="BL53" s="402"/>
      <c r="BM53" s="402"/>
      <c r="BN53" s="404"/>
      <c r="BO53" s="402"/>
      <c r="BP53" s="402"/>
      <c r="BQ53" s="402"/>
      <c r="BR53" s="402"/>
      <c r="BS53" s="403"/>
      <c r="BT53" s="193"/>
      <c r="BU53" s="27"/>
      <c r="BV53" s="98"/>
      <c r="BW53" s="98"/>
      <c r="BX53" s="26"/>
      <c r="BY53" s="26"/>
      <c r="BZ53" s="348"/>
      <c r="CA53" s="348"/>
      <c r="CB53" s="348"/>
      <c r="CC53" s="348"/>
      <c r="CD53" s="348"/>
      <c r="CE53" s="348"/>
    </row>
    <row r="54" spans="1:92" ht="15" customHeight="1">
      <c r="A54" s="143"/>
      <c r="B54" s="854"/>
      <c r="C54" s="855"/>
      <c r="D54" s="855"/>
      <c r="E54" s="855"/>
      <c r="F54" s="855"/>
      <c r="G54" s="855"/>
      <c r="H54" s="855"/>
      <c r="I54" s="855"/>
      <c r="J54" s="855"/>
      <c r="K54" s="855"/>
      <c r="L54" s="876"/>
      <c r="M54" s="877"/>
      <c r="N54" s="877"/>
      <c r="O54" s="877"/>
      <c r="P54" s="878" t="s">
        <v>46</v>
      </c>
      <c r="Q54" s="878"/>
      <c r="R54" s="879"/>
      <c r="S54" s="879"/>
      <c r="T54" s="878" t="s">
        <v>45</v>
      </c>
      <c r="U54" s="880"/>
      <c r="V54" s="881"/>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3"/>
      <c r="AY54" s="863" t="s">
        <v>99</v>
      </c>
      <c r="AZ54" s="811"/>
      <c r="BA54" s="811"/>
      <c r="BB54" s="405" t="s">
        <v>441</v>
      </c>
      <c r="BC54" s="405"/>
      <c r="BD54" s="405"/>
      <c r="BE54" s="405"/>
      <c r="BF54" s="405"/>
      <c r="BG54" s="405"/>
      <c r="BH54" s="405"/>
      <c r="BI54" s="405"/>
      <c r="BJ54" s="405"/>
      <c r="BK54" s="405"/>
      <c r="BL54" s="405"/>
      <c r="BM54" s="112"/>
      <c r="BN54" s="406"/>
      <c r="BO54" s="406"/>
      <c r="BP54" s="406"/>
      <c r="BQ54" s="406"/>
      <c r="BR54" s="406"/>
      <c r="BS54" s="407"/>
      <c r="BT54" s="193"/>
      <c r="BU54" s="27"/>
      <c r="BV54" s="99"/>
      <c r="BW54" s="100"/>
      <c r="BX54" s="26"/>
      <c r="BY54" s="26"/>
      <c r="BZ54" s="348"/>
      <c r="CA54" s="348"/>
      <c r="CB54" s="348"/>
      <c r="CC54" s="348"/>
      <c r="CD54" s="348"/>
      <c r="CE54" s="348"/>
    </row>
    <row r="55" spans="1:92" ht="15" customHeight="1" thickBot="1">
      <c r="A55" s="143"/>
      <c r="B55" s="856"/>
      <c r="C55" s="857"/>
      <c r="D55" s="857"/>
      <c r="E55" s="857"/>
      <c r="F55" s="857"/>
      <c r="G55" s="857"/>
      <c r="H55" s="857"/>
      <c r="I55" s="857"/>
      <c r="J55" s="857"/>
      <c r="K55" s="857"/>
      <c r="L55" s="864"/>
      <c r="M55" s="865"/>
      <c r="N55" s="865"/>
      <c r="O55" s="865"/>
      <c r="P55" s="866" t="s">
        <v>46</v>
      </c>
      <c r="Q55" s="866"/>
      <c r="R55" s="867"/>
      <c r="S55" s="867"/>
      <c r="T55" s="866" t="s">
        <v>45</v>
      </c>
      <c r="U55" s="868"/>
      <c r="V55" s="869"/>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872" t="s">
        <v>99</v>
      </c>
      <c r="AZ55" s="841"/>
      <c r="BA55" s="841"/>
      <c r="BB55" s="408" t="s">
        <v>91</v>
      </c>
      <c r="BC55" s="408"/>
      <c r="BD55" s="409"/>
      <c r="BE55" s="409"/>
      <c r="BF55" s="409"/>
      <c r="BG55" s="409"/>
      <c r="BH55" s="409"/>
      <c r="BI55" s="409"/>
      <c r="BJ55" s="409"/>
      <c r="BK55" s="409"/>
      <c r="BL55" s="409"/>
      <c r="BM55" s="198"/>
      <c r="BN55" s="409"/>
      <c r="BO55" s="409"/>
      <c r="BP55" s="409"/>
      <c r="BQ55" s="409"/>
      <c r="BR55" s="409"/>
      <c r="BS55" s="410"/>
      <c r="BT55" s="193"/>
      <c r="BU55" s="27"/>
      <c r="BV55" s="100"/>
      <c r="BW55" s="100"/>
      <c r="BX55" s="26"/>
      <c r="BY55" s="26"/>
      <c r="BZ55" s="348"/>
      <c r="CA55" s="348"/>
      <c r="CB55" s="348"/>
      <c r="CC55" s="348"/>
      <c r="CD55" s="348"/>
      <c r="CE55" s="348"/>
    </row>
    <row r="56" spans="1:92" ht="15" customHeight="1">
      <c r="A56" s="143"/>
      <c r="B56" s="194" t="s">
        <v>101</v>
      </c>
      <c r="C56" s="195"/>
      <c r="D56" s="195"/>
      <c r="E56" s="195"/>
      <c r="F56" s="195"/>
      <c r="G56" s="195"/>
      <c r="H56" s="195"/>
      <c r="I56" s="195"/>
      <c r="J56" s="195"/>
      <c r="K56" s="195"/>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349"/>
      <c r="AT56" s="349"/>
      <c r="AU56" s="349"/>
      <c r="AV56" s="349"/>
      <c r="AW56" s="349"/>
      <c r="AX56" s="349"/>
      <c r="AY56" s="349"/>
      <c r="AZ56" s="346"/>
      <c r="BA56" s="346"/>
      <c r="BB56" s="346"/>
      <c r="BC56" s="346"/>
      <c r="BD56" s="196"/>
      <c r="BE56" s="196"/>
      <c r="BF56" s="196"/>
      <c r="BG56" s="196"/>
      <c r="BH56" s="196"/>
      <c r="BI56" s="196"/>
      <c r="BJ56" s="196"/>
      <c r="BK56" s="196"/>
      <c r="BL56" s="196"/>
      <c r="BM56" s="196"/>
      <c r="BN56" s="196"/>
      <c r="BO56" s="196"/>
      <c r="BP56" s="196"/>
      <c r="BQ56" s="196"/>
      <c r="BR56" s="196"/>
      <c r="BS56" s="197"/>
      <c r="BT56" s="105"/>
      <c r="BU56" s="26"/>
      <c r="BV56" s="101"/>
      <c r="BW56" s="101"/>
      <c r="BX56" s="26"/>
      <c r="BY56" s="26"/>
      <c r="BZ56" s="348"/>
      <c r="CA56" s="348"/>
      <c r="CB56" s="348"/>
      <c r="CC56" s="348"/>
      <c r="CD56" s="348"/>
      <c r="CE56" s="348"/>
    </row>
    <row r="57" spans="1:92" ht="15" customHeight="1">
      <c r="A57" s="143"/>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5"/>
      <c r="AY57" s="885"/>
      <c r="AZ57" s="885"/>
      <c r="BA57" s="885"/>
      <c r="BB57" s="885"/>
      <c r="BC57" s="885"/>
      <c r="BD57" s="885"/>
      <c r="BE57" s="885"/>
      <c r="BF57" s="885"/>
      <c r="BG57" s="885"/>
      <c r="BH57" s="885"/>
      <c r="BI57" s="885"/>
      <c r="BJ57" s="885"/>
      <c r="BK57" s="885"/>
      <c r="BL57" s="885"/>
      <c r="BM57" s="885"/>
      <c r="BN57" s="885"/>
      <c r="BO57" s="885"/>
      <c r="BP57" s="885"/>
      <c r="BQ57" s="885"/>
      <c r="BR57" s="885"/>
      <c r="BS57" s="886"/>
      <c r="BT57" s="105"/>
      <c r="BU57" s="26"/>
      <c r="BV57" s="101"/>
      <c r="BW57" s="101"/>
      <c r="BX57" s="26"/>
      <c r="BY57" s="26"/>
      <c r="BZ57" s="348"/>
      <c r="CA57" s="348"/>
      <c r="CB57" s="348"/>
      <c r="CC57" s="348"/>
      <c r="CD57" s="348"/>
      <c r="CE57" s="348"/>
    </row>
    <row r="58" spans="1:92" ht="15" customHeight="1" thickBot="1">
      <c r="A58" s="143"/>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6"/>
      <c r="BT58" s="111"/>
      <c r="BU58" s="26"/>
      <c r="BV58" s="101"/>
      <c r="BW58" s="101"/>
      <c r="BX58" s="26"/>
      <c r="BY58" s="26"/>
    </row>
    <row r="59" spans="1:92" ht="15" customHeight="1" thickBot="1">
      <c r="A59" s="143"/>
      <c r="B59" s="887" t="s">
        <v>442</v>
      </c>
      <c r="C59" s="888"/>
      <c r="D59" s="888"/>
      <c r="E59" s="888"/>
      <c r="F59" s="888"/>
      <c r="G59" s="888"/>
      <c r="H59" s="888"/>
      <c r="I59" s="889"/>
      <c r="J59" s="896" t="s">
        <v>443</v>
      </c>
      <c r="K59" s="896"/>
      <c r="L59" s="896"/>
      <c r="M59" s="896"/>
      <c r="N59" s="896"/>
      <c r="O59" s="896"/>
      <c r="P59" s="896"/>
      <c r="Q59" s="896"/>
      <c r="R59" s="896"/>
      <c r="S59" s="896"/>
      <c r="T59" s="896"/>
      <c r="U59" s="896"/>
      <c r="V59" s="896"/>
      <c r="W59" s="896"/>
      <c r="X59" s="898" t="s">
        <v>444</v>
      </c>
      <c r="Y59" s="896"/>
      <c r="Z59" s="896"/>
      <c r="AA59" s="896"/>
      <c r="AB59" s="896"/>
      <c r="AC59" s="896"/>
      <c r="AD59" s="896"/>
      <c r="AE59" s="896"/>
      <c r="AF59" s="896"/>
      <c r="AG59" s="899"/>
      <c r="AH59" s="902" t="s">
        <v>445</v>
      </c>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4"/>
      <c r="BT59" s="350"/>
      <c r="BU59" s="351"/>
      <c r="BV59" s="143"/>
      <c r="BW59" s="143"/>
      <c r="BX59" s="143"/>
      <c r="BY59" s="143"/>
      <c r="BZ59" s="143"/>
      <c r="CA59"/>
      <c r="CB59" s="119"/>
      <c r="CC59" s="119"/>
      <c r="CD59" s="105"/>
      <c r="CE59"/>
      <c r="CI59" s="320"/>
      <c r="CJ59" s="320"/>
      <c r="CK59" s="320"/>
      <c r="CL59" s="320"/>
      <c r="CM59" s="320"/>
      <c r="CN59" s="352"/>
    </row>
    <row r="60" spans="1:92" ht="15" customHeight="1" thickBot="1">
      <c r="B60" s="890"/>
      <c r="C60" s="891"/>
      <c r="D60" s="891"/>
      <c r="E60" s="891"/>
      <c r="F60" s="891"/>
      <c r="G60" s="891"/>
      <c r="H60" s="891"/>
      <c r="I60" s="892"/>
      <c r="J60" s="897"/>
      <c r="K60" s="897"/>
      <c r="L60" s="897"/>
      <c r="M60" s="897"/>
      <c r="N60" s="897"/>
      <c r="O60" s="897"/>
      <c r="P60" s="897"/>
      <c r="Q60" s="897"/>
      <c r="R60" s="897"/>
      <c r="S60" s="897"/>
      <c r="T60" s="897"/>
      <c r="U60" s="897"/>
      <c r="V60" s="897"/>
      <c r="W60" s="897"/>
      <c r="X60" s="900"/>
      <c r="Y60" s="897"/>
      <c r="Z60" s="897"/>
      <c r="AA60" s="897"/>
      <c r="AB60" s="897"/>
      <c r="AC60" s="897"/>
      <c r="AD60" s="897"/>
      <c r="AE60" s="897"/>
      <c r="AF60" s="897"/>
      <c r="AG60" s="901"/>
      <c r="AH60" s="905" t="s">
        <v>446</v>
      </c>
      <c r="AI60" s="906"/>
      <c r="AJ60" s="906"/>
      <c r="AK60" s="906"/>
      <c r="AL60" s="906"/>
      <c r="AM60" s="906"/>
      <c r="AN60" s="906"/>
      <c r="AO60" s="906"/>
      <c r="AP60" s="906"/>
      <c r="AQ60" s="907"/>
      <c r="AR60" s="908" t="s">
        <v>447</v>
      </c>
      <c r="AS60" s="909"/>
      <c r="AT60" s="909"/>
      <c r="AU60" s="909"/>
      <c r="AV60" s="909"/>
      <c r="AW60" s="909"/>
      <c r="AX60" s="909"/>
      <c r="AY60" s="909"/>
      <c r="AZ60" s="909"/>
      <c r="BA60" s="910"/>
      <c r="BB60" s="911" t="s">
        <v>448</v>
      </c>
      <c r="BC60" s="912"/>
      <c r="BD60" s="912"/>
      <c r="BE60" s="912"/>
      <c r="BF60" s="912"/>
      <c r="BG60" s="912"/>
      <c r="BH60" s="912"/>
      <c r="BI60" s="912"/>
      <c r="BJ60" s="911" t="s">
        <v>449</v>
      </c>
      <c r="BK60" s="912"/>
      <c r="BL60" s="912"/>
      <c r="BM60" s="912"/>
      <c r="BN60" s="912"/>
      <c r="BO60" s="912"/>
      <c r="BP60" s="912"/>
      <c r="BQ60" s="912"/>
      <c r="BR60" s="912"/>
      <c r="BS60" s="913"/>
    </row>
    <row r="61" spans="1:92" ht="15" customHeight="1">
      <c r="B61" s="890"/>
      <c r="C61" s="891"/>
      <c r="D61" s="891"/>
      <c r="E61" s="891"/>
      <c r="F61" s="891"/>
      <c r="G61" s="891"/>
      <c r="H61" s="891"/>
      <c r="I61" s="892"/>
      <c r="J61" s="914" t="s">
        <v>420</v>
      </c>
      <c r="K61" s="914"/>
      <c r="L61" s="914"/>
      <c r="M61" s="914"/>
      <c r="N61" s="914"/>
      <c r="O61" s="914"/>
      <c r="P61" s="914"/>
      <c r="Q61" s="914"/>
      <c r="R61" s="914"/>
      <c r="S61" s="914"/>
      <c r="T61" s="914"/>
      <c r="U61" s="914"/>
      <c r="V61" s="914"/>
      <c r="W61" s="914"/>
      <c r="X61" s="918">
        <f>IF(CN6=0,"",CN6)</f>
        <v>6</v>
      </c>
      <c r="Y61" s="916"/>
      <c r="Z61" s="916"/>
      <c r="AA61" s="915" t="s">
        <v>46</v>
      </c>
      <c r="AB61" s="915"/>
      <c r="AC61" s="916" t="str">
        <f>IF(CO6=0,"",CO6)</f>
        <v/>
      </c>
      <c r="AD61" s="916"/>
      <c r="AE61" s="916"/>
      <c r="AF61" s="915" t="s">
        <v>436</v>
      </c>
      <c r="AG61" s="917"/>
      <c r="AH61" s="919">
        <f>IF(CS6=0,"",CS6)</f>
        <v>2</v>
      </c>
      <c r="AI61" s="916"/>
      <c r="AJ61" s="916"/>
      <c r="AK61" s="915" t="s">
        <v>46</v>
      </c>
      <c r="AL61" s="915"/>
      <c r="AM61" s="916">
        <f>IF(CT6=0,"",CT6)</f>
        <v>6</v>
      </c>
      <c r="AN61" s="916"/>
      <c r="AO61" s="916"/>
      <c r="AP61" s="915" t="s">
        <v>436</v>
      </c>
      <c r="AQ61" s="925"/>
      <c r="AR61" s="918"/>
      <c r="AS61" s="916"/>
      <c r="AT61" s="916"/>
      <c r="AU61" s="915" t="s">
        <v>46</v>
      </c>
      <c r="AV61" s="915"/>
      <c r="AW61" s="916"/>
      <c r="AX61" s="916"/>
      <c r="AY61" s="916"/>
      <c r="AZ61" s="915" t="s">
        <v>436</v>
      </c>
      <c r="BA61" s="917"/>
      <c r="BB61" s="914">
        <f>IF(DC6=0,"",DC6)</f>
        <v>1</v>
      </c>
      <c r="BC61" s="919"/>
      <c r="BD61" s="915" t="s">
        <v>46</v>
      </c>
      <c r="BE61" s="915"/>
      <c r="BF61" s="916">
        <f>IF(DD6=0,"",DD6)</f>
        <v>6</v>
      </c>
      <c r="BG61" s="916"/>
      <c r="BH61" s="923" t="s">
        <v>436</v>
      </c>
      <c r="BI61" s="924"/>
      <c r="BJ61" s="919"/>
      <c r="BK61" s="916"/>
      <c r="BL61" s="916"/>
      <c r="BM61" s="915" t="s">
        <v>46</v>
      </c>
      <c r="BN61" s="915"/>
      <c r="BO61" s="916"/>
      <c r="BP61" s="916"/>
      <c r="BQ61" s="916"/>
      <c r="BR61" s="915" t="s">
        <v>436</v>
      </c>
      <c r="BS61" s="917"/>
      <c r="BV61" s="104"/>
      <c r="BW61" s="126"/>
    </row>
    <row r="62" spans="1:92" ht="15" customHeight="1">
      <c r="B62" s="890"/>
      <c r="C62" s="891"/>
      <c r="D62" s="891"/>
      <c r="E62" s="891"/>
      <c r="F62" s="891"/>
      <c r="G62" s="891"/>
      <c r="H62" s="891"/>
      <c r="I62" s="892"/>
      <c r="J62" s="922" t="s">
        <v>423</v>
      </c>
      <c r="K62" s="922"/>
      <c r="L62" s="922"/>
      <c r="M62" s="922"/>
      <c r="N62" s="922"/>
      <c r="O62" s="922"/>
      <c r="P62" s="922"/>
      <c r="Q62" s="922"/>
      <c r="R62" s="922"/>
      <c r="S62" s="922"/>
      <c r="T62" s="922"/>
      <c r="U62" s="922"/>
      <c r="V62" s="922"/>
      <c r="W62" s="922"/>
      <c r="X62" s="918" t="str">
        <f t="shared" ref="X62:X65" si="65">IF(CN7=0,"",CN7)</f>
        <v/>
      </c>
      <c r="Y62" s="916"/>
      <c r="Z62" s="916"/>
      <c r="AA62" s="920" t="s">
        <v>46</v>
      </c>
      <c r="AB62" s="920"/>
      <c r="AC62" s="916" t="str">
        <f t="shared" ref="AC62:AC65" si="66">IF(CO7=0,"",CO7)</f>
        <v/>
      </c>
      <c r="AD62" s="916"/>
      <c r="AE62" s="916"/>
      <c r="AF62" s="920" t="s">
        <v>436</v>
      </c>
      <c r="AG62" s="921"/>
      <c r="AH62" s="919" t="str">
        <f t="shared" ref="AH62:AH65" si="67">IF(CS7=0,"",CS7)</f>
        <v/>
      </c>
      <c r="AI62" s="916"/>
      <c r="AJ62" s="916"/>
      <c r="AK62" s="920" t="s">
        <v>46</v>
      </c>
      <c r="AL62" s="920"/>
      <c r="AM62" s="916" t="str">
        <f t="shared" ref="AM62:AM65" si="68">IF(CT7=0,"",CT7)</f>
        <v/>
      </c>
      <c r="AN62" s="916"/>
      <c r="AO62" s="916"/>
      <c r="AP62" s="920" t="s">
        <v>436</v>
      </c>
      <c r="AQ62" s="926"/>
      <c r="AR62" s="918"/>
      <c r="AS62" s="916"/>
      <c r="AT62" s="916"/>
      <c r="AU62" s="920" t="s">
        <v>46</v>
      </c>
      <c r="AV62" s="920"/>
      <c r="AW62" s="916"/>
      <c r="AX62" s="916"/>
      <c r="AY62" s="916"/>
      <c r="AZ62" s="920" t="s">
        <v>436</v>
      </c>
      <c r="BA62" s="921"/>
      <c r="BB62" s="914" t="str">
        <f>IF(DC7=0,"",DC7)</f>
        <v/>
      </c>
      <c r="BC62" s="919"/>
      <c r="BD62" s="920" t="s">
        <v>46</v>
      </c>
      <c r="BE62" s="920"/>
      <c r="BF62" s="916" t="str">
        <f>IF(DD7=0,"",DD7)</f>
        <v/>
      </c>
      <c r="BG62" s="916"/>
      <c r="BH62" s="926" t="s">
        <v>436</v>
      </c>
      <c r="BI62" s="927"/>
      <c r="BJ62" s="919" t="str">
        <f t="shared" ref="BJ62:BJ66" si="69">IF(DH7=0,"",DH7)</f>
        <v/>
      </c>
      <c r="BK62" s="916"/>
      <c r="BL62" s="916"/>
      <c r="BM62" s="920" t="s">
        <v>46</v>
      </c>
      <c r="BN62" s="920"/>
      <c r="BO62" s="916" t="str">
        <f t="shared" ref="BO62:BO66" si="70">IF(DI7=0,"",DI7)</f>
        <v/>
      </c>
      <c r="BP62" s="916"/>
      <c r="BQ62" s="916"/>
      <c r="BR62" s="920" t="s">
        <v>436</v>
      </c>
      <c r="BS62" s="921"/>
      <c r="BV62" s="104"/>
      <c r="BW62" s="126"/>
    </row>
    <row r="63" spans="1:92" ht="15" customHeight="1">
      <c r="B63" s="890"/>
      <c r="C63" s="891"/>
      <c r="D63" s="891"/>
      <c r="E63" s="891"/>
      <c r="F63" s="891"/>
      <c r="G63" s="891"/>
      <c r="H63" s="891"/>
      <c r="I63" s="892"/>
      <c r="J63" s="922" t="s">
        <v>424</v>
      </c>
      <c r="K63" s="922"/>
      <c r="L63" s="922"/>
      <c r="M63" s="922"/>
      <c r="N63" s="922"/>
      <c r="O63" s="922"/>
      <c r="P63" s="922"/>
      <c r="Q63" s="922"/>
      <c r="R63" s="922"/>
      <c r="S63" s="922"/>
      <c r="T63" s="922"/>
      <c r="U63" s="922"/>
      <c r="V63" s="922"/>
      <c r="W63" s="922"/>
      <c r="X63" s="918" t="str">
        <f t="shared" si="65"/>
        <v/>
      </c>
      <c r="Y63" s="916"/>
      <c r="Z63" s="916"/>
      <c r="AA63" s="920" t="s">
        <v>46</v>
      </c>
      <c r="AB63" s="920"/>
      <c r="AC63" s="916" t="str">
        <f t="shared" si="66"/>
        <v/>
      </c>
      <c r="AD63" s="916"/>
      <c r="AE63" s="916"/>
      <c r="AF63" s="920" t="s">
        <v>436</v>
      </c>
      <c r="AG63" s="921"/>
      <c r="AH63" s="919" t="str">
        <f t="shared" si="67"/>
        <v/>
      </c>
      <c r="AI63" s="916"/>
      <c r="AJ63" s="916"/>
      <c r="AK63" s="920" t="s">
        <v>46</v>
      </c>
      <c r="AL63" s="920"/>
      <c r="AM63" s="916" t="str">
        <f t="shared" si="68"/>
        <v/>
      </c>
      <c r="AN63" s="916"/>
      <c r="AO63" s="916"/>
      <c r="AP63" s="920" t="s">
        <v>436</v>
      </c>
      <c r="AQ63" s="926"/>
      <c r="AR63" s="918"/>
      <c r="AS63" s="916"/>
      <c r="AT63" s="916"/>
      <c r="AU63" s="920" t="s">
        <v>46</v>
      </c>
      <c r="AV63" s="920"/>
      <c r="AW63" s="916"/>
      <c r="AX63" s="916"/>
      <c r="AY63" s="916"/>
      <c r="AZ63" s="920" t="s">
        <v>436</v>
      </c>
      <c r="BA63" s="921"/>
      <c r="BB63" s="914" t="str">
        <f>IF(DC8=0,"",DC8)</f>
        <v/>
      </c>
      <c r="BC63" s="919"/>
      <c r="BD63" s="920" t="s">
        <v>46</v>
      </c>
      <c r="BE63" s="920"/>
      <c r="BF63" s="916" t="str">
        <f>IF(DD8=0,"",DD8)</f>
        <v/>
      </c>
      <c r="BG63" s="916"/>
      <c r="BH63" s="926" t="s">
        <v>436</v>
      </c>
      <c r="BI63" s="927"/>
      <c r="BJ63" s="919" t="str">
        <f t="shared" si="69"/>
        <v/>
      </c>
      <c r="BK63" s="916"/>
      <c r="BL63" s="916"/>
      <c r="BM63" s="920" t="s">
        <v>46</v>
      </c>
      <c r="BN63" s="920"/>
      <c r="BO63" s="916" t="str">
        <f t="shared" si="70"/>
        <v/>
      </c>
      <c r="BP63" s="916"/>
      <c r="BQ63" s="916"/>
      <c r="BR63" s="920" t="s">
        <v>436</v>
      </c>
      <c r="BS63" s="921"/>
    </row>
    <row r="64" spans="1:92" ht="15" customHeight="1">
      <c r="B64" s="890"/>
      <c r="C64" s="891"/>
      <c r="D64" s="891"/>
      <c r="E64" s="891"/>
      <c r="F64" s="891"/>
      <c r="G64" s="891"/>
      <c r="H64" s="891"/>
      <c r="I64" s="892"/>
      <c r="J64" s="922" t="s">
        <v>425</v>
      </c>
      <c r="K64" s="922"/>
      <c r="L64" s="922"/>
      <c r="M64" s="922"/>
      <c r="N64" s="922"/>
      <c r="O64" s="922"/>
      <c r="P64" s="922"/>
      <c r="Q64" s="922"/>
      <c r="R64" s="922"/>
      <c r="S64" s="922"/>
      <c r="T64" s="922"/>
      <c r="U64" s="922"/>
      <c r="V64" s="922"/>
      <c r="W64" s="922"/>
      <c r="X64" s="918" t="str">
        <f t="shared" si="65"/>
        <v/>
      </c>
      <c r="Y64" s="916"/>
      <c r="Z64" s="916"/>
      <c r="AA64" s="920" t="s">
        <v>46</v>
      </c>
      <c r="AB64" s="920"/>
      <c r="AC64" s="916" t="str">
        <f t="shared" si="66"/>
        <v/>
      </c>
      <c r="AD64" s="916"/>
      <c r="AE64" s="916"/>
      <c r="AF64" s="920" t="s">
        <v>436</v>
      </c>
      <c r="AG64" s="921"/>
      <c r="AH64" s="919" t="str">
        <f t="shared" si="67"/>
        <v/>
      </c>
      <c r="AI64" s="916"/>
      <c r="AJ64" s="916"/>
      <c r="AK64" s="920" t="s">
        <v>46</v>
      </c>
      <c r="AL64" s="920"/>
      <c r="AM64" s="916" t="str">
        <f t="shared" si="68"/>
        <v/>
      </c>
      <c r="AN64" s="916"/>
      <c r="AO64" s="916"/>
      <c r="AP64" s="920" t="s">
        <v>436</v>
      </c>
      <c r="AQ64" s="926"/>
      <c r="AR64" s="918" t="str">
        <f t="shared" ref="AR64:AR65" si="71">IF(CX9=0,"",CX9)</f>
        <v/>
      </c>
      <c r="AS64" s="916"/>
      <c r="AT64" s="916"/>
      <c r="AU64" s="920" t="s">
        <v>46</v>
      </c>
      <c r="AV64" s="920"/>
      <c r="AW64" s="916" t="str">
        <f t="shared" ref="AW64:AW65" si="72">IF(CY9=0,"",CY9)</f>
        <v/>
      </c>
      <c r="AX64" s="916"/>
      <c r="AY64" s="916"/>
      <c r="AZ64" s="920" t="s">
        <v>436</v>
      </c>
      <c r="BA64" s="921"/>
      <c r="BB64" s="914" t="str">
        <f>IF(DC9=0,"",DC9)</f>
        <v/>
      </c>
      <c r="BC64" s="919"/>
      <c r="BD64" s="920" t="s">
        <v>46</v>
      </c>
      <c r="BE64" s="920"/>
      <c r="BF64" s="916" t="str">
        <f>IF(DD9=0,"",DD9)</f>
        <v/>
      </c>
      <c r="BG64" s="916"/>
      <c r="BH64" s="926" t="s">
        <v>436</v>
      </c>
      <c r="BI64" s="927"/>
      <c r="BJ64" s="919"/>
      <c r="BK64" s="916"/>
      <c r="BL64" s="916"/>
      <c r="BM64" s="920" t="s">
        <v>46</v>
      </c>
      <c r="BN64" s="920"/>
      <c r="BO64" s="916"/>
      <c r="BP64" s="916"/>
      <c r="BQ64" s="916"/>
      <c r="BR64" s="920" t="s">
        <v>436</v>
      </c>
      <c r="BS64" s="921"/>
    </row>
    <row r="65" spans="2:113" ht="15" customHeight="1">
      <c r="B65" s="890"/>
      <c r="C65" s="891"/>
      <c r="D65" s="891"/>
      <c r="E65" s="891"/>
      <c r="F65" s="891"/>
      <c r="G65" s="891"/>
      <c r="H65" s="891"/>
      <c r="I65" s="892"/>
      <c r="J65" s="922" t="s">
        <v>426</v>
      </c>
      <c r="K65" s="922"/>
      <c r="L65" s="922"/>
      <c r="M65" s="922"/>
      <c r="N65" s="922"/>
      <c r="O65" s="922"/>
      <c r="P65" s="922"/>
      <c r="Q65" s="922"/>
      <c r="R65" s="922"/>
      <c r="S65" s="922"/>
      <c r="T65" s="922"/>
      <c r="U65" s="922"/>
      <c r="V65" s="922"/>
      <c r="W65" s="922"/>
      <c r="X65" s="918" t="str">
        <f t="shared" si="65"/>
        <v/>
      </c>
      <c r="Y65" s="916"/>
      <c r="Z65" s="916"/>
      <c r="AA65" s="920" t="s">
        <v>46</v>
      </c>
      <c r="AB65" s="920"/>
      <c r="AC65" s="916" t="str">
        <f t="shared" si="66"/>
        <v/>
      </c>
      <c r="AD65" s="916"/>
      <c r="AE65" s="916"/>
      <c r="AF65" s="920" t="s">
        <v>436</v>
      </c>
      <c r="AG65" s="921"/>
      <c r="AH65" s="919" t="str">
        <f t="shared" si="67"/>
        <v/>
      </c>
      <c r="AI65" s="916"/>
      <c r="AJ65" s="916"/>
      <c r="AK65" s="920" t="s">
        <v>46</v>
      </c>
      <c r="AL65" s="920"/>
      <c r="AM65" s="916" t="str">
        <f t="shared" si="68"/>
        <v/>
      </c>
      <c r="AN65" s="916"/>
      <c r="AO65" s="916"/>
      <c r="AP65" s="920" t="s">
        <v>436</v>
      </c>
      <c r="AQ65" s="926"/>
      <c r="AR65" s="918" t="str">
        <f t="shared" si="71"/>
        <v/>
      </c>
      <c r="AS65" s="916"/>
      <c r="AT65" s="916"/>
      <c r="AU65" s="920" t="s">
        <v>46</v>
      </c>
      <c r="AV65" s="920"/>
      <c r="AW65" s="916" t="str">
        <f t="shared" si="72"/>
        <v/>
      </c>
      <c r="AX65" s="916"/>
      <c r="AY65" s="916"/>
      <c r="AZ65" s="920" t="s">
        <v>436</v>
      </c>
      <c r="BA65" s="921"/>
      <c r="BB65" s="914" t="str">
        <f>IF(DC10=0,"",DC10)</f>
        <v/>
      </c>
      <c r="BC65" s="919"/>
      <c r="BD65" s="920" t="s">
        <v>46</v>
      </c>
      <c r="BE65" s="920"/>
      <c r="BF65" s="916" t="str">
        <f>IF(DD10=0,"",DD10)</f>
        <v/>
      </c>
      <c r="BG65" s="916"/>
      <c r="BH65" s="926" t="s">
        <v>436</v>
      </c>
      <c r="BI65" s="927"/>
      <c r="BJ65" s="919" t="str">
        <f t="shared" si="69"/>
        <v/>
      </c>
      <c r="BK65" s="916"/>
      <c r="BL65" s="916"/>
      <c r="BM65" s="920" t="s">
        <v>46</v>
      </c>
      <c r="BN65" s="920"/>
      <c r="BO65" s="916" t="str">
        <f t="shared" si="70"/>
        <v/>
      </c>
      <c r="BP65" s="916"/>
      <c r="BQ65" s="916"/>
      <c r="BR65" s="920" t="s">
        <v>436</v>
      </c>
      <c r="BS65" s="921"/>
    </row>
    <row r="66" spans="2:113" s="353" customFormat="1" ht="15" customHeight="1">
      <c r="B66" s="890"/>
      <c r="C66" s="891"/>
      <c r="D66" s="891"/>
      <c r="E66" s="891"/>
      <c r="F66" s="891"/>
      <c r="G66" s="891"/>
      <c r="H66" s="891"/>
      <c r="I66" s="892"/>
      <c r="J66" s="922" t="s">
        <v>450</v>
      </c>
      <c r="K66" s="922"/>
      <c r="L66" s="922"/>
      <c r="M66" s="922"/>
      <c r="N66" s="922"/>
      <c r="O66" s="922"/>
      <c r="P66" s="922"/>
      <c r="Q66" s="922"/>
      <c r="R66" s="922"/>
      <c r="S66" s="922"/>
      <c r="T66" s="922"/>
      <c r="U66" s="922"/>
      <c r="V66" s="922"/>
      <c r="W66" s="922"/>
      <c r="X66" s="918" t="str">
        <f>IF(SUM(CN11:CN13)=0,"",SUM(CN11:CN13))</f>
        <v/>
      </c>
      <c r="Y66" s="916"/>
      <c r="Z66" s="916"/>
      <c r="AA66" s="920" t="s">
        <v>46</v>
      </c>
      <c r="AB66" s="920"/>
      <c r="AC66" s="916" t="str">
        <f>IF(SUM(CO11:CO13)=0,"",SUM(CO11:CO13))</f>
        <v/>
      </c>
      <c r="AD66" s="916"/>
      <c r="AE66" s="916"/>
      <c r="AF66" s="920" t="s">
        <v>436</v>
      </c>
      <c r="AG66" s="921"/>
      <c r="AH66" s="919"/>
      <c r="AI66" s="916"/>
      <c r="AJ66" s="916"/>
      <c r="AK66" s="920" t="s">
        <v>46</v>
      </c>
      <c r="AL66" s="920"/>
      <c r="AM66" s="916"/>
      <c r="AN66" s="916"/>
      <c r="AO66" s="916"/>
      <c r="AP66" s="920" t="s">
        <v>436</v>
      </c>
      <c r="AQ66" s="926"/>
      <c r="AR66" s="918" t="str">
        <f>IF(SUM(CX11:CX13)=0,"",SUM(CX11:CX13))</f>
        <v/>
      </c>
      <c r="AS66" s="916"/>
      <c r="AT66" s="916"/>
      <c r="AU66" s="920" t="s">
        <v>46</v>
      </c>
      <c r="AV66" s="920"/>
      <c r="AW66" s="916" t="str">
        <f>IF(SUM(CY11:CY13)=0,"",SUM(CY11:CY13))</f>
        <v/>
      </c>
      <c r="AX66" s="916"/>
      <c r="AY66" s="916"/>
      <c r="AZ66" s="920" t="s">
        <v>436</v>
      </c>
      <c r="BA66" s="921"/>
      <c r="BB66" s="938" t="str">
        <f>IF(SUM(DC11:DC13)=0,"",SUM(DC11:DC13))</f>
        <v/>
      </c>
      <c r="BC66" s="939"/>
      <c r="BD66" s="920" t="s">
        <v>46</v>
      </c>
      <c r="BE66" s="920"/>
      <c r="BF66" s="937" t="str">
        <f>IF(SUM(DD11:DD13)=0,"",SUM(DD11:DD13))</f>
        <v/>
      </c>
      <c r="BG66" s="937"/>
      <c r="BH66" s="926" t="s">
        <v>436</v>
      </c>
      <c r="BI66" s="927"/>
      <c r="BJ66" s="919" t="str">
        <f t="shared" si="69"/>
        <v/>
      </c>
      <c r="BK66" s="916"/>
      <c r="BL66" s="916"/>
      <c r="BM66" s="920" t="s">
        <v>46</v>
      </c>
      <c r="BN66" s="920"/>
      <c r="BO66" s="916" t="str">
        <f t="shared" si="70"/>
        <v/>
      </c>
      <c r="BP66" s="916"/>
      <c r="BQ66" s="916"/>
      <c r="BR66" s="920" t="s">
        <v>436</v>
      </c>
      <c r="BS66" s="921"/>
      <c r="BV66" s="354"/>
      <c r="BW66" s="354"/>
      <c r="BX66" s="355"/>
      <c r="BZ66" s="356"/>
      <c r="CA66" s="356"/>
      <c r="CB66" s="356"/>
      <c r="CC66" s="356"/>
      <c r="CD66" s="356"/>
      <c r="CE66" s="356"/>
      <c r="CF66" s="356"/>
      <c r="CG66" s="356"/>
      <c r="CH66" s="356"/>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row>
    <row r="67" spans="2:113" s="353" customFormat="1" ht="15" customHeight="1">
      <c r="B67" s="890"/>
      <c r="C67" s="891"/>
      <c r="D67" s="891"/>
      <c r="E67" s="891"/>
      <c r="F67" s="891"/>
      <c r="G67" s="891"/>
      <c r="H67" s="891"/>
      <c r="I67" s="892"/>
      <c r="J67" s="928" t="s">
        <v>467</v>
      </c>
      <c r="K67" s="929"/>
      <c r="L67" s="929"/>
      <c r="M67" s="929"/>
      <c r="N67" s="929"/>
      <c r="O67" s="929"/>
      <c r="P67" s="929"/>
      <c r="Q67" s="929"/>
      <c r="R67" s="929"/>
      <c r="S67" s="929"/>
      <c r="T67" s="929"/>
      <c r="U67" s="929"/>
      <c r="V67" s="929"/>
      <c r="W67" s="929"/>
      <c r="X67" s="930" t="str">
        <f>IF(CN15=0,"",CN15)</f>
        <v/>
      </c>
      <c r="Y67" s="931"/>
      <c r="Z67" s="932"/>
      <c r="AA67" s="933" t="s">
        <v>46</v>
      </c>
      <c r="AB67" s="934"/>
      <c r="AC67" s="935" t="str">
        <f>IF(CO15=0,"",CO15)</f>
        <v/>
      </c>
      <c r="AD67" s="931"/>
      <c r="AE67" s="932"/>
      <c r="AF67" s="933" t="s">
        <v>436</v>
      </c>
      <c r="AG67" s="936"/>
      <c r="AH67" s="931" t="str">
        <f>IF(CS15=0,"",CS15)</f>
        <v/>
      </c>
      <c r="AI67" s="931"/>
      <c r="AJ67" s="932"/>
      <c r="AK67" s="933" t="s">
        <v>46</v>
      </c>
      <c r="AL67" s="934"/>
      <c r="AM67" s="935" t="str">
        <f>IF(CT15=0,"",CT15)</f>
        <v/>
      </c>
      <c r="AN67" s="931"/>
      <c r="AO67" s="932"/>
      <c r="AP67" s="933" t="s">
        <v>436</v>
      </c>
      <c r="AQ67" s="936"/>
      <c r="AR67" s="931" t="str">
        <f>IF(CX15=0,"",CX15)</f>
        <v/>
      </c>
      <c r="AS67" s="931"/>
      <c r="AT67" s="932"/>
      <c r="AU67" s="933" t="s">
        <v>46</v>
      </c>
      <c r="AV67" s="934"/>
      <c r="AW67" s="935" t="str">
        <f>IF(CY15=0,"",CY15)</f>
        <v/>
      </c>
      <c r="AX67" s="931"/>
      <c r="AY67" s="932"/>
      <c r="AZ67" s="933" t="s">
        <v>436</v>
      </c>
      <c r="BA67" s="936"/>
      <c r="BB67" s="930" t="str">
        <f>IF(DC15=0,"",DC15)</f>
        <v/>
      </c>
      <c r="BC67" s="932"/>
      <c r="BD67" s="933" t="s">
        <v>46</v>
      </c>
      <c r="BE67" s="934"/>
      <c r="BF67" s="935" t="str">
        <f>IF(DD15=0,"",DD15)</f>
        <v/>
      </c>
      <c r="BG67" s="932"/>
      <c r="BH67" s="933" t="s">
        <v>436</v>
      </c>
      <c r="BI67" s="940"/>
      <c r="BJ67" s="930"/>
      <c r="BK67" s="931"/>
      <c r="BL67" s="932"/>
      <c r="BM67" s="933" t="s">
        <v>46</v>
      </c>
      <c r="BN67" s="934"/>
      <c r="BO67" s="935"/>
      <c r="BP67" s="931"/>
      <c r="BQ67" s="932"/>
      <c r="BR67" s="933" t="s">
        <v>436</v>
      </c>
      <c r="BS67" s="936"/>
      <c r="BV67" s="354"/>
      <c r="BW67" s="354"/>
      <c r="BX67" s="355"/>
      <c r="BZ67" s="356"/>
      <c r="CA67" s="356"/>
      <c r="CB67" s="356"/>
      <c r="CC67" s="356"/>
      <c r="CD67" s="356"/>
      <c r="CE67" s="356"/>
      <c r="CF67" s="356"/>
      <c r="CG67" s="356"/>
      <c r="CH67" s="356"/>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row>
    <row r="68" spans="2:113" s="353" customFormat="1" ht="15" customHeight="1" thickBot="1">
      <c r="B68" s="893"/>
      <c r="C68" s="894"/>
      <c r="D68" s="894"/>
      <c r="E68" s="894"/>
      <c r="F68" s="894"/>
      <c r="G68" s="894"/>
      <c r="H68" s="894"/>
      <c r="I68" s="895"/>
      <c r="J68" s="943" t="s">
        <v>439</v>
      </c>
      <c r="K68" s="943"/>
      <c r="L68" s="943"/>
      <c r="M68" s="943"/>
      <c r="N68" s="943"/>
      <c r="O68" s="943"/>
      <c r="P68" s="943"/>
      <c r="Q68" s="943"/>
      <c r="R68" s="943"/>
      <c r="S68" s="943"/>
      <c r="T68" s="943"/>
      <c r="U68" s="943"/>
      <c r="V68" s="943"/>
      <c r="W68" s="943"/>
      <c r="X68" s="944" t="str">
        <f>IF(CN14=0,"",CN14)</f>
        <v/>
      </c>
      <c r="Y68" s="942"/>
      <c r="Z68" s="942"/>
      <c r="AA68" s="941" t="s">
        <v>46</v>
      </c>
      <c r="AB68" s="941"/>
      <c r="AC68" s="942" t="str">
        <f>IF(CO14=0,"",CO14)</f>
        <v/>
      </c>
      <c r="AD68" s="942"/>
      <c r="AE68" s="942"/>
      <c r="AF68" s="941" t="s">
        <v>436</v>
      </c>
      <c r="AG68" s="945"/>
      <c r="AH68" s="946" t="str">
        <f>IF(CS14=0,"",CS14)</f>
        <v/>
      </c>
      <c r="AI68" s="942"/>
      <c r="AJ68" s="942"/>
      <c r="AK68" s="941" t="s">
        <v>46</v>
      </c>
      <c r="AL68" s="941"/>
      <c r="AM68" s="942" t="str">
        <f>IF(CT14=0,"",CT14)</f>
        <v/>
      </c>
      <c r="AN68" s="942"/>
      <c r="AO68" s="942"/>
      <c r="AP68" s="941" t="s">
        <v>436</v>
      </c>
      <c r="AQ68" s="975"/>
      <c r="AR68" s="944" t="str">
        <f>IF(CX14=0,"",CX14)</f>
        <v/>
      </c>
      <c r="AS68" s="942"/>
      <c r="AT68" s="942"/>
      <c r="AU68" s="941" t="s">
        <v>46</v>
      </c>
      <c r="AV68" s="941"/>
      <c r="AW68" s="942" t="str">
        <f>IF(CY14=0,"",CY14)</f>
        <v/>
      </c>
      <c r="AX68" s="942"/>
      <c r="AY68" s="942"/>
      <c r="AZ68" s="941" t="s">
        <v>436</v>
      </c>
      <c r="BA68" s="945"/>
      <c r="BB68" s="970" t="str">
        <f>IF(DC14=0,"",DC14)</f>
        <v/>
      </c>
      <c r="BC68" s="971"/>
      <c r="BD68" s="941" t="s">
        <v>46</v>
      </c>
      <c r="BE68" s="941"/>
      <c r="BF68" s="972" t="str">
        <f>IF(DD14=0,"",DD14)</f>
        <v/>
      </c>
      <c r="BG68" s="972"/>
      <c r="BH68" s="973" t="s">
        <v>436</v>
      </c>
      <c r="BI68" s="974"/>
      <c r="BJ68" s="946" t="str">
        <f>IF(DH12=0,"",DH12)</f>
        <v/>
      </c>
      <c r="BK68" s="942"/>
      <c r="BL68" s="942"/>
      <c r="BM68" s="941" t="s">
        <v>46</v>
      </c>
      <c r="BN68" s="941"/>
      <c r="BO68" s="942" t="str">
        <f>IF(DI12=0,"",DI12)</f>
        <v/>
      </c>
      <c r="BP68" s="942"/>
      <c r="BQ68" s="942"/>
      <c r="BR68" s="941" t="s">
        <v>436</v>
      </c>
      <c r="BS68" s="962"/>
      <c r="BV68" s="354"/>
      <c r="BW68" s="354"/>
      <c r="BX68" s="355"/>
      <c r="BZ68" s="356"/>
      <c r="CA68" s="356"/>
      <c r="CB68" s="356"/>
      <c r="CC68" s="356"/>
      <c r="CD68" s="356"/>
      <c r="CE68" s="356"/>
      <c r="CF68" s="356"/>
      <c r="CG68" s="356"/>
      <c r="CH68" s="356"/>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row>
    <row r="69" spans="2:113" ht="15" customHeight="1">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58"/>
      <c r="AT69" s="358"/>
      <c r="AU69" s="358"/>
      <c r="AV69" s="358"/>
      <c r="AW69" s="358"/>
      <c r="AX69" s="358"/>
      <c r="AY69" s="358"/>
      <c r="AZ69" s="359"/>
      <c r="BA69" s="359"/>
      <c r="BB69" s="359"/>
      <c r="BC69" s="359"/>
      <c r="BD69" s="347"/>
      <c r="BE69" s="347"/>
      <c r="BF69" s="347"/>
      <c r="BG69" s="347"/>
      <c r="BH69" s="347"/>
      <c r="BI69" s="347"/>
      <c r="BJ69" s="347"/>
      <c r="BK69" s="347"/>
      <c r="BL69" s="347"/>
      <c r="BM69" s="347"/>
      <c r="BN69" s="347"/>
      <c r="BO69" s="347"/>
      <c r="BP69" s="347"/>
      <c r="BQ69" s="347"/>
      <c r="BR69" s="347"/>
      <c r="BV69" s="101"/>
      <c r="BW69" s="101"/>
      <c r="BX69" s="26"/>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70" customWidth="1"/>
    <col min="2" max="2" width="16.875" style="70" customWidth="1"/>
    <col min="3" max="3" width="20.5" style="70" customWidth="1"/>
    <col min="4" max="4" width="59.5" style="70" customWidth="1"/>
    <col min="5" max="5" width="39.625" style="371" customWidth="1"/>
    <col min="6" max="6" width="28.75" style="70" customWidth="1"/>
    <col min="7" max="7" width="29.375" style="70" customWidth="1"/>
    <col min="8" max="8" width="28.75" style="70" customWidth="1"/>
    <col min="9" max="16384" width="9" style="69"/>
  </cols>
  <sheetData>
    <row r="1" spans="1:8" ht="24" customHeight="1">
      <c r="A1" s="978" t="s">
        <v>30</v>
      </c>
      <c r="B1" s="978"/>
      <c r="C1" s="978"/>
      <c r="D1" s="978"/>
      <c r="E1" s="978"/>
      <c r="F1" s="978"/>
      <c r="G1" s="978"/>
      <c r="H1" s="978"/>
    </row>
    <row r="2" spans="1:8" ht="24" customHeight="1">
      <c r="A2" s="372"/>
      <c r="B2" s="372"/>
      <c r="C2" s="372"/>
      <c r="D2" s="372"/>
      <c r="E2" s="373" t="s">
        <v>455</v>
      </c>
      <c r="F2" s="372"/>
      <c r="G2" s="372"/>
      <c r="H2" s="372"/>
    </row>
    <row r="3" spans="1:8" ht="64.5" customHeight="1">
      <c r="A3" s="372"/>
      <c r="B3" s="374" t="s">
        <v>456</v>
      </c>
      <c r="C3" s="979"/>
      <c r="D3" s="980"/>
      <c r="E3" s="375" t="s">
        <v>474</v>
      </c>
      <c r="F3" s="372"/>
      <c r="G3" s="372"/>
      <c r="H3" s="372"/>
    </row>
    <row r="4" spans="1:8" ht="68.25" customHeight="1">
      <c r="A4" s="372"/>
      <c r="B4" s="374" t="s">
        <v>473</v>
      </c>
      <c r="C4" s="979"/>
      <c r="D4" s="980"/>
      <c r="E4" s="375" t="s">
        <v>29</v>
      </c>
      <c r="F4" s="372"/>
      <c r="G4" s="372"/>
      <c r="H4" s="372"/>
    </row>
    <row r="5" spans="1:8" ht="68.25" customHeight="1">
      <c r="A5" s="372"/>
      <c r="B5" s="981" t="s">
        <v>457</v>
      </c>
      <c r="C5" s="413" t="s">
        <v>458</v>
      </c>
      <c r="D5" s="376"/>
      <c r="E5" s="377" t="s">
        <v>459</v>
      </c>
      <c r="F5" s="372"/>
      <c r="G5" s="372"/>
      <c r="H5" s="372"/>
    </row>
    <row r="6" spans="1:8" ht="57" customHeight="1">
      <c r="A6" s="372"/>
      <c r="B6" s="982"/>
      <c r="C6" s="414" t="s">
        <v>460</v>
      </c>
      <c r="D6" s="378"/>
      <c r="E6" s="379" t="s">
        <v>461</v>
      </c>
      <c r="F6" s="372"/>
      <c r="G6" s="372"/>
      <c r="H6" s="372"/>
    </row>
    <row r="7" spans="1:8" ht="35.25" customHeight="1">
      <c r="A7" s="372"/>
      <c r="B7" s="983" t="s">
        <v>462</v>
      </c>
      <c r="C7" s="380" t="s">
        <v>463</v>
      </c>
      <c r="D7" s="381" t="s">
        <v>464</v>
      </c>
      <c r="E7" s="985" t="s">
        <v>475</v>
      </c>
      <c r="F7" s="372"/>
      <c r="G7" s="372"/>
      <c r="H7" s="372"/>
    </row>
    <row r="8" spans="1:8" ht="51.75" customHeight="1">
      <c r="A8" s="372"/>
      <c r="B8" s="984"/>
      <c r="C8" s="382"/>
      <c r="D8" s="383"/>
      <c r="E8" s="985"/>
      <c r="F8" s="372"/>
      <c r="G8" s="372"/>
      <c r="H8" s="372"/>
    </row>
    <row r="9" spans="1:8" ht="51.75" customHeight="1">
      <c r="A9" s="372"/>
      <c r="B9" s="984"/>
      <c r="C9" s="384"/>
      <c r="D9" s="385"/>
      <c r="E9" s="985"/>
      <c r="F9" s="372"/>
      <c r="G9" s="372"/>
      <c r="H9" s="372"/>
    </row>
    <row r="10" spans="1:8" ht="51.75" customHeight="1">
      <c r="B10" s="984"/>
      <c r="C10" s="386"/>
      <c r="D10" s="387"/>
      <c r="E10" s="985"/>
    </row>
    <row r="11" spans="1:8" ht="51.75" customHeight="1">
      <c r="B11" s="984"/>
      <c r="C11" s="386"/>
      <c r="D11" s="388"/>
      <c r="E11" s="985"/>
    </row>
    <row r="12" spans="1:8" ht="51.75" customHeight="1">
      <c r="B12" s="984"/>
      <c r="C12" s="386"/>
      <c r="D12" s="388"/>
      <c r="E12" s="985"/>
    </row>
    <row r="13" spans="1:8" ht="51.75" customHeight="1">
      <c r="B13" s="984"/>
      <c r="C13" s="386"/>
      <c r="D13" s="388"/>
      <c r="E13" s="98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90" zoomScaleNormal="100" zoomScaleSheetLayoutView="90" workbookViewId="0">
      <selection activeCell="AD34" sqref="AD34"/>
    </sheetView>
  </sheetViews>
  <sheetFormatPr defaultColWidth="3.625" defaultRowHeight="15" customHeight="1"/>
  <cols>
    <col min="1" max="16384" width="3.625" style="49"/>
  </cols>
  <sheetData>
    <row r="1" spans="1:34" ht="15" customHeight="1">
      <c r="A1" s="49" t="s">
        <v>471</v>
      </c>
      <c r="B1" s="166"/>
      <c r="G1" s="1049" t="s">
        <v>116</v>
      </c>
      <c r="H1" s="1049"/>
      <c r="I1" s="1049"/>
      <c r="J1" s="1049"/>
      <c r="K1" s="1049"/>
      <c r="L1" s="1049"/>
      <c r="M1" s="1049"/>
      <c r="N1" s="1049"/>
      <c r="O1" s="1049"/>
      <c r="P1" s="1049"/>
      <c r="Q1" s="1051" t="s">
        <v>171</v>
      </c>
      <c r="R1" s="1051"/>
      <c r="S1" s="1051"/>
      <c r="T1" s="1051"/>
      <c r="U1" s="1051"/>
      <c r="V1" s="1051"/>
      <c r="W1" s="1051"/>
      <c r="X1" s="1051"/>
    </row>
    <row r="2" spans="1:34" ht="15" customHeight="1">
      <c r="F2" s="167"/>
      <c r="G2" s="1049"/>
      <c r="H2" s="1049"/>
      <c r="I2" s="1049"/>
      <c r="J2" s="1049"/>
      <c r="K2" s="1049"/>
      <c r="L2" s="1049"/>
      <c r="M2" s="1049"/>
      <c r="N2" s="1049"/>
      <c r="O2" s="1049"/>
      <c r="P2" s="1049"/>
      <c r="Q2" s="1051"/>
      <c r="R2" s="1051"/>
      <c r="S2" s="1051"/>
      <c r="T2" s="1051"/>
      <c r="U2" s="1051"/>
      <c r="V2" s="1051"/>
      <c r="W2" s="1051"/>
      <c r="X2" s="1051"/>
    </row>
    <row r="3" spans="1:34" ht="15" customHeight="1">
      <c r="B3" s="168" t="s">
        <v>117</v>
      </c>
      <c r="F3" s="169"/>
      <c r="G3" s="1050"/>
      <c r="H3" s="1050"/>
      <c r="I3" s="1050"/>
      <c r="J3" s="1050"/>
      <c r="K3" s="1050"/>
      <c r="L3" s="1050"/>
      <c r="M3" s="1050"/>
      <c r="N3" s="1050"/>
      <c r="O3" s="1050"/>
      <c r="P3" s="1050"/>
    </row>
    <row r="4" spans="1:34" ht="15" customHeight="1">
      <c r="B4" s="1033" t="s">
        <v>350</v>
      </c>
      <c r="C4" s="1034"/>
      <c r="D4" s="1034"/>
      <c r="E4" s="1034"/>
      <c r="F4" s="1035"/>
      <c r="G4" s="1012"/>
      <c r="H4" s="1013"/>
      <c r="I4" s="1013"/>
      <c r="J4" s="1013"/>
      <c r="K4" s="1013"/>
      <c r="L4" s="1013"/>
      <c r="M4" s="1013"/>
      <c r="N4" s="1013"/>
      <c r="O4" s="1013"/>
      <c r="P4" s="1013"/>
      <c r="Q4" s="1013"/>
      <c r="R4" s="1013"/>
      <c r="S4" s="1013"/>
      <c r="T4" s="1013"/>
      <c r="U4" s="1013"/>
      <c r="V4" s="1013"/>
      <c r="W4" s="1013"/>
      <c r="X4" s="1014"/>
    </row>
    <row r="5" spans="1:34" ht="15" customHeight="1">
      <c r="B5" s="1039"/>
      <c r="C5" s="1040"/>
      <c r="D5" s="1040"/>
      <c r="E5" s="1040"/>
      <c r="F5" s="1041"/>
      <c r="G5" s="1018"/>
      <c r="H5" s="1019"/>
      <c r="I5" s="1019"/>
      <c r="J5" s="1019"/>
      <c r="K5" s="1019"/>
      <c r="L5" s="1019"/>
      <c r="M5" s="1019"/>
      <c r="N5" s="1019"/>
      <c r="O5" s="1019"/>
      <c r="P5" s="1019"/>
      <c r="Q5" s="1019"/>
      <c r="R5" s="1019"/>
      <c r="S5" s="1019"/>
      <c r="T5" s="1019"/>
      <c r="U5" s="1019"/>
      <c r="V5" s="1019"/>
      <c r="W5" s="1019"/>
      <c r="X5" s="1020"/>
    </row>
    <row r="6" spans="1:34" ht="15" customHeight="1">
      <c r="B6" s="1033" t="s">
        <v>351</v>
      </c>
      <c r="C6" s="1034"/>
      <c r="D6" s="1034"/>
      <c r="E6" s="1034"/>
      <c r="F6" s="1035"/>
      <c r="G6" s="1012"/>
      <c r="H6" s="1013"/>
      <c r="I6" s="1013"/>
      <c r="J6" s="1013"/>
      <c r="K6" s="1013"/>
      <c r="L6" s="1013"/>
      <c r="M6" s="1013"/>
      <c r="N6" s="1013"/>
      <c r="O6" s="1013"/>
      <c r="P6" s="1013"/>
      <c r="Q6" s="1013"/>
      <c r="R6" s="1013"/>
      <c r="S6" s="1013"/>
      <c r="T6" s="1013"/>
      <c r="U6" s="1013"/>
      <c r="V6" s="1013"/>
      <c r="W6" s="1013"/>
      <c r="X6" s="1014"/>
    </row>
    <row r="7" spans="1:34" ht="15" customHeight="1">
      <c r="B7" s="1039"/>
      <c r="C7" s="1040"/>
      <c r="D7" s="1040"/>
      <c r="E7" s="1040"/>
      <c r="F7" s="1041"/>
      <c r="G7" s="1018"/>
      <c r="H7" s="1019"/>
      <c r="I7" s="1019"/>
      <c r="J7" s="1019"/>
      <c r="K7" s="1019"/>
      <c r="L7" s="1019"/>
      <c r="M7" s="1019"/>
      <c r="N7" s="1019"/>
      <c r="O7" s="1019"/>
      <c r="P7" s="1019"/>
      <c r="Q7" s="1019"/>
      <c r="R7" s="1019"/>
      <c r="S7" s="1019"/>
      <c r="T7" s="1019"/>
      <c r="U7" s="1019"/>
      <c r="V7" s="1019"/>
      <c r="W7" s="1019"/>
      <c r="X7" s="1020"/>
    </row>
    <row r="8" spans="1:34" ht="15" customHeight="1">
      <c r="B8" s="1033" t="s">
        <v>173</v>
      </c>
      <c r="C8" s="1034"/>
      <c r="D8" s="1034"/>
      <c r="E8" s="1034"/>
      <c r="F8" s="1035"/>
      <c r="G8" s="1042"/>
      <c r="H8" s="1042"/>
      <c r="I8" s="1042"/>
      <c r="J8" s="218" t="s">
        <v>119</v>
      </c>
      <c r="K8" s="1042"/>
      <c r="L8" s="1042"/>
      <c r="M8" s="1042"/>
      <c r="N8" s="218" t="s">
        <v>120</v>
      </c>
      <c r="O8" s="1043" t="s">
        <v>121</v>
      </c>
      <c r="P8" s="1043"/>
      <c r="Q8" s="210"/>
      <c r="R8" s="218" t="s">
        <v>122</v>
      </c>
      <c r="S8" s="1043" t="s">
        <v>123</v>
      </c>
      <c r="T8" s="1043"/>
      <c r="U8" s="1042"/>
      <c r="V8" s="1042"/>
      <c r="W8" s="218" t="s">
        <v>124</v>
      </c>
      <c r="X8" s="133"/>
      <c r="Y8" s="42"/>
      <c r="Z8" s="212"/>
      <c r="AA8" s="43"/>
      <c r="AB8" s="43"/>
      <c r="AC8" s="43"/>
      <c r="AD8" s="43"/>
      <c r="AE8" s="42"/>
      <c r="AF8" s="42"/>
      <c r="AG8" s="43"/>
    </row>
    <row r="9" spans="1:34" ht="15" customHeight="1">
      <c r="B9" s="1036"/>
      <c r="C9" s="1037"/>
      <c r="D9" s="1037"/>
      <c r="E9" s="1037"/>
      <c r="F9" s="1038"/>
      <c r="G9" s="46"/>
      <c r="H9" s="46"/>
      <c r="I9" s="46"/>
      <c r="J9" s="219"/>
      <c r="K9" s="46"/>
      <c r="L9" s="46"/>
      <c r="M9" s="46"/>
      <c r="N9" s="46"/>
      <c r="O9" s="1047" t="s">
        <v>352</v>
      </c>
      <c r="P9" s="1047"/>
      <c r="Q9" s="211"/>
      <c r="R9" s="219" t="s">
        <v>122</v>
      </c>
      <c r="S9" s="171"/>
      <c r="T9" s="171"/>
      <c r="U9" s="171"/>
      <c r="V9" s="171"/>
      <c r="W9" s="171"/>
      <c r="X9" s="134"/>
      <c r="Y9" s="44"/>
      <c r="Z9" s="212"/>
      <c r="AA9" s="45"/>
      <c r="AB9" s="45"/>
      <c r="AC9" s="45"/>
      <c r="AD9" s="45"/>
      <c r="AE9" s="45"/>
      <c r="AF9" s="45"/>
      <c r="AG9" s="45"/>
    </row>
    <row r="10" spans="1:34" ht="15" customHeight="1">
      <c r="B10" s="1039"/>
      <c r="C10" s="1040"/>
      <c r="D10" s="1040"/>
      <c r="E10" s="1040"/>
      <c r="F10" s="1041"/>
      <c r="G10" s="172"/>
      <c r="H10" s="172"/>
      <c r="I10" s="172"/>
      <c r="J10" s="220"/>
      <c r="K10" s="172"/>
      <c r="L10" s="172"/>
      <c r="M10" s="172"/>
      <c r="N10" s="1048" t="s">
        <v>125</v>
      </c>
      <c r="O10" s="1048"/>
      <c r="P10" s="1052"/>
      <c r="Q10" s="1052"/>
      <c r="R10" s="1052"/>
      <c r="S10" s="1052"/>
      <c r="T10" s="1048" t="s">
        <v>126</v>
      </c>
      <c r="U10" s="1048"/>
      <c r="V10" s="1052"/>
      <c r="W10" s="1052"/>
      <c r="X10" s="173" t="s">
        <v>353</v>
      </c>
      <c r="Y10" s="45"/>
      <c r="Z10" s="45"/>
      <c r="AA10" s="45"/>
      <c r="AB10" s="45"/>
      <c r="AC10" s="43"/>
      <c r="AD10" s="43"/>
      <c r="AE10" s="1027"/>
      <c r="AF10" s="1027"/>
      <c r="AG10" s="212"/>
    </row>
    <row r="11" spans="1:34" ht="27" customHeight="1">
      <c r="B11" s="986" t="s">
        <v>127</v>
      </c>
      <c r="C11" s="987"/>
      <c r="D11" s="987"/>
      <c r="E11" s="987"/>
      <c r="F11" s="988"/>
      <c r="G11" s="1028" t="s">
        <v>132</v>
      </c>
      <c r="H11" s="1029"/>
      <c r="I11" s="1029" t="s">
        <v>133</v>
      </c>
      <c r="J11" s="1030"/>
      <c r="K11" s="1031" t="s">
        <v>134</v>
      </c>
      <c r="L11" s="1031"/>
      <c r="M11" s="1032" t="s">
        <v>135</v>
      </c>
      <c r="N11" s="1029"/>
      <c r="O11" s="1029" t="s">
        <v>136</v>
      </c>
      <c r="P11" s="1029"/>
      <c r="Q11" s="1029" t="s">
        <v>137</v>
      </c>
      <c r="R11" s="1029"/>
      <c r="S11" s="1029" t="s">
        <v>138</v>
      </c>
      <c r="T11" s="1030"/>
      <c r="U11" s="1031" t="s">
        <v>139</v>
      </c>
      <c r="V11" s="1031"/>
      <c r="W11" s="1031" t="s">
        <v>140</v>
      </c>
      <c r="X11" s="1031"/>
      <c r="Y11" s="46"/>
      <c r="Z11" s="46"/>
      <c r="AA11" s="46"/>
      <c r="AB11" s="46"/>
      <c r="AC11" s="46"/>
      <c r="AD11" s="46"/>
      <c r="AE11" s="44"/>
      <c r="AF11" s="44"/>
      <c r="AG11" s="44"/>
      <c r="AH11" s="44"/>
    </row>
    <row r="12" spans="1:34" ht="27" customHeight="1">
      <c r="B12" s="1009"/>
      <c r="C12" s="1010"/>
      <c r="D12" s="1010"/>
      <c r="E12" s="1010"/>
      <c r="F12" s="1011"/>
      <c r="G12" s="1044"/>
      <c r="H12" s="1045"/>
      <c r="I12" s="1045"/>
      <c r="J12" s="1046"/>
      <c r="K12" s="1053">
        <f>SUM(G12:J12)</f>
        <v>0</v>
      </c>
      <c r="L12" s="1053"/>
      <c r="M12" s="1054"/>
      <c r="N12" s="1045"/>
      <c r="O12" s="1045"/>
      <c r="P12" s="1045"/>
      <c r="Q12" s="1045"/>
      <c r="R12" s="1045"/>
      <c r="S12" s="1045"/>
      <c r="T12" s="1046"/>
      <c r="U12" s="1053">
        <f>SUM(M12:T12)</f>
        <v>0</v>
      </c>
      <c r="V12" s="1053"/>
      <c r="W12" s="1055">
        <f>SUM(K12,U12)</f>
        <v>0</v>
      </c>
      <c r="X12" s="1055"/>
      <c r="Y12" s="47"/>
      <c r="Z12" s="47"/>
      <c r="AA12" s="48"/>
      <c r="AB12" s="48"/>
      <c r="AC12" s="48"/>
      <c r="AD12" s="48"/>
      <c r="AE12" s="44"/>
      <c r="AF12" s="44"/>
      <c r="AG12" s="44"/>
      <c r="AH12" s="44"/>
    </row>
    <row r="13" spans="1:34" ht="15" customHeight="1">
      <c r="B13" s="986" t="s">
        <v>128</v>
      </c>
      <c r="C13" s="987"/>
      <c r="D13" s="987"/>
      <c r="E13" s="987"/>
      <c r="F13" s="988"/>
      <c r="G13" s="992" t="s">
        <v>141</v>
      </c>
      <c r="H13" s="993"/>
      <c r="I13" s="1022"/>
      <c r="J13" s="1022"/>
      <c r="K13" s="1022"/>
      <c r="L13" s="1022"/>
      <c r="M13" s="1022"/>
      <c r="N13" s="1022"/>
      <c r="O13" s="1043" t="s">
        <v>146</v>
      </c>
      <c r="P13" s="1043"/>
      <c r="Q13" s="1022"/>
      <c r="R13" s="1022"/>
      <c r="S13" s="1022"/>
      <c r="T13" s="993" t="s">
        <v>142</v>
      </c>
      <c r="U13" s="170"/>
      <c r="V13" s="170"/>
      <c r="W13" s="170"/>
      <c r="X13" s="133"/>
    </row>
    <row r="14" spans="1:34" ht="15" customHeight="1">
      <c r="B14" s="989"/>
      <c r="C14" s="990"/>
      <c r="D14" s="990"/>
      <c r="E14" s="990"/>
      <c r="F14" s="991"/>
      <c r="G14" s="994"/>
      <c r="H14" s="995"/>
      <c r="I14" s="1008"/>
      <c r="J14" s="1008"/>
      <c r="K14" s="1008"/>
      <c r="L14" s="1008"/>
      <c r="M14" s="1008"/>
      <c r="N14" s="1008"/>
      <c r="O14" s="1047"/>
      <c r="P14" s="1047"/>
      <c r="Q14" s="1008"/>
      <c r="R14" s="1008"/>
      <c r="S14" s="1008"/>
      <c r="T14" s="995"/>
      <c r="U14" s="171"/>
      <c r="V14" s="171"/>
      <c r="W14" s="171"/>
      <c r="X14" s="134"/>
    </row>
    <row r="15" spans="1:34" ht="15" customHeight="1">
      <c r="B15" s="989"/>
      <c r="C15" s="990"/>
      <c r="D15" s="990"/>
      <c r="E15" s="990"/>
      <c r="F15" s="991"/>
      <c r="G15" s="996"/>
      <c r="H15" s="997"/>
      <c r="I15" s="1026"/>
      <c r="J15" s="1026"/>
      <c r="K15" s="1026"/>
      <c r="L15" s="1026"/>
      <c r="M15" s="1026"/>
      <c r="N15" s="1026"/>
      <c r="O15" s="1048"/>
      <c r="P15" s="1048"/>
      <c r="Q15" s="1026"/>
      <c r="R15" s="1026"/>
      <c r="S15" s="1026"/>
      <c r="T15" s="997"/>
      <c r="U15" s="171"/>
      <c r="V15" s="171"/>
      <c r="W15" s="171"/>
      <c r="X15" s="134"/>
    </row>
    <row r="16" spans="1:34" ht="15" customHeight="1">
      <c r="B16" s="986" t="s">
        <v>129</v>
      </c>
      <c r="C16" s="987"/>
      <c r="D16" s="987"/>
      <c r="E16" s="987"/>
      <c r="F16" s="988"/>
      <c r="G16" s="217"/>
      <c r="H16" s="218"/>
      <c r="I16" s="214"/>
      <c r="J16" s="1022"/>
      <c r="K16" s="1022"/>
      <c r="L16" s="214"/>
      <c r="M16" s="214"/>
      <c r="N16" s="170"/>
      <c r="O16" s="170"/>
      <c r="P16" s="1022"/>
      <c r="Q16" s="1022"/>
      <c r="R16" s="221"/>
      <c r="S16" s="221"/>
      <c r="T16" s="170"/>
      <c r="U16" s="170"/>
      <c r="V16" s="170"/>
      <c r="W16" s="170"/>
      <c r="X16" s="133"/>
    </row>
    <row r="17" spans="2:24" ht="15" customHeight="1">
      <c r="B17" s="989"/>
      <c r="C17" s="990"/>
      <c r="D17" s="990"/>
      <c r="E17" s="990"/>
      <c r="F17" s="991"/>
      <c r="G17" s="174" t="s">
        <v>143</v>
      </c>
      <c r="H17" s="171"/>
      <c r="I17" s="171"/>
      <c r="J17" s="1008"/>
      <c r="K17" s="1008"/>
      <c r="L17" s="171" t="s">
        <v>144</v>
      </c>
      <c r="M17" s="171"/>
      <c r="N17" s="171"/>
      <c r="O17" s="171"/>
      <c r="P17" s="1008"/>
      <c r="Q17" s="1008"/>
      <c r="R17" s="171" t="s">
        <v>145</v>
      </c>
      <c r="S17" s="171"/>
      <c r="T17" s="171"/>
      <c r="U17" s="171"/>
      <c r="V17" s="171"/>
      <c r="W17" s="171"/>
      <c r="X17" s="134"/>
    </row>
    <row r="18" spans="2:24" ht="15" customHeight="1">
      <c r="B18" s="989"/>
      <c r="C18" s="990"/>
      <c r="D18" s="990"/>
      <c r="E18" s="990"/>
      <c r="F18" s="991"/>
      <c r="G18" s="174" t="s">
        <v>354</v>
      </c>
      <c r="H18" s="171"/>
      <c r="I18" s="171"/>
      <c r="J18" s="171"/>
      <c r="K18" s="171"/>
      <c r="L18" s="171"/>
      <c r="M18" s="171"/>
      <c r="N18" s="171"/>
      <c r="O18" s="171"/>
      <c r="P18" s="171"/>
      <c r="Q18" s="171"/>
      <c r="R18" s="171"/>
      <c r="S18" s="171"/>
      <c r="T18" s="171"/>
      <c r="U18" s="171"/>
      <c r="V18" s="171"/>
      <c r="W18" s="171"/>
      <c r="X18" s="134"/>
    </row>
    <row r="19" spans="2:24" ht="15" customHeight="1">
      <c r="B19" s="1009"/>
      <c r="C19" s="1010"/>
      <c r="D19" s="1010"/>
      <c r="E19" s="1010"/>
      <c r="F19" s="1011"/>
      <c r="G19" s="175"/>
      <c r="H19" s="176"/>
      <c r="I19" s="176"/>
      <c r="J19" s="176"/>
      <c r="K19" s="176"/>
      <c r="L19" s="176"/>
      <c r="M19" s="176"/>
      <c r="N19" s="176"/>
      <c r="O19" s="176"/>
      <c r="P19" s="176"/>
      <c r="Q19" s="176"/>
      <c r="R19" s="176"/>
      <c r="S19" s="176"/>
      <c r="T19" s="176"/>
      <c r="U19" s="176"/>
      <c r="V19" s="176"/>
      <c r="W19" s="176"/>
      <c r="X19" s="177"/>
    </row>
    <row r="20" spans="2:24" ht="15" customHeight="1">
      <c r="B20" s="986" t="s">
        <v>130</v>
      </c>
      <c r="C20" s="987"/>
      <c r="D20" s="987"/>
      <c r="E20" s="987"/>
      <c r="F20" s="988"/>
      <c r="G20" s="992" t="s">
        <v>148</v>
      </c>
      <c r="H20" s="993"/>
      <c r="I20" s="993"/>
      <c r="J20" s="1022"/>
      <c r="K20" s="1022"/>
      <c r="L20" s="1022"/>
      <c r="M20" s="1022"/>
      <c r="N20" s="1022"/>
      <c r="O20" s="170"/>
      <c r="P20" s="170"/>
      <c r="Q20" s="170"/>
      <c r="R20" s="170"/>
      <c r="S20" s="170"/>
      <c r="T20" s="170"/>
      <c r="U20" s="170"/>
      <c r="V20" s="170"/>
      <c r="W20" s="170"/>
      <c r="X20" s="133"/>
    </row>
    <row r="21" spans="2:24" ht="15" customHeight="1">
      <c r="B21" s="989"/>
      <c r="C21" s="990"/>
      <c r="D21" s="990"/>
      <c r="E21" s="990"/>
      <c r="F21" s="991"/>
      <c r="G21" s="994"/>
      <c r="H21" s="995"/>
      <c r="I21" s="995"/>
      <c r="J21" s="1008"/>
      <c r="K21" s="1008"/>
      <c r="L21" s="1008"/>
      <c r="M21" s="1008"/>
      <c r="N21" s="1008"/>
      <c r="O21" s="171"/>
      <c r="P21" s="44"/>
      <c r="Q21" s="216"/>
      <c r="R21" s="171"/>
      <c r="S21" s="171"/>
      <c r="T21" s="44"/>
      <c r="U21" s="44"/>
      <c r="V21" s="44"/>
      <c r="W21" s="44"/>
      <c r="X21" s="134"/>
    </row>
    <row r="22" spans="2:24" ht="15" customHeight="1">
      <c r="B22" s="989"/>
      <c r="C22" s="990"/>
      <c r="D22" s="990"/>
      <c r="E22" s="990"/>
      <c r="F22" s="991"/>
      <c r="G22" s="1023" t="s">
        <v>149</v>
      </c>
      <c r="H22" s="1007"/>
      <c r="I22" s="1007"/>
      <c r="J22" s="995" t="s">
        <v>150</v>
      </c>
      <c r="K22" s="1008"/>
      <c r="L22" s="1008"/>
      <c r="M22" s="1008"/>
      <c r="N22" s="1008"/>
      <c r="O22" s="995" t="s">
        <v>147</v>
      </c>
      <c r="P22" s="995"/>
      <c r="Q22" s="995"/>
      <c r="R22" s="995"/>
      <c r="S22" s="995"/>
      <c r="T22" s="995"/>
      <c r="U22" s="44"/>
      <c r="V22" s="44"/>
      <c r="W22" s="44"/>
      <c r="X22" s="134"/>
    </row>
    <row r="23" spans="2:24" ht="15" customHeight="1">
      <c r="B23" s="1009"/>
      <c r="C23" s="1010"/>
      <c r="D23" s="1010"/>
      <c r="E23" s="1010"/>
      <c r="F23" s="1011"/>
      <c r="G23" s="1024"/>
      <c r="H23" s="1025"/>
      <c r="I23" s="1025"/>
      <c r="J23" s="997"/>
      <c r="K23" s="1026"/>
      <c r="L23" s="1026"/>
      <c r="M23" s="1026"/>
      <c r="N23" s="1026"/>
      <c r="O23" s="997"/>
      <c r="P23" s="997"/>
      <c r="Q23" s="997"/>
      <c r="R23" s="997"/>
      <c r="S23" s="997"/>
      <c r="T23" s="997"/>
      <c r="U23" s="178"/>
      <c r="V23" s="178"/>
      <c r="W23" s="178"/>
      <c r="X23" s="177"/>
    </row>
    <row r="24" spans="2:24" ht="15" customHeight="1">
      <c r="B24" s="986" t="s">
        <v>131</v>
      </c>
      <c r="C24" s="987"/>
      <c r="D24" s="987"/>
      <c r="E24" s="987"/>
      <c r="F24" s="988"/>
      <c r="G24" s="992" t="s">
        <v>151</v>
      </c>
      <c r="H24" s="993"/>
      <c r="I24" s="993"/>
      <c r="J24" s="1022"/>
      <c r="K24" s="1022"/>
      <c r="L24" s="179" t="s">
        <v>153</v>
      </c>
      <c r="M24" s="170"/>
      <c r="N24" s="170"/>
      <c r="O24" s="170"/>
      <c r="P24" s="170"/>
      <c r="Q24" s="180"/>
      <c r="R24" s="180"/>
      <c r="S24" s="180"/>
      <c r="T24" s="180"/>
      <c r="U24" s="180"/>
      <c r="V24" s="180"/>
      <c r="W24" s="180"/>
      <c r="X24" s="133"/>
    </row>
    <row r="25" spans="2:24" ht="15" customHeight="1">
      <c r="B25" s="989"/>
      <c r="C25" s="990"/>
      <c r="D25" s="990"/>
      <c r="E25" s="990"/>
      <c r="F25" s="991"/>
      <c r="G25" s="994" t="s">
        <v>152</v>
      </c>
      <c r="H25" s="995"/>
      <c r="I25" s="995"/>
      <c r="J25" s="46"/>
      <c r="K25" s="181"/>
      <c r="L25" s="215" t="s">
        <v>154</v>
      </c>
      <c r="M25" s="182"/>
      <c r="N25" s="1007" t="s">
        <v>172</v>
      </c>
      <c r="O25" s="1007"/>
      <c r="P25" s="181"/>
      <c r="Q25" s="215" t="s">
        <v>154</v>
      </c>
      <c r="R25" s="182"/>
      <c r="S25" s="215" t="s">
        <v>156</v>
      </c>
      <c r="T25" s="1008"/>
      <c r="U25" s="1008"/>
      <c r="V25" s="44" t="s">
        <v>155</v>
      </c>
      <c r="W25" s="44"/>
      <c r="X25" s="134"/>
    </row>
    <row r="26" spans="2:24" ht="15" customHeight="1">
      <c r="B26" s="989"/>
      <c r="C26" s="990"/>
      <c r="D26" s="990"/>
      <c r="E26" s="990"/>
      <c r="F26" s="991"/>
      <c r="G26" s="44"/>
      <c r="H26" s="44"/>
      <c r="I26" s="44"/>
      <c r="J26" s="46"/>
      <c r="K26" s="181"/>
      <c r="L26" s="215" t="s">
        <v>154</v>
      </c>
      <c r="M26" s="182"/>
      <c r="N26" s="1007" t="s">
        <v>172</v>
      </c>
      <c r="O26" s="1007"/>
      <c r="P26" s="181"/>
      <c r="Q26" s="215" t="s">
        <v>154</v>
      </c>
      <c r="R26" s="182"/>
      <c r="S26" s="215" t="s">
        <v>156</v>
      </c>
      <c r="T26" s="1008"/>
      <c r="U26" s="1008"/>
      <c r="V26" s="44" t="s">
        <v>155</v>
      </c>
      <c r="W26" s="44"/>
      <c r="X26" s="134"/>
    </row>
    <row r="27" spans="2:24" ht="15" customHeight="1">
      <c r="B27" s="989"/>
      <c r="C27" s="990"/>
      <c r="D27" s="990"/>
      <c r="E27" s="990"/>
      <c r="F27" s="991"/>
      <c r="G27" s="44"/>
      <c r="H27" s="44"/>
      <c r="I27" s="44"/>
      <c r="J27" s="46"/>
      <c r="K27" s="181"/>
      <c r="L27" s="215" t="s">
        <v>154</v>
      </c>
      <c r="M27" s="182"/>
      <c r="N27" s="1007" t="s">
        <v>172</v>
      </c>
      <c r="O27" s="1007"/>
      <c r="P27" s="181"/>
      <c r="Q27" s="215" t="s">
        <v>154</v>
      </c>
      <c r="R27" s="182"/>
      <c r="S27" s="215" t="s">
        <v>156</v>
      </c>
      <c r="T27" s="1008"/>
      <c r="U27" s="1008"/>
      <c r="V27" s="44" t="s">
        <v>155</v>
      </c>
      <c r="W27" s="44"/>
      <c r="X27" s="134"/>
    </row>
    <row r="28" spans="2:24" ht="15" customHeight="1">
      <c r="B28" s="1009"/>
      <c r="C28" s="1010"/>
      <c r="D28" s="1010"/>
      <c r="E28" s="1010"/>
      <c r="F28" s="1011"/>
      <c r="G28" s="44"/>
      <c r="H28" s="44"/>
      <c r="I28" s="44"/>
      <c r="J28" s="46"/>
      <c r="K28" s="181"/>
      <c r="L28" s="215" t="s">
        <v>154</v>
      </c>
      <c r="M28" s="182"/>
      <c r="N28" s="1007" t="s">
        <v>172</v>
      </c>
      <c r="O28" s="1007"/>
      <c r="P28" s="181"/>
      <c r="Q28" s="215" t="s">
        <v>154</v>
      </c>
      <c r="R28" s="182"/>
      <c r="S28" s="215" t="s">
        <v>156</v>
      </c>
      <c r="T28" s="1008"/>
      <c r="U28" s="1008"/>
      <c r="V28" s="44" t="s">
        <v>155</v>
      </c>
      <c r="W28" s="44"/>
      <c r="X28" s="134"/>
    </row>
    <row r="29" spans="2:24" ht="15" customHeight="1">
      <c r="B29" s="986" t="s">
        <v>158</v>
      </c>
      <c r="C29" s="987"/>
      <c r="D29" s="987"/>
      <c r="E29" s="987"/>
      <c r="F29" s="988"/>
      <c r="G29" s="1012"/>
      <c r="H29" s="1013"/>
      <c r="I29" s="1013"/>
      <c r="J29" s="1013"/>
      <c r="K29" s="1013"/>
      <c r="L29" s="1013"/>
      <c r="M29" s="1013"/>
      <c r="N29" s="1013"/>
      <c r="O29" s="1013"/>
      <c r="P29" s="1013"/>
      <c r="Q29" s="1013"/>
      <c r="R29" s="1013"/>
      <c r="S29" s="1013"/>
      <c r="T29" s="1013"/>
      <c r="U29" s="1013"/>
      <c r="V29" s="1013"/>
      <c r="W29" s="1013"/>
      <c r="X29" s="1014"/>
    </row>
    <row r="30" spans="2:24" ht="15" customHeight="1">
      <c r="B30" s="989"/>
      <c r="C30" s="990"/>
      <c r="D30" s="990"/>
      <c r="E30" s="990"/>
      <c r="F30" s="991"/>
      <c r="G30" s="1015"/>
      <c r="H30" s="1016"/>
      <c r="I30" s="1016"/>
      <c r="J30" s="1016"/>
      <c r="K30" s="1016"/>
      <c r="L30" s="1016"/>
      <c r="M30" s="1016"/>
      <c r="N30" s="1016"/>
      <c r="O30" s="1016"/>
      <c r="P30" s="1016"/>
      <c r="Q30" s="1016"/>
      <c r="R30" s="1016"/>
      <c r="S30" s="1016"/>
      <c r="T30" s="1016"/>
      <c r="U30" s="1016"/>
      <c r="V30" s="1016"/>
      <c r="W30" s="1016"/>
      <c r="X30" s="1017"/>
    </row>
    <row r="31" spans="2:24" ht="15" customHeight="1">
      <c r="B31" s="1009"/>
      <c r="C31" s="1010"/>
      <c r="D31" s="1010"/>
      <c r="E31" s="1010"/>
      <c r="F31" s="1011"/>
      <c r="G31" s="1018"/>
      <c r="H31" s="1019"/>
      <c r="I31" s="1019"/>
      <c r="J31" s="1019"/>
      <c r="K31" s="1019"/>
      <c r="L31" s="1019"/>
      <c r="M31" s="1019"/>
      <c r="N31" s="1019"/>
      <c r="O31" s="1019"/>
      <c r="P31" s="1019"/>
      <c r="Q31" s="1019"/>
      <c r="R31" s="1019"/>
      <c r="S31" s="1019"/>
      <c r="T31" s="1019"/>
      <c r="U31" s="1019"/>
      <c r="V31" s="1019"/>
      <c r="W31" s="1019"/>
      <c r="X31" s="1020"/>
    </row>
    <row r="32" spans="2:24" ht="15" customHeight="1">
      <c r="B32" s="412"/>
      <c r="C32" s="412"/>
      <c r="D32" s="412"/>
      <c r="E32" s="412"/>
      <c r="F32" s="412"/>
      <c r="G32" s="411"/>
      <c r="H32" s="411"/>
      <c r="I32" s="411"/>
      <c r="J32" s="411"/>
      <c r="K32" s="411"/>
      <c r="L32" s="411"/>
      <c r="M32" s="411"/>
      <c r="N32" s="411"/>
      <c r="O32" s="411"/>
      <c r="P32" s="411"/>
      <c r="Q32" s="411"/>
      <c r="R32" s="411"/>
      <c r="S32" s="411"/>
      <c r="T32" s="411"/>
      <c r="U32" s="411"/>
      <c r="V32" s="411"/>
      <c r="W32" s="411"/>
      <c r="X32" s="411"/>
    </row>
    <row r="33" spans="1:24" ht="15" customHeight="1">
      <c r="B33" s="183" t="s">
        <v>157</v>
      </c>
    </row>
    <row r="34" spans="1:24" ht="15" customHeight="1">
      <c r="B34" s="1021" t="s">
        <v>355</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row>
    <row r="35" spans="1:24" ht="15" customHeight="1">
      <c r="B35" s="1021"/>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row>
    <row r="36" spans="1:24" ht="15" customHeight="1">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row>
    <row r="37" spans="1:24" ht="15" customHeight="1">
      <c r="B37" s="1021"/>
      <c r="C37" s="1021"/>
      <c r="D37" s="1021"/>
      <c r="E37" s="1021"/>
      <c r="F37" s="1021"/>
      <c r="G37" s="1021"/>
      <c r="H37" s="1021"/>
      <c r="I37" s="1021"/>
      <c r="J37" s="1021"/>
      <c r="K37" s="1021"/>
      <c r="L37" s="1021"/>
      <c r="M37" s="1021"/>
      <c r="N37" s="1021"/>
      <c r="O37" s="1021"/>
      <c r="P37" s="1021"/>
      <c r="Q37" s="1021"/>
      <c r="R37" s="1021"/>
      <c r="S37" s="1021"/>
      <c r="T37" s="1021"/>
      <c r="U37" s="1021"/>
      <c r="V37" s="1021"/>
      <c r="W37" s="1021"/>
      <c r="X37" s="1021"/>
    </row>
    <row r="38" spans="1:24" ht="15" customHeight="1">
      <c r="B38" s="1021"/>
      <c r="C38" s="1021"/>
      <c r="D38" s="1021"/>
      <c r="E38" s="1021"/>
      <c r="F38" s="1021"/>
      <c r="G38" s="1021"/>
      <c r="H38" s="1021"/>
      <c r="I38" s="1021"/>
      <c r="J38" s="1021"/>
      <c r="K38" s="1021"/>
      <c r="L38" s="1021"/>
      <c r="M38" s="1021"/>
      <c r="N38" s="1021"/>
      <c r="O38" s="1021"/>
      <c r="P38" s="1021"/>
      <c r="Q38" s="1021"/>
      <c r="R38" s="1021"/>
      <c r="S38" s="1021"/>
      <c r="T38" s="1021"/>
      <c r="U38" s="1021"/>
      <c r="V38" s="1021"/>
      <c r="W38" s="1021"/>
      <c r="X38" s="1021"/>
    </row>
    <row r="39" spans="1:24" ht="15" customHeight="1">
      <c r="B39" s="1021"/>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row>
    <row r="40" spans="1:24" ht="15" customHeight="1">
      <c r="B40" s="1021"/>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row>
    <row r="41" spans="1:24" ht="15" customHeight="1">
      <c r="B41" s="1021"/>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row>
    <row r="42" spans="1:24" ht="15" customHeight="1">
      <c r="B42" s="1021"/>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row>
    <row r="43" spans="1:24" ht="15" customHeight="1">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row>
    <row r="44" spans="1:24" ht="15" customHeight="1">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row>
    <row r="45" spans="1:24" ht="15" customHeight="1">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row>
    <row r="46" spans="1:24" ht="15" customHeight="1">
      <c r="B46" s="213"/>
      <c r="C46" s="213"/>
      <c r="D46" s="213"/>
      <c r="E46" s="213"/>
      <c r="F46" s="213"/>
      <c r="G46" s="213"/>
      <c r="H46" s="213"/>
      <c r="I46" s="213"/>
      <c r="J46" s="213"/>
      <c r="K46" s="213"/>
      <c r="L46" s="213"/>
      <c r="M46" s="213"/>
      <c r="N46" s="213"/>
      <c r="O46" s="213"/>
      <c r="P46" s="213"/>
      <c r="Q46" s="213"/>
      <c r="R46" s="213"/>
      <c r="S46" s="213"/>
      <c r="T46" s="213"/>
      <c r="U46" s="213"/>
      <c r="V46" s="213"/>
      <c r="W46" s="213"/>
      <c r="X46" s="213"/>
    </row>
    <row r="47" spans="1:24" ht="15" customHeight="1">
      <c r="A47" s="222" t="s">
        <v>356</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row>
    <row r="48" spans="1:24" ht="15" customHeight="1">
      <c r="B48" s="223" t="s">
        <v>357</v>
      </c>
      <c r="C48" s="184"/>
      <c r="D48" s="184"/>
      <c r="E48" s="184"/>
      <c r="F48" s="184"/>
      <c r="G48" s="184"/>
      <c r="H48" s="184"/>
      <c r="I48" s="184"/>
      <c r="J48" s="184"/>
      <c r="K48" s="184"/>
      <c r="L48" s="184"/>
      <c r="M48" s="184"/>
      <c r="N48" s="184"/>
      <c r="O48" s="184"/>
      <c r="P48" s="184"/>
      <c r="Q48" s="184"/>
      <c r="R48" s="184"/>
      <c r="S48" s="184"/>
      <c r="T48" s="184"/>
      <c r="U48" s="184"/>
      <c r="V48" s="184"/>
      <c r="W48" s="184"/>
      <c r="X48" s="184"/>
    </row>
    <row r="49" spans="1:24" ht="15" customHeight="1">
      <c r="B49" s="223" t="s">
        <v>358</v>
      </c>
      <c r="C49" s="184"/>
      <c r="D49" s="184"/>
      <c r="E49" s="184"/>
      <c r="F49" s="184"/>
      <c r="G49" s="184"/>
      <c r="H49" s="184"/>
      <c r="I49" s="184"/>
      <c r="J49" s="184"/>
      <c r="K49" s="184"/>
      <c r="L49" s="184"/>
      <c r="M49" s="184"/>
      <c r="N49" s="184"/>
      <c r="O49" s="184"/>
      <c r="P49" s="184"/>
      <c r="Q49" s="184"/>
      <c r="R49" s="184"/>
      <c r="S49" s="184"/>
      <c r="T49" s="184"/>
      <c r="U49" s="184"/>
      <c r="V49" s="184"/>
      <c r="W49" s="184"/>
      <c r="X49" s="184"/>
    </row>
    <row r="50" spans="1:24" ht="15" customHeight="1">
      <c r="B50" s="223" t="s">
        <v>359</v>
      </c>
      <c r="C50" s="184"/>
      <c r="D50" s="184"/>
      <c r="E50" s="184"/>
      <c r="F50" s="184"/>
      <c r="G50" s="184"/>
      <c r="H50" s="184"/>
      <c r="I50" s="184"/>
      <c r="J50" s="184"/>
      <c r="K50" s="184"/>
      <c r="L50" s="184"/>
      <c r="M50" s="184"/>
      <c r="N50" s="184"/>
      <c r="O50" s="184"/>
      <c r="P50" s="184"/>
      <c r="Q50" s="184"/>
      <c r="R50" s="184"/>
      <c r="S50" s="184"/>
      <c r="T50" s="184"/>
      <c r="U50" s="184"/>
      <c r="V50" s="184"/>
      <c r="W50" s="184"/>
      <c r="X50" s="184"/>
    </row>
    <row r="51" spans="1:24" ht="15" customHeight="1" thickBot="1">
      <c r="B51" s="223"/>
      <c r="C51" s="184"/>
      <c r="D51" s="184"/>
      <c r="E51" s="184"/>
      <c r="F51" s="184"/>
      <c r="G51" s="184"/>
      <c r="H51" s="184"/>
      <c r="I51" s="184"/>
      <c r="J51" s="184"/>
      <c r="K51" s="184"/>
      <c r="L51" s="184"/>
      <c r="M51" s="184"/>
      <c r="N51" s="184"/>
      <c r="O51" s="184"/>
      <c r="P51" s="184"/>
      <c r="Q51" s="184"/>
      <c r="R51" s="184"/>
      <c r="S51" s="184"/>
      <c r="T51" s="184"/>
      <c r="U51" s="184"/>
      <c r="V51" s="184"/>
      <c r="W51" s="184"/>
      <c r="X51" s="184"/>
    </row>
    <row r="52" spans="1:24" ht="15" customHeight="1">
      <c r="A52" s="224"/>
      <c r="B52" s="225"/>
      <c r="C52" s="226"/>
      <c r="D52" s="226"/>
      <c r="E52" s="226"/>
      <c r="F52" s="226"/>
      <c r="G52" s="226"/>
      <c r="H52" s="226"/>
      <c r="I52" s="226"/>
      <c r="J52" s="226"/>
      <c r="K52" s="226"/>
      <c r="L52" s="226"/>
      <c r="M52" s="226"/>
      <c r="N52" s="226"/>
      <c r="O52" s="226"/>
      <c r="P52" s="226"/>
      <c r="Q52" s="226"/>
      <c r="R52" s="226"/>
      <c r="S52" s="226"/>
      <c r="T52" s="226"/>
      <c r="U52" s="226"/>
      <c r="V52" s="226"/>
      <c r="W52" s="226"/>
      <c r="X52" s="227"/>
    </row>
    <row r="53" spans="1:24" ht="15" customHeight="1">
      <c r="A53" s="228"/>
      <c r="B53" s="229"/>
      <c r="C53" s="230"/>
      <c r="D53" s="230"/>
      <c r="E53" s="230"/>
      <c r="F53" s="230"/>
      <c r="G53" s="230"/>
      <c r="H53" s="230"/>
      <c r="I53" s="230"/>
      <c r="J53" s="230"/>
      <c r="K53" s="230"/>
      <c r="L53" s="230"/>
      <c r="M53" s="230"/>
      <c r="N53" s="230"/>
      <c r="O53" s="230"/>
      <c r="P53" s="230"/>
      <c r="Q53" s="230"/>
      <c r="R53" s="230"/>
      <c r="S53" s="230"/>
      <c r="T53" s="230"/>
      <c r="U53" s="230"/>
      <c r="V53" s="230"/>
      <c r="W53" s="230"/>
      <c r="X53" s="231"/>
    </row>
    <row r="54" spans="1:24" ht="15" customHeight="1">
      <c r="A54" s="228"/>
      <c r="B54" s="229"/>
      <c r="C54" s="230"/>
      <c r="D54" s="230"/>
      <c r="E54" s="230"/>
      <c r="F54" s="230"/>
      <c r="G54" s="230"/>
      <c r="H54" s="230"/>
      <c r="I54" s="230"/>
      <c r="J54" s="230"/>
      <c r="K54" s="230"/>
      <c r="L54" s="230"/>
      <c r="M54" s="230"/>
      <c r="N54" s="230"/>
      <c r="O54" s="230"/>
      <c r="P54" s="230"/>
      <c r="Q54" s="230"/>
      <c r="R54" s="230"/>
      <c r="S54" s="230"/>
      <c r="T54" s="230"/>
      <c r="U54" s="230"/>
      <c r="V54" s="230"/>
      <c r="W54" s="230"/>
      <c r="X54" s="231"/>
    </row>
    <row r="55" spans="1:24" ht="15" customHeight="1">
      <c r="B55" s="232"/>
      <c r="C55" s="230"/>
      <c r="D55" s="230"/>
      <c r="E55" s="230"/>
      <c r="F55" s="230"/>
      <c r="G55" s="230"/>
      <c r="H55" s="230"/>
      <c r="I55" s="230"/>
      <c r="J55" s="230"/>
      <c r="K55" s="230"/>
      <c r="L55" s="230"/>
      <c r="M55" s="230"/>
      <c r="N55" s="230"/>
      <c r="O55" s="230"/>
      <c r="P55" s="230"/>
      <c r="Q55" s="230"/>
      <c r="R55" s="230"/>
      <c r="S55" s="230"/>
      <c r="T55" s="230"/>
      <c r="U55" s="230"/>
      <c r="V55" s="230"/>
      <c r="W55" s="230"/>
      <c r="X55" s="231"/>
    </row>
    <row r="56" spans="1:24" ht="15" customHeight="1">
      <c r="A56" s="228"/>
      <c r="B56" s="229"/>
      <c r="C56" s="230"/>
      <c r="D56" s="230"/>
      <c r="E56" s="230"/>
      <c r="F56" s="230"/>
      <c r="G56" s="230"/>
      <c r="H56" s="230"/>
      <c r="I56" s="230"/>
      <c r="J56" s="230"/>
      <c r="K56" s="230"/>
      <c r="L56" s="230"/>
      <c r="M56" s="230"/>
      <c r="N56" s="230"/>
      <c r="O56" s="230"/>
      <c r="P56" s="230"/>
      <c r="Q56" s="230"/>
      <c r="R56" s="230"/>
      <c r="S56" s="230"/>
      <c r="T56" s="230"/>
      <c r="U56" s="230"/>
      <c r="V56" s="230"/>
      <c r="W56" s="230"/>
      <c r="X56" s="231"/>
    </row>
    <row r="57" spans="1:24" ht="15" customHeight="1">
      <c r="A57" s="224"/>
      <c r="B57" s="229"/>
      <c r="C57" s="230"/>
      <c r="D57" s="230"/>
      <c r="E57" s="230"/>
      <c r="F57" s="230"/>
      <c r="G57" s="230"/>
      <c r="H57" s="230"/>
      <c r="I57" s="230"/>
      <c r="J57" s="230"/>
      <c r="K57" s="230"/>
      <c r="L57" s="230"/>
      <c r="M57" s="230"/>
      <c r="N57" s="230"/>
      <c r="O57" s="230"/>
      <c r="P57" s="230"/>
      <c r="Q57" s="230"/>
      <c r="R57" s="230"/>
      <c r="S57" s="230"/>
      <c r="T57" s="230"/>
      <c r="U57" s="230"/>
      <c r="V57" s="230"/>
      <c r="W57" s="230"/>
      <c r="X57" s="231"/>
    </row>
    <row r="58" spans="1:24" ht="15" customHeight="1">
      <c r="A58" s="224"/>
      <c r="B58" s="229"/>
      <c r="C58" s="230"/>
      <c r="D58" s="230"/>
      <c r="E58" s="230"/>
      <c r="F58" s="230"/>
      <c r="G58" s="230"/>
      <c r="H58" s="230"/>
      <c r="I58" s="230"/>
      <c r="J58" s="230"/>
      <c r="K58" s="230"/>
      <c r="L58" s="230"/>
      <c r="M58" s="230"/>
      <c r="N58" s="230"/>
      <c r="O58" s="230"/>
      <c r="P58" s="230"/>
      <c r="Q58" s="230"/>
      <c r="R58" s="230"/>
      <c r="S58" s="230"/>
      <c r="T58" s="230"/>
      <c r="U58" s="230"/>
      <c r="V58" s="230"/>
      <c r="W58" s="230"/>
      <c r="X58" s="231"/>
    </row>
    <row r="59" spans="1:24" ht="15" customHeight="1">
      <c r="A59" s="233"/>
      <c r="B59" s="229"/>
      <c r="C59" s="230"/>
      <c r="D59" s="230"/>
      <c r="E59" s="230"/>
      <c r="F59" s="230"/>
      <c r="G59" s="230"/>
      <c r="H59" s="230"/>
      <c r="I59" s="230"/>
      <c r="J59" s="230"/>
      <c r="K59" s="230"/>
      <c r="L59" s="230"/>
      <c r="M59" s="230"/>
      <c r="N59" s="230"/>
      <c r="O59" s="230"/>
      <c r="P59" s="230"/>
      <c r="Q59" s="230"/>
      <c r="R59" s="230"/>
      <c r="S59" s="230"/>
      <c r="T59" s="230"/>
      <c r="U59" s="230"/>
      <c r="V59" s="230"/>
      <c r="W59" s="230"/>
      <c r="X59" s="231"/>
    </row>
    <row r="60" spans="1:24" ht="15" customHeight="1">
      <c r="A60" s="234"/>
      <c r="B60" s="229"/>
      <c r="C60" s="230"/>
      <c r="D60" s="230"/>
      <c r="E60" s="230"/>
      <c r="F60" s="230"/>
      <c r="G60" s="230"/>
      <c r="H60" s="230"/>
      <c r="I60" s="230"/>
      <c r="J60" s="230"/>
      <c r="K60" s="230"/>
      <c r="L60" s="230"/>
      <c r="M60" s="230"/>
      <c r="N60" s="230"/>
      <c r="O60" s="230"/>
      <c r="P60" s="230"/>
      <c r="Q60" s="230"/>
      <c r="R60" s="230"/>
      <c r="S60" s="230"/>
      <c r="T60" s="230"/>
      <c r="U60" s="230"/>
      <c r="V60" s="230"/>
      <c r="W60" s="230"/>
      <c r="X60" s="231"/>
    </row>
    <row r="61" spans="1:24" ht="15" customHeight="1">
      <c r="A61" s="222"/>
      <c r="B61" s="229"/>
      <c r="C61" s="230"/>
      <c r="D61" s="230"/>
      <c r="E61" s="230"/>
      <c r="F61" s="230"/>
      <c r="G61" s="230"/>
      <c r="H61" s="230"/>
      <c r="I61" s="230"/>
      <c r="J61" s="230"/>
      <c r="K61" s="230"/>
      <c r="L61" s="230"/>
      <c r="M61" s="230"/>
      <c r="N61" s="230"/>
      <c r="O61" s="230"/>
      <c r="P61" s="230"/>
      <c r="Q61" s="230"/>
      <c r="R61" s="230"/>
      <c r="S61" s="230"/>
      <c r="T61" s="230"/>
      <c r="U61" s="230"/>
      <c r="V61" s="230"/>
      <c r="W61" s="230"/>
      <c r="X61" s="231"/>
    </row>
    <row r="62" spans="1:24" ht="15" customHeight="1">
      <c r="B62" s="229"/>
      <c r="C62" s="230"/>
      <c r="D62" s="230"/>
      <c r="E62" s="230"/>
      <c r="F62" s="230"/>
      <c r="G62" s="230"/>
      <c r="H62" s="230"/>
      <c r="I62" s="230"/>
      <c r="J62" s="230"/>
      <c r="K62" s="230"/>
      <c r="L62" s="230"/>
      <c r="M62" s="230"/>
      <c r="N62" s="230"/>
      <c r="O62" s="230"/>
      <c r="P62" s="230"/>
      <c r="Q62" s="230"/>
      <c r="R62" s="230"/>
      <c r="S62" s="230"/>
      <c r="T62" s="230"/>
      <c r="U62" s="230"/>
      <c r="V62" s="230"/>
      <c r="W62" s="230"/>
      <c r="X62" s="231"/>
    </row>
    <row r="63" spans="1:24" ht="15" customHeight="1">
      <c r="A63" s="233"/>
      <c r="B63" s="229"/>
      <c r="C63" s="230"/>
      <c r="D63" s="230"/>
      <c r="E63" s="230"/>
      <c r="F63" s="230"/>
      <c r="G63" s="230"/>
      <c r="H63" s="230"/>
      <c r="I63" s="230"/>
      <c r="J63" s="230"/>
      <c r="K63" s="230"/>
      <c r="L63" s="230"/>
      <c r="M63" s="230"/>
      <c r="N63" s="230"/>
      <c r="O63" s="230"/>
      <c r="P63" s="230"/>
      <c r="Q63" s="230"/>
      <c r="R63" s="230"/>
      <c r="S63" s="230"/>
      <c r="T63" s="230"/>
      <c r="U63" s="230"/>
      <c r="V63" s="230"/>
      <c r="W63" s="230"/>
      <c r="X63" s="231"/>
    </row>
    <row r="64" spans="1:24" ht="15" customHeight="1">
      <c r="A64" s="233"/>
      <c r="B64" s="229"/>
      <c r="C64" s="230"/>
      <c r="D64" s="230"/>
      <c r="E64" s="230"/>
      <c r="F64" s="230"/>
      <c r="G64" s="230"/>
      <c r="H64" s="230"/>
      <c r="I64" s="230"/>
      <c r="J64" s="230"/>
      <c r="K64" s="230"/>
      <c r="L64" s="230"/>
      <c r="M64" s="230"/>
      <c r="N64" s="230"/>
      <c r="O64" s="230"/>
      <c r="P64" s="230"/>
      <c r="Q64" s="230"/>
      <c r="R64" s="230"/>
      <c r="S64" s="230"/>
      <c r="T64" s="230"/>
      <c r="U64" s="230"/>
      <c r="V64" s="230"/>
      <c r="W64" s="230"/>
      <c r="X64" s="231"/>
    </row>
    <row r="65" spans="1:24" ht="15" customHeight="1">
      <c r="A65" s="233"/>
      <c r="B65" s="229"/>
      <c r="C65" s="230"/>
      <c r="D65" s="230"/>
      <c r="E65" s="230"/>
      <c r="F65" s="230"/>
      <c r="G65" s="230"/>
      <c r="H65" s="230"/>
      <c r="I65" s="230"/>
      <c r="J65" s="230"/>
      <c r="K65" s="230"/>
      <c r="L65" s="230"/>
      <c r="M65" s="230"/>
      <c r="N65" s="230"/>
      <c r="O65" s="230"/>
      <c r="P65" s="230"/>
      <c r="Q65" s="230"/>
      <c r="R65" s="230"/>
      <c r="S65" s="230"/>
      <c r="T65" s="230"/>
      <c r="U65" s="230"/>
      <c r="V65" s="230"/>
      <c r="W65" s="230"/>
      <c r="X65" s="231"/>
    </row>
    <row r="66" spans="1:24" ht="15" customHeight="1">
      <c r="A66" s="233"/>
      <c r="B66" s="229"/>
      <c r="C66" s="230"/>
      <c r="D66" s="230"/>
      <c r="E66" s="230"/>
      <c r="F66" s="230"/>
      <c r="G66" s="230"/>
      <c r="H66" s="230"/>
      <c r="I66" s="230"/>
      <c r="J66" s="230"/>
      <c r="K66" s="230"/>
      <c r="L66" s="230"/>
      <c r="M66" s="230"/>
      <c r="N66" s="230"/>
      <c r="O66" s="230"/>
      <c r="P66" s="230"/>
      <c r="Q66" s="230"/>
      <c r="R66" s="230"/>
      <c r="S66" s="230"/>
      <c r="T66" s="230"/>
      <c r="U66" s="230"/>
      <c r="V66" s="230"/>
      <c r="W66" s="230"/>
      <c r="X66" s="231"/>
    </row>
    <row r="67" spans="1:24" ht="15" customHeight="1">
      <c r="A67" s="233"/>
      <c r="B67" s="229"/>
      <c r="C67" s="230"/>
      <c r="D67" s="230"/>
      <c r="E67" s="230"/>
      <c r="F67" s="230"/>
      <c r="G67" s="230"/>
      <c r="H67" s="230"/>
      <c r="I67" s="230"/>
      <c r="J67" s="230"/>
      <c r="K67" s="230"/>
      <c r="L67" s="230"/>
      <c r="M67" s="230"/>
      <c r="N67" s="230"/>
      <c r="O67" s="230"/>
      <c r="P67" s="230"/>
      <c r="Q67" s="230"/>
      <c r="R67" s="230"/>
      <c r="S67" s="230"/>
      <c r="T67" s="230"/>
      <c r="U67" s="230"/>
      <c r="V67" s="230"/>
      <c r="W67" s="230"/>
      <c r="X67" s="231"/>
    </row>
    <row r="68" spans="1:24" ht="15" customHeight="1">
      <c r="A68" s="235"/>
      <c r="B68" s="229"/>
      <c r="C68" s="230"/>
      <c r="D68" s="230"/>
      <c r="E68" s="230"/>
      <c r="F68" s="230"/>
      <c r="G68" s="230"/>
      <c r="H68" s="230"/>
      <c r="I68" s="230"/>
      <c r="J68" s="230"/>
      <c r="K68" s="230"/>
      <c r="L68" s="230"/>
      <c r="M68" s="230"/>
      <c r="N68" s="230"/>
      <c r="O68" s="230"/>
      <c r="P68" s="230"/>
      <c r="Q68" s="230"/>
      <c r="R68" s="230"/>
      <c r="S68" s="230"/>
      <c r="T68" s="230"/>
      <c r="U68" s="230"/>
      <c r="V68" s="230"/>
      <c r="W68" s="230"/>
      <c r="X68" s="231"/>
    </row>
    <row r="69" spans="1:24" ht="15" customHeight="1">
      <c r="A69" s="234"/>
      <c r="B69" s="229"/>
      <c r="C69" s="230"/>
      <c r="D69" s="230"/>
      <c r="E69" s="230"/>
      <c r="F69" s="230"/>
      <c r="G69" s="230"/>
      <c r="H69" s="230"/>
      <c r="I69" s="230"/>
      <c r="J69" s="230"/>
      <c r="K69" s="230"/>
      <c r="L69" s="230"/>
      <c r="M69" s="230"/>
      <c r="N69" s="230"/>
      <c r="O69" s="230"/>
      <c r="P69" s="230"/>
      <c r="Q69" s="230"/>
      <c r="R69" s="230"/>
      <c r="S69" s="230"/>
      <c r="T69" s="230"/>
      <c r="U69" s="230"/>
      <c r="V69" s="230"/>
      <c r="W69" s="230"/>
      <c r="X69" s="231"/>
    </row>
    <row r="70" spans="1:24" ht="15" customHeight="1">
      <c r="B70" s="229"/>
      <c r="C70" s="230"/>
      <c r="D70" s="230"/>
      <c r="E70" s="230"/>
      <c r="F70" s="230"/>
      <c r="G70" s="230"/>
      <c r="H70" s="230"/>
      <c r="I70" s="230"/>
      <c r="J70" s="230"/>
      <c r="K70" s="230"/>
      <c r="L70" s="230"/>
      <c r="M70" s="230"/>
      <c r="N70" s="230"/>
      <c r="O70" s="230"/>
      <c r="P70" s="230"/>
      <c r="Q70" s="230"/>
      <c r="R70" s="230"/>
      <c r="S70" s="230"/>
      <c r="T70" s="230"/>
      <c r="U70" s="230"/>
      <c r="V70" s="230"/>
      <c r="W70" s="230"/>
      <c r="X70" s="231"/>
    </row>
    <row r="71" spans="1:24" ht="15" customHeight="1">
      <c r="B71" s="229"/>
      <c r="C71" s="230"/>
      <c r="D71" s="230"/>
      <c r="E71" s="230"/>
      <c r="F71" s="230"/>
      <c r="G71" s="230"/>
      <c r="H71" s="230"/>
      <c r="I71" s="230"/>
      <c r="J71" s="230"/>
      <c r="K71" s="230"/>
      <c r="L71" s="230"/>
      <c r="M71" s="230"/>
      <c r="N71" s="230"/>
      <c r="O71" s="230"/>
      <c r="P71" s="230"/>
      <c r="Q71" s="230"/>
      <c r="R71" s="230"/>
      <c r="S71" s="230"/>
      <c r="T71" s="230"/>
      <c r="U71" s="230"/>
      <c r="V71" s="230"/>
      <c r="W71" s="230"/>
      <c r="X71" s="231"/>
    </row>
    <row r="72" spans="1:24" ht="15" customHeight="1">
      <c r="B72" s="229"/>
      <c r="C72" s="230"/>
      <c r="D72" s="230"/>
      <c r="E72" s="230"/>
      <c r="F72" s="230"/>
      <c r="G72" s="230"/>
      <c r="H72" s="230"/>
      <c r="I72" s="230"/>
      <c r="J72" s="230"/>
      <c r="K72" s="230"/>
      <c r="L72" s="230"/>
      <c r="M72" s="230"/>
      <c r="N72" s="230"/>
      <c r="O72" s="230"/>
      <c r="P72" s="230"/>
      <c r="Q72" s="230"/>
      <c r="R72" s="230"/>
      <c r="S72" s="230"/>
      <c r="T72" s="230"/>
      <c r="U72" s="230"/>
      <c r="V72" s="230"/>
      <c r="W72" s="230"/>
      <c r="X72" s="231"/>
    </row>
    <row r="73" spans="1:24" ht="15" customHeight="1">
      <c r="B73" s="229"/>
      <c r="C73" s="230"/>
      <c r="D73" s="230"/>
      <c r="E73" s="230"/>
      <c r="F73" s="230"/>
      <c r="G73" s="230"/>
      <c r="H73" s="230"/>
      <c r="I73" s="230"/>
      <c r="J73" s="230"/>
      <c r="K73" s="230"/>
      <c r="L73" s="230"/>
      <c r="M73" s="230"/>
      <c r="N73" s="230"/>
      <c r="O73" s="230"/>
      <c r="P73" s="230"/>
      <c r="Q73" s="230"/>
      <c r="R73" s="230"/>
      <c r="S73" s="230"/>
      <c r="T73" s="230"/>
      <c r="U73" s="230"/>
      <c r="V73" s="230"/>
      <c r="W73" s="230"/>
      <c r="X73" s="231"/>
    </row>
    <row r="74" spans="1:24" ht="15" customHeight="1" thickBot="1">
      <c r="B74" s="236"/>
      <c r="C74" s="237"/>
      <c r="D74" s="237"/>
      <c r="E74" s="237"/>
      <c r="F74" s="237"/>
      <c r="G74" s="237"/>
      <c r="H74" s="237"/>
      <c r="I74" s="237"/>
      <c r="J74" s="237"/>
      <c r="K74" s="237"/>
      <c r="L74" s="237"/>
      <c r="M74" s="237"/>
      <c r="N74" s="237"/>
      <c r="O74" s="237"/>
      <c r="P74" s="237"/>
      <c r="Q74" s="237"/>
      <c r="R74" s="237"/>
      <c r="S74" s="237"/>
      <c r="T74" s="237"/>
      <c r="U74" s="237"/>
      <c r="V74" s="237"/>
      <c r="W74" s="237"/>
      <c r="X74" s="238"/>
    </row>
    <row r="75" spans="1:24" ht="15" customHeight="1" thickBot="1">
      <c r="B75" s="184"/>
      <c r="C75" s="184"/>
      <c r="D75" s="184"/>
      <c r="E75" s="184"/>
      <c r="F75" s="184"/>
      <c r="G75" s="184"/>
      <c r="H75" s="184"/>
      <c r="I75" s="184"/>
      <c r="J75" s="184"/>
      <c r="K75" s="184"/>
      <c r="L75" s="184"/>
      <c r="M75" s="184"/>
      <c r="N75" s="184"/>
      <c r="O75" s="184"/>
      <c r="P75" s="184"/>
      <c r="Q75" s="184"/>
      <c r="R75" s="184"/>
      <c r="S75" s="184"/>
      <c r="T75" s="184"/>
      <c r="U75" s="184"/>
      <c r="V75" s="184"/>
      <c r="W75" s="184"/>
      <c r="X75" s="184"/>
    </row>
    <row r="76" spans="1:24" ht="15" customHeight="1">
      <c r="B76" s="239" t="s">
        <v>360</v>
      </c>
      <c r="C76" s="226"/>
      <c r="D76" s="226"/>
      <c r="E76" s="226"/>
      <c r="F76" s="226"/>
      <c r="G76" s="226"/>
      <c r="H76" s="226"/>
      <c r="I76" s="226"/>
      <c r="J76" s="226"/>
      <c r="K76" s="226"/>
      <c r="L76" s="226"/>
      <c r="M76" s="226"/>
      <c r="N76" s="227"/>
      <c r="O76" s="240" t="s">
        <v>361</v>
      </c>
      <c r="Q76" s="184"/>
      <c r="R76" s="184"/>
      <c r="S76" s="184"/>
      <c r="T76" s="184"/>
      <c r="U76" s="184"/>
      <c r="V76" s="184"/>
      <c r="W76" s="184"/>
      <c r="X76" s="184"/>
    </row>
    <row r="77" spans="1:24" ht="15" customHeight="1">
      <c r="B77" s="229"/>
      <c r="C77" s="230"/>
      <c r="D77" s="230"/>
      <c r="E77" s="230"/>
      <c r="F77" s="230"/>
      <c r="G77" s="230"/>
      <c r="H77" s="230"/>
      <c r="I77" s="230"/>
      <c r="J77" s="230"/>
      <c r="K77" s="230"/>
      <c r="L77" s="230"/>
      <c r="M77" s="230"/>
      <c r="N77" s="231"/>
      <c r="O77" s="184" t="s">
        <v>362</v>
      </c>
      <c r="Q77" s="184"/>
      <c r="R77" s="184"/>
      <c r="S77" s="184"/>
      <c r="T77" s="184"/>
      <c r="U77" s="184"/>
      <c r="V77" s="184"/>
      <c r="W77" s="184"/>
      <c r="X77" s="184"/>
    </row>
    <row r="78" spans="1:24" ht="15" customHeight="1">
      <c r="B78" s="229"/>
      <c r="C78" s="230"/>
      <c r="D78" s="230"/>
      <c r="E78" s="230"/>
      <c r="F78" s="230"/>
      <c r="G78" s="230"/>
      <c r="H78" s="230"/>
      <c r="I78" s="230"/>
      <c r="J78" s="230"/>
      <c r="K78" s="230"/>
      <c r="L78" s="230"/>
      <c r="M78" s="230"/>
      <c r="N78" s="231"/>
      <c r="O78" s="998"/>
      <c r="P78" s="999"/>
      <c r="Q78" s="999"/>
      <c r="R78" s="999"/>
      <c r="S78" s="999"/>
      <c r="T78" s="999"/>
      <c r="U78" s="999"/>
      <c r="V78" s="999"/>
      <c r="W78" s="999"/>
      <c r="X78" s="1000"/>
    </row>
    <row r="79" spans="1:24" ht="15" customHeight="1">
      <c r="B79" s="229"/>
      <c r="C79" s="230"/>
      <c r="D79" s="230"/>
      <c r="E79" s="230"/>
      <c r="F79" s="230"/>
      <c r="G79" s="230"/>
      <c r="H79" s="230"/>
      <c r="I79" s="230"/>
      <c r="J79" s="230"/>
      <c r="K79" s="230"/>
      <c r="L79" s="230"/>
      <c r="M79" s="230"/>
      <c r="N79" s="231"/>
      <c r="O79" s="1001"/>
      <c r="P79" s="1002"/>
      <c r="Q79" s="1002"/>
      <c r="R79" s="1002"/>
      <c r="S79" s="1002"/>
      <c r="T79" s="1002"/>
      <c r="U79" s="1002"/>
      <c r="V79" s="1002"/>
      <c r="W79" s="1002"/>
      <c r="X79" s="1003"/>
    </row>
    <row r="80" spans="1:24" ht="15" customHeight="1">
      <c r="B80" s="229"/>
      <c r="C80" s="230"/>
      <c r="D80" s="230"/>
      <c r="E80" s="230"/>
      <c r="F80" s="230"/>
      <c r="G80" s="230"/>
      <c r="H80" s="230"/>
      <c r="I80" s="230"/>
      <c r="J80" s="230"/>
      <c r="K80" s="230"/>
      <c r="L80" s="230"/>
      <c r="M80" s="230"/>
      <c r="N80" s="231"/>
      <c r="O80" s="1001"/>
      <c r="P80" s="1002"/>
      <c r="Q80" s="1002"/>
      <c r="R80" s="1002"/>
      <c r="S80" s="1002"/>
      <c r="T80" s="1002"/>
      <c r="U80" s="1002"/>
      <c r="V80" s="1002"/>
      <c r="W80" s="1002"/>
      <c r="X80" s="1003"/>
    </row>
    <row r="81" spans="2:24" ht="15" customHeight="1">
      <c r="B81" s="229"/>
      <c r="C81" s="230"/>
      <c r="D81" s="230"/>
      <c r="E81" s="230"/>
      <c r="F81" s="230"/>
      <c r="G81" s="230"/>
      <c r="H81" s="230"/>
      <c r="I81" s="230"/>
      <c r="J81" s="230"/>
      <c r="K81" s="230"/>
      <c r="L81" s="230"/>
      <c r="M81" s="230"/>
      <c r="N81" s="231"/>
      <c r="O81" s="1001"/>
      <c r="P81" s="1002"/>
      <c r="Q81" s="1002"/>
      <c r="R81" s="1002"/>
      <c r="S81" s="1002"/>
      <c r="T81" s="1002"/>
      <c r="U81" s="1002"/>
      <c r="V81" s="1002"/>
      <c r="W81" s="1002"/>
      <c r="X81" s="1003"/>
    </row>
    <row r="82" spans="2:24" ht="15" customHeight="1">
      <c r="B82" s="229"/>
      <c r="C82" s="230"/>
      <c r="D82" s="230"/>
      <c r="E82" s="230"/>
      <c r="F82" s="230"/>
      <c r="G82" s="230"/>
      <c r="H82" s="230"/>
      <c r="I82" s="230"/>
      <c r="J82" s="230"/>
      <c r="K82" s="230"/>
      <c r="L82" s="230"/>
      <c r="M82" s="230"/>
      <c r="N82" s="231"/>
      <c r="O82" s="1001"/>
      <c r="P82" s="1002"/>
      <c r="Q82" s="1002"/>
      <c r="R82" s="1002"/>
      <c r="S82" s="1002"/>
      <c r="T82" s="1002"/>
      <c r="U82" s="1002"/>
      <c r="V82" s="1002"/>
      <c r="W82" s="1002"/>
      <c r="X82" s="1003"/>
    </row>
    <row r="83" spans="2:24" ht="15" customHeight="1">
      <c r="B83" s="229"/>
      <c r="C83" s="230"/>
      <c r="D83" s="230"/>
      <c r="E83" s="230"/>
      <c r="F83" s="230"/>
      <c r="G83" s="230"/>
      <c r="H83" s="230"/>
      <c r="I83" s="230"/>
      <c r="J83" s="230"/>
      <c r="K83" s="230"/>
      <c r="L83" s="230"/>
      <c r="M83" s="230"/>
      <c r="N83" s="231"/>
      <c r="O83" s="1001"/>
      <c r="P83" s="1002"/>
      <c r="Q83" s="1002"/>
      <c r="R83" s="1002"/>
      <c r="S83" s="1002"/>
      <c r="T83" s="1002"/>
      <c r="U83" s="1002"/>
      <c r="V83" s="1002"/>
      <c r="W83" s="1002"/>
      <c r="X83" s="1003"/>
    </row>
    <row r="84" spans="2:24" ht="15" customHeight="1">
      <c r="B84" s="229"/>
      <c r="C84" s="230"/>
      <c r="D84" s="230"/>
      <c r="E84" s="230"/>
      <c r="F84" s="230"/>
      <c r="G84" s="230"/>
      <c r="H84" s="230"/>
      <c r="I84" s="230"/>
      <c r="J84" s="230"/>
      <c r="K84" s="230"/>
      <c r="L84" s="230"/>
      <c r="M84" s="230"/>
      <c r="N84" s="231"/>
      <c r="O84" s="1001"/>
      <c r="P84" s="1002"/>
      <c r="Q84" s="1002"/>
      <c r="R84" s="1002"/>
      <c r="S84" s="1002"/>
      <c r="T84" s="1002"/>
      <c r="U84" s="1002"/>
      <c r="V84" s="1002"/>
      <c r="W84" s="1002"/>
      <c r="X84" s="1003"/>
    </row>
    <row r="85" spans="2:24" ht="15" customHeight="1">
      <c r="B85" s="229"/>
      <c r="C85" s="230"/>
      <c r="D85" s="230"/>
      <c r="E85" s="230"/>
      <c r="F85" s="230"/>
      <c r="G85" s="230"/>
      <c r="H85" s="230"/>
      <c r="I85" s="230"/>
      <c r="J85" s="230"/>
      <c r="K85" s="230"/>
      <c r="L85" s="230"/>
      <c r="M85" s="230"/>
      <c r="N85" s="231"/>
      <c r="O85" s="1001"/>
      <c r="P85" s="1002"/>
      <c r="Q85" s="1002"/>
      <c r="R85" s="1002"/>
      <c r="S85" s="1002"/>
      <c r="T85" s="1002"/>
      <c r="U85" s="1002"/>
      <c r="V85" s="1002"/>
      <c r="W85" s="1002"/>
      <c r="X85" s="1003"/>
    </row>
    <row r="86" spans="2:24" ht="15" customHeight="1" thickBot="1">
      <c r="B86" s="236"/>
      <c r="C86" s="237"/>
      <c r="D86" s="237"/>
      <c r="E86" s="237"/>
      <c r="F86" s="237"/>
      <c r="G86" s="237"/>
      <c r="H86" s="237"/>
      <c r="I86" s="237"/>
      <c r="J86" s="237"/>
      <c r="K86" s="237"/>
      <c r="L86" s="237"/>
      <c r="M86" s="237"/>
      <c r="N86" s="238"/>
      <c r="O86" s="1004"/>
      <c r="P86" s="1005"/>
      <c r="Q86" s="1005"/>
      <c r="R86" s="1005"/>
      <c r="S86" s="1005"/>
      <c r="T86" s="1005"/>
      <c r="U86" s="1005"/>
      <c r="V86" s="1005"/>
      <c r="W86" s="1005"/>
      <c r="X86" s="1006"/>
    </row>
    <row r="87" spans="2:24" ht="15" customHeight="1" thickBot="1">
      <c r="B87" s="184"/>
      <c r="C87" s="184"/>
      <c r="D87" s="184"/>
      <c r="E87" s="184"/>
      <c r="F87" s="184"/>
      <c r="G87" s="184"/>
      <c r="H87" s="184"/>
      <c r="I87" s="184"/>
      <c r="J87" s="184"/>
      <c r="K87" s="184"/>
      <c r="L87" s="184"/>
      <c r="M87" s="184"/>
      <c r="N87" s="184"/>
      <c r="O87" s="184"/>
      <c r="P87" s="184"/>
      <c r="Q87" s="184"/>
      <c r="R87" s="184"/>
      <c r="S87" s="184"/>
      <c r="T87" s="184"/>
      <c r="U87" s="184"/>
      <c r="V87" s="184"/>
      <c r="W87" s="184"/>
      <c r="X87" s="184"/>
    </row>
    <row r="88" spans="2:24" ht="15" customHeight="1">
      <c r="B88" s="239" t="s">
        <v>363</v>
      </c>
      <c r="C88" s="226"/>
      <c r="D88" s="226"/>
      <c r="E88" s="226"/>
      <c r="F88" s="226"/>
      <c r="G88" s="226"/>
      <c r="H88" s="226"/>
      <c r="I88" s="226"/>
      <c r="J88" s="226"/>
      <c r="K88" s="226"/>
      <c r="L88" s="226"/>
      <c r="M88" s="226"/>
      <c r="N88" s="227"/>
      <c r="O88" s="241" t="s">
        <v>364</v>
      </c>
      <c r="Q88" s="184"/>
      <c r="R88" s="184"/>
      <c r="S88" s="184"/>
      <c r="T88" s="184"/>
      <c r="U88" s="184"/>
      <c r="V88" s="184"/>
      <c r="W88" s="184"/>
      <c r="X88" s="184"/>
    </row>
    <row r="89" spans="2:24" ht="15" customHeight="1">
      <c r="B89" s="229"/>
      <c r="C89" s="230"/>
      <c r="D89" s="230"/>
      <c r="E89" s="230"/>
      <c r="F89" s="230"/>
      <c r="G89" s="230"/>
      <c r="H89" s="230"/>
      <c r="I89" s="230"/>
      <c r="J89" s="230"/>
      <c r="K89" s="230"/>
      <c r="L89" s="230"/>
      <c r="M89" s="230"/>
      <c r="N89" s="231"/>
      <c r="O89" s="241" t="s">
        <v>365</v>
      </c>
      <c r="Q89" s="184"/>
      <c r="R89" s="184"/>
      <c r="S89" s="184"/>
      <c r="T89" s="184"/>
      <c r="U89" s="184"/>
      <c r="V89" s="184"/>
      <c r="W89" s="184"/>
      <c r="X89" s="184"/>
    </row>
    <row r="90" spans="2:24" ht="15" customHeight="1">
      <c r="B90" s="229"/>
      <c r="C90" s="230"/>
      <c r="D90" s="230"/>
      <c r="E90" s="230"/>
      <c r="F90" s="230"/>
      <c r="G90" s="230"/>
      <c r="H90" s="230"/>
      <c r="I90" s="230"/>
      <c r="J90" s="230"/>
      <c r="K90" s="230"/>
      <c r="L90" s="230"/>
      <c r="M90" s="230"/>
      <c r="N90" s="231"/>
      <c r="O90" s="998"/>
      <c r="P90" s="999"/>
      <c r="Q90" s="999"/>
      <c r="R90" s="999"/>
      <c r="S90" s="999"/>
      <c r="T90" s="999"/>
      <c r="U90" s="999"/>
      <c r="V90" s="999"/>
      <c r="W90" s="999"/>
      <c r="X90" s="1000"/>
    </row>
    <row r="91" spans="2:24" ht="15" customHeight="1">
      <c r="B91" s="229"/>
      <c r="C91" s="230"/>
      <c r="D91" s="230"/>
      <c r="E91" s="230"/>
      <c r="F91" s="230"/>
      <c r="G91" s="230"/>
      <c r="H91" s="230"/>
      <c r="I91" s="230"/>
      <c r="J91" s="230"/>
      <c r="K91" s="230"/>
      <c r="L91" s="230"/>
      <c r="M91" s="230"/>
      <c r="N91" s="231"/>
      <c r="O91" s="1001"/>
      <c r="P91" s="1002"/>
      <c r="Q91" s="1002"/>
      <c r="R91" s="1002"/>
      <c r="S91" s="1002"/>
      <c r="T91" s="1002"/>
      <c r="U91" s="1002"/>
      <c r="V91" s="1002"/>
      <c r="W91" s="1002"/>
      <c r="X91" s="1003"/>
    </row>
    <row r="92" spans="2:24" ht="15" customHeight="1">
      <c r="B92" s="229"/>
      <c r="C92" s="230"/>
      <c r="D92" s="230"/>
      <c r="E92" s="230"/>
      <c r="F92" s="230"/>
      <c r="G92" s="230"/>
      <c r="H92" s="230"/>
      <c r="I92" s="230"/>
      <c r="J92" s="230"/>
      <c r="K92" s="230"/>
      <c r="L92" s="230"/>
      <c r="M92" s="230"/>
      <c r="N92" s="231"/>
      <c r="O92" s="1001"/>
      <c r="P92" s="1002"/>
      <c r="Q92" s="1002"/>
      <c r="R92" s="1002"/>
      <c r="S92" s="1002"/>
      <c r="T92" s="1002"/>
      <c r="U92" s="1002"/>
      <c r="V92" s="1002"/>
      <c r="W92" s="1002"/>
      <c r="X92" s="1003"/>
    </row>
    <row r="93" spans="2:24" ht="15" customHeight="1">
      <c r="B93" s="229"/>
      <c r="C93" s="230"/>
      <c r="D93" s="230"/>
      <c r="E93" s="230"/>
      <c r="F93" s="230"/>
      <c r="G93" s="230"/>
      <c r="H93" s="230"/>
      <c r="I93" s="230"/>
      <c r="J93" s="230"/>
      <c r="K93" s="230"/>
      <c r="L93" s="230"/>
      <c r="M93" s="230"/>
      <c r="N93" s="231"/>
      <c r="O93" s="1001"/>
      <c r="P93" s="1002"/>
      <c r="Q93" s="1002"/>
      <c r="R93" s="1002"/>
      <c r="S93" s="1002"/>
      <c r="T93" s="1002"/>
      <c r="U93" s="1002"/>
      <c r="V93" s="1002"/>
      <c r="W93" s="1002"/>
      <c r="X93" s="1003"/>
    </row>
    <row r="94" spans="2:24" ht="15" customHeight="1">
      <c r="B94" s="229"/>
      <c r="C94" s="230"/>
      <c r="D94" s="230"/>
      <c r="E94" s="230"/>
      <c r="F94" s="230"/>
      <c r="G94" s="230"/>
      <c r="H94" s="230"/>
      <c r="I94" s="230"/>
      <c r="J94" s="230"/>
      <c r="K94" s="230"/>
      <c r="L94" s="230"/>
      <c r="M94" s="230"/>
      <c r="N94" s="231"/>
      <c r="O94" s="1001"/>
      <c r="P94" s="1002"/>
      <c r="Q94" s="1002"/>
      <c r="R94" s="1002"/>
      <c r="S94" s="1002"/>
      <c r="T94" s="1002"/>
      <c r="U94" s="1002"/>
      <c r="V94" s="1002"/>
      <c r="W94" s="1002"/>
      <c r="X94" s="1003"/>
    </row>
    <row r="95" spans="2:24" ht="15" customHeight="1">
      <c r="B95" s="229"/>
      <c r="C95" s="230"/>
      <c r="D95" s="230"/>
      <c r="E95" s="230"/>
      <c r="F95" s="230"/>
      <c r="G95" s="230"/>
      <c r="H95" s="230"/>
      <c r="I95" s="230"/>
      <c r="J95" s="230"/>
      <c r="K95" s="230"/>
      <c r="L95" s="230"/>
      <c r="M95" s="230"/>
      <c r="N95" s="231"/>
      <c r="O95" s="1001"/>
      <c r="P95" s="1002"/>
      <c r="Q95" s="1002"/>
      <c r="R95" s="1002"/>
      <c r="S95" s="1002"/>
      <c r="T95" s="1002"/>
      <c r="U95" s="1002"/>
      <c r="V95" s="1002"/>
      <c r="W95" s="1002"/>
      <c r="X95" s="1003"/>
    </row>
    <row r="96" spans="2:24" ht="15" customHeight="1">
      <c r="B96" s="229"/>
      <c r="C96" s="230"/>
      <c r="D96" s="230"/>
      <c r="E96" s="230"/>
      <c r="F96" s="230"/>
      <c r="G96" s="230"/>
      <c r="H96" s="230"/>
      <c r="I96" s="230"/>
      <c r="J96" s="230"/>
      <c r="K96" s="230"/>
      <c r="L96" s="230"/>
      <c r="M96" s="230"/>
      <c r="N96" s="231"/>
      <c r="O96" s="1001"/>
      <c r="P96" s="1002"/>
      <c r="Q96" s="1002"/>
      <c r="R96" s="1002"/>
      <c r="S96" s="1002"/>
      <c r="T96" s="1002"/>
      <c r="U96" s="1002"/>
      <c r="V96" s="1002"/>
      <c r="W96" s="1002"/>
      <c r="X96" s="1003"/>
    </row>
    <row r="97" spans="1:24" ht="15" customHeight="1">
      <c r="B97" s="229"/>
      <c r="C97" s="230"/>
      <c r="D97" s="230"/>
      <c r="E97" s="230"/>
      <c r="F97" s="230"/>
      <c r="G97" s="230"/>
      <c r="H97" s="230"/>
      <c r="I97" s="230"/>
      <c r="J97" s="230"/>
      <c r="K97" s="230"/>
      <c r="L97" s="230"/>
      <c r="M97" s="230"/>
      <c r="N97" s="231"/>
      <c r="O97" s="1001"/>
      <c r="P97" s="1002"/>
      <c r="Q97" s="1002"/>
      <c r="R97" s="1002"/>
      <c r="S97" s="1002"/>
      <c r="T97" s="1002"/>
      <c r="U97" s="1002"/>
      <c r="V97" s="1002"/>
      <c r="W97" s="1002"/>
      <c r="X97" s="1003"/>
    </row>
    <row r="98" spans="1:24" ht="15" customHeight="1" thickBot="1">
      <c r="B98" s="236"/>
      <c r="C98" s="237"/>
      <c r="D98" s="237"/>
      <c r="E98" s="237"/>
      <c r="F98" s="237"/>
      <c r="G98" s="237"/>
      <c r="H98" s="237"/>
      <c r="I98" s="237"/>
      <c r="J98" s="237"/>
      <c r="K98" s="237"/>
      <c r="L98" s="237"/>
      <c r="M98" s="237"/>
      <c r="N98" s="238"/>
      <c r="O98" s="1004"/>
      <c r="P98" s="1005"/>
      <c r="Q98" s="1005"/>
      <c r="R98" s="1005"/>
      <c r="S98" s="1005"/>
      <c r="T98" s="1005"/>
      <c r="U98" s="1005"/>
      <c r="V98" s="1005"/>
      <c r="W98" s="1005"/>
      <c r="X98" s="1006"/>
    </row>
    <row r="99" spans="1:24" ht="15" customHeight="1">
      <c r="B99" s="184"/>
      <c r="C99" s="184"/>
      <c r="D99" s="184"/>
      <c r="E99" s="184"/>
      <c r="F99" s="184"/>
      <c r="G99" s="184"/>
      <c r="H99" s="184"/>
      <c r="I99" s="184"/>
      <c r="J99" s="184"/>
      <c r="K99" s="184"/>
      <c r="L99" s="184"/>
      <c r="M99" s="184"/>
      <c r="N99" s="184"/>
      <c r="O99" s="184"/>
      <c r="P99" s="184"/>
      <c r="Q99" s="184"/>
      <c r="R99" s="184"/>
      <c r="S99" s="184"/>
      <c r="T99" s="184"/>
      <c r="U99" s="184"/>
      <c r="V99" s="184"/>
      <c r="W99" s="184"/>
      <c r="X99" s="184"/>
    </row>
    <row r="100" spans="1:24" ht="15" customHeight="1">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row>
    <row r="101" spans="1:24" ht="15" customHeight="1">
      <c r="A101" s="242" t="s">
        <v>366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row>
    <row r="102" spans="1:24" ht="15" customHeight="1">
      <c r="B102" s="243" t="s">
        <v>367</v>
      </c>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row>
    <row r="103" spans="1:24" ht="15" customHeight="1">
      <c r="B103" s="223" t="s">
        <v>368</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row>
    <row r="104" spans="1:24" ht="15" customHeight="1">
      <c r="B104" s="243" t="s">
        <v>369</v>
      </c>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row>
    <row r="105" spans="1:24" ht="15" customHeight="1" thickBot="1">
      <c r="B105" s="243"/>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row>
    <row r="106" spans="1:24" ht="15" customHeight="1">
      <c r="B106" s="225"/>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7"/>
    </row>
    <row r="107" spans="1:24" ht="15" customHeight="1">
      <c r="B107" s="229"/>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1"/>
    </row>
    <row r="108" spans="1:24" ht="15" customHeight="1">
      <c r="B108" s="229"/>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1"/>
    </row>
    <row r="109" spans="1:24" ht="15" customHeight="1">
      <c r="B109" s="229"/>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1"/>
    </row>
    <row r="110" spans="1:24" ht="15" customHeight="1">
      <c r="B110" s="229"/>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1"/>
    </row>
    <row r="111" spans="1:24" ht="15" customHeight="1">
      <c r="B111" s="229"/>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1"/>
    </row>
    <row r="112" spans="1:24" ht="15" customHeight="1">
      <c r="B112" s="229"/>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1"/>
    </row>
    <row r="113" spans="2:24" ht="15" customHeight="1">
      <c r="B113" s="229"/>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1"/>
    </row>
    <row r="114" spans="2:24" ht="15" customHeight="1">
      <c r="B114" s="229"/>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1"/>
    </row>
    <row r="115" spans="2:24" ht="15" customHeight="1">
      <c r="B115" s="229"/>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1"/>
    </row>
    <row r="116" spans="2:24" ht="15" customHeight="1">
      <c r="B116" s="229"/>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1"/>
    </row>
    <row r="117" spans="2:24" ht="15" customHeight="1">
      <c r="B117" s="229"/>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1"/>
    </row>
    <row r="118" spans="2:24" ht="15" customHeight="1">
      <c r="B118" s="229"/>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1"/>
    </row>
    <row r="119" spans="2:24" ht="15" customHeight="1">
      <c r="B119" s="229"/>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1"/>
    </row>
    <row r="120" spans="2:24" ht="15" customHeight="1">
      <c r="B120" s="229"/>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1"/>
    </row>
    <row r="121" spans="2:24" ht="15" customHeight="1">
      <c r="B121" s="229"/>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1"/>
    </row>
    <row r="122" spans="2:24" ht="15" customHeight="1">
      <c r="B122" s="229"/>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1"/>
    </row>
    <row r="123" spans="2:24" ht="15" customHeight="1">
      <c r="B123" s="229"/>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1"/>
    </row>
    <row r="124" spans="2:24" ht="15" customHeight="1">
      <c r="B124" s="229"/>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1"/>
    </row>
    <row r="125" spans="2:24" ht="15" customHeight="1" thickBot="1">
      <c r="B125" s="236"/>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8"/>
    </row>
    <row r="126" spans="2:24" ht="15" customHeight="1" thickBot="1">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row>
    <row r="127" spans="2:24" ht="15" customHeight="1">
      <c r="B127" s="225" t="s">
        <v>370</v>
      </c>
      <c r="C127" s="226"/>
      <c r="D127" s="226"/>
      <c r="E127" s="226"/>
      <c r="F127" s="226"/>
      <c r="G127" s="226"/>
      <c r="H127" s="226"/>
      <c r="I127" s="226"/>
      <c r="J127" s="226"/>
      <c r="K127" s="226"/>
      <c r="L127" s="227"/>
      <c r="M127" s="184"/>
      <c r="N127" s="225" t="s">
        <v>371</v>
      </c>
      <c r="O127" s="226"/>
      <c r="P127" s="226"/>
      <c r="Q127" s="226"/>
      <c r="R127" s="226"/>
      <c r="S127" s="226"/>
      <c r="T127" s="226"/>
      <c r="U127" s="226"/>
      <c r="V127" s="226"/>
      <c r="W127" s="226"/>
      <c r="X127" s="227"/>
    </row>
    <row r="128" spans="2:24" ht="15" customHeight="1">
      <c r="B128" s="229"/>
      <c r="C128" s="230"/>
      <c r="D128" s="230"/>
      <c r="E128" s="230"/>
      <c r="F128" s="230"/>
      <c r="G128" s="230"/>
      <c r="H128" s="230"/>
      <c r="I128" s="230"/>
      <c r="J128" s="230"/>
      <c r="K128" s="230"/>
      <c r="L128" s="231"/>
      <c r="M128" s="184"/>
      <c r="N128" s="229"/>
      <c r="O128" s="230"/>
      <c r="P128" s="230"/>
      <c r="Q128" s="230"/>
      <c r="R128" s="230"/>
      <c r="S128" s="230"/>
      <c r="T128" s="230"/>
      <c r="U128" s="230"/>
      <c r="V128" s="230"/>
      <c r="W128" s="230"/>
      <c r="X128" s="231"/>
    </row>
    <row r="129" spans="2:24" ht="15" customHeight="1">
      <c r="B129" s="229"/>
      <c r="C129" s="230"/>
      <c r="D129" s="230"/>
      <c r="E129" s="230"/>
      <c r="F129" s="230"/>
      <c r="G129" s="230"/>
      <c r="H129" s="230"/>
      <c r="I129" s="230"/>
      <c r="J129" s="230"/>
      <c r="K129" s="230"/>
      <c r="L129" s="231"/>
      <c r="M129" s="184"/>
      <c r="N129" s="229"/>
      <c r="O129" s="230"/>
      <c r="P129" s="230"/>
      <c r="Q129" s="230"/>
      <c r="R129" s="230"/>
      <c r="S129" s="230"/>
      <c r="T129" s="230"/>
      <c r="U129" s="230"/>
      <c r="V129" s="230"/>
      <c r="W129" s="230"/>
      <c r="X129" s="231"/>
    </row>
    <row r="130" spans="2:24" ht="15" customHeight="1">
      <c r="B130" s="229"/>
      <c r="C130" s="230"/>
      <c r="D130" s="230"/>
      <c r="E130" s="230"/>
      <c r="F130" s="230"/>
      <c r="G130" s="230"/>
      <c r="H130" s="230"/>
      <c r="I130" s="230"/>
      <c r="J130" s="230"/>
      <c r="K130" s="230"/>
      <c r="L130" s="231"/>
      <c r="M130" s="184"/>
      <c r="N130" s="229"/>
      <c r="O130" s="230"/>
      <c r="P130" s="230"/>
      <c r="Q130" s="230"/>
      <c r="R130" s="230"/>
      <c r="S130" s="230"/>
      <c r="T130" s="230"/>
      <c r="U130" s="230"/>
      <c r="V130" s="230"/>
      <c r="W130" s="230"/>
      <c r="X130" s="231"/>
    </row>
    <row r="131" spans="2:24" ht="15" customHeight="1">
      <c r="B131" s="229"/>
      <c r="C131" s="230"/>
      <c r="D131" s="230"/>
      <c r="E131" s="230"/>
      <c r="F131" s="230"/>
      <c r="G131" s="230"/>
      <c r="H131" s="230"/>
      <c r="I131" s="230"/>
      <c r="J131" s="230"/>
      <c r="K131" s="230"/>
      <c r="L131" s="231"/>
      <c r="M131" s="184"/>
      <c r="N131" s="229"/>
      <c r="O131" s="230"/>
      <c r="P131" s="230"/>
      <c r="Q131" s="230"/>
      <c r="R131" s="230"/>
      <c r="S131" s="230"/>
      <c r="T131" s="230"/>
      <c r="U131" s="230"/>
      <c r="V131" s="230"/>
      <c r="W131" s="230"/>
      <c r="X131" s="231"/>
    </row>
    <row r="132" spans="2:24" ht="15" customHeight="1">
      <c r="B132" s="229"/>
      <c r="C132" s="230"/>
      <c r="D132" s="230"/>
      <c r="E132" s="230"/>
      <c r="F132" s="230"/>
      <c r="G132" s="230"/>
      <c r="H132" s="230"/>
      <c r="I132" s="230"/>
      <c r="J132" s="230"/>
      <c r="K132" s="230"/>
      <c r="L132" s="231"/>
      <c r="M132" s="184"/>
      <c r="N132" s="229"/>
      <c r="O132" s="230"/>
      <c r="P132" s="230"/>
      <c r="Q132" s="230"/>
      <c r="R132" s="230"/>
      <c r="S132" s="230"/>
      <c r="T132" s="230"/>
      <c r="U132" s="230"/>
      <c r="V132" s="230"/>
      <c r="W132" s="230"/>
      <c r="X132" s="231"/>
    </row>
    <row r="133" spans="2:24" ht="15" customHeight="1">
      <c r="B133" s="229"/>
      <c r="C133" s="230"/>
      <c r="D133" s="230"/>
      <c r="E133" s="230"/>
      <c r="F133" s="230"/>
      <c r="G133" s="230"/>
      <c r="H133" s="230"/>
      <c r="I133" s="230"/>
      <c r="J133" s="230"/>
      <c r="K133" s="230"/>
      <c r="L133" s="231"/>
      <c r="M133" s="184"/>
      <c r="N133" s="229"/>
      <c r="O133" s="230"/>
      <c r="P133" s="230"/>
      <c r="Q133" s="230"/>
      <c r="R133" s="230"/>
      <c r="S133" s="230"/>
      <c r="T133" s="230"/>
      <c r="U133" s="230"/>
      <c r="V133" s="230"/>
      <c r="W133" s="230"/>
      <c r="X133" s="231"/>
    </row>
    <row r="134" spans="2:24" ht="15" customHeight="1">
      <c r="B134" s="229"/>
      <c r="C134" s="230"/>
      <c r="D134" s="230"/>
      <c r="E134" s="230"/>
      <c r="F134" s="230"/>
      <c r="G134" s="230"/>
      <c r="H134" s="230"/>
      <c r="I134" s="230"/>
      <c r="J134" s="230"/>
      <c r="K134" s="230"/>
      <c r="L134" s="231"/>
      <c r="M134" s="184"/>
      <c r="N134" s="229"/>
      <c r="O134" s="230"/>
      <c r="P134" s="230"/>
      <c r="Q134" s="230"/>
      <c r="R134" s="230"/>
      <c r="S134" s="230"/>
      <c r="T134" s="230"/>
      <c r="U134" s="230"/>
      <c r="V134" s="230"/>
      <c r="W134" s="230"/>
      <c r="X134" s="231"/>
    </row>
    <row r="135" spans="2:24" ht="15" customHeight="1">
      <c r="B135" s="229"/>
      <c r="C135" s="230"/>
      <c r="D135" s="230"/>
      <c r="E135" s="230"/>
      <c r="F135" s="230"/>
      <c r="G135" s="230"/>
      <c r="H135" s="230"/>
      <c r="I135" s="230"/>
      <c r="J135" s="230"/>
      <c r="K135" s="230"/>
      <c r="L135" s="231"/>
      <c r="M135" s="184"/>
      <c r="N135" s="229"/>
      <c r="O135" s="230"/>
      <c r="P135" s="230"/>
      <c r="Q135" s="230"/>
      <c r="R135" s="230"/>
      <c r="S135" s="230"/>
      <c r="T135" s="230"/>
      <c r="U135" s="230"/>
      <c r="V135" s="230"/>
      <c r="W135" s="230"/>
      <c r="X135" s="231"/>
    </row>
    <row r="136" spans="2:24" ht="15" customHeight="1">
      <c r="B136" s="229"/>
      <c r="C136" s="230"/>
      <c r="D136" s="230"/>
      <c r="E136" s="230"/>
      <c r="F136" s="230"/>
      <c r="G136" s="230"/>
      <c r="H136" s="230"/>
      <c r="I136" s="230"/>
      <c r="J136" s="230"/>
      <c r="K136" s="230"/>
      <c r="L136" s="231"/>
      <c r="M136" s="184"/>
      <c r="N136" s="229"/>
      <c r="O136" s="230"/>
      <c r="P136" s="230"/>
      <c r="Q136" s="230"/>
      <c r="R136" s="230"/>
      <c r="S136" s="230"/>
      <c r="T136" s="230"/>
      <c r="U136" s="230"/>
      <c r="V136" s="230"/>
      <c r="W136" s="230"/>
      <c r="X136" s="231"/>
    </row>
    <row r="137" spans="2:24" ht="15" customHeight="1" thickBot="1">
      <c r="B137" s="236"/>
      <c r="C137" s="237"/>
      <c r="D137" s="237"/>
      <c r="E137" s="237"/>
      <c r="F137" s="237"/>
      <c r="G137" s="237"/>
      <c r="H137" s="237"/>
      <c r="I137" s="237"/>
      <c r="J137" s="237"/>
      <c r="K137" s="237"/>
      <c r="L137" s="238"/>
      <c r="M137" s="184"/>
      <c r="N137" s="236"/>
      <c r="O137" s="237"/>
      <c r="P137" s="237"/>
      <c r="Q137" s="237"/>
      <c r="R137" s="237"/>
      <c r="S137" s="237"/>
      <c r="T137" s="237"/>
      <c r="U137" s="237"/>
      <c r="V137" s="237"/>
      <c r="W137" s="237"/>
      <c r="X137" s="238"/>
    </row>
    <row r="138" spans="2:24" ht="15" customHeight="1" thickBot="1">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row>
    <row r="139" spans="2:24" ht="15" customHeight="1">
      <c r="B139" s="225" t="s">
        <v>372</v>
      </c>
      <c r="C139" s="226"/>
      <c r="D139" s="226"/>
      <c r="E139" s="226"/>
      <c r="F139" s="226"/>
      <c r="G139" s="226"/>
      <c r="H139" s="226"/>
      <c r="I139" s="226"/>
      <c r="J139" s="226"/>
      <c r="K139" s="226"/>
      <c r="L139" s="227"/>
      <c r="M139" s="184"/>
      <c r="N139" s="225" t="s">
        <v>372</v>
      </c>
      <c r="O139" s="226"/>
      <c r="P139" s="226"/>
      <c r="Q139" s="226"/>
      <c r="R139" s="226"/>
      <c r="S139" s="226"/>
      <c r="T139" s="226"/>
      <c r="U139" s="226"/>
      <c r="V139" s="226"/>
      <c r="W139" s="226"/>
      <c r="X139" s="227"/>
    </row>
    <row r="140" spans="2:24" ht="15" customHeight="1">
      <c r="B140" s="229"/>
      <c r="C140" s="230"/>
      <c r="D140" s="230"/>
      <c r="E140" s="230"/>
      <c r="F140" s="230"/>
      <c r="G140" s="230"/>
      <c r="H140" s="230"/>
      <c r="I140" s="230"/>
      <c r="J140" s="230"/>
      <c r="K140" s="230"/>
      <c r="L140" s="231"/>
      <c r="M140" s="184"/>
      <c r="N140" s="229"/>
      <c r="O140" s="230"/>
      <c r="P140" s="230"/>
      <c r="Q140" s="230"/>
      <c r="R140" s="230"/>
      <c r="S140" s="230"/>
      <c r="T140" s="230"/>
      <c r="U140" s="230"/>
      <c r="V140" s="230"/>
      <c r="W140" s="230"/>
      <c r="X140" s="231"/>
    </row>
    <row r="141" spans="2:24" ht="15" customHeight="1">
      <c r="B141" s="229"/>
      <c r="C141" s="230"/>
      <c r="D141" s="230"/>
      <c r="E141" s="230"/>
      <c r="F141" s="230"/>
      <c r="G141" s="230"/>
      <c r="H141" s="230"/>
      <c r="I141" s="230"/>
      <c r="J141" s="230"/>
      <c r="K141" s="230"/>
      <c r="L141" s="231"/>
      <c r="M141" s="184"/>
      <c r="N141" s="229"/>
      <c r="O141" s="230"/>
      <c r="P141" s="230"/>
      <c r="Q141" s="230"/>
      <c r="R141" s="230"/>
      <c r="S141" s="230"/>
      <c r="T141" s="230"/>
      <c r="U141" s="230"/>
      <c r="V141" s="230"/>
      <c r="W141" s="230"/>
      <c r="X141" s="231"/>
    </row>
    <row r="142" spans="2:24" ht="15" customHeight="1">
      <c r="B142" s="229"/>
      <c r="C142" s="230"/>
      <c r="D142" s="230"/>
      <c r="E142" s="230"/>
      <c r="F142" s="230"/>
      <c r="G142" s="230"/>
      <c r="H142" s="230"/>
      <c r="I142" s="230"/>
      <c r="J142" s="230"/>
      <c r="K142" s="230"/>
      <c r="L142" s="231"/>
      <c r="M142" s="184"/>
      <c r="N142" s="229"/>
      <c r="O142" s="230"/>
      <c r="P142" s="230"/>
      <c r="Q142" s="230"/>
      <c r="R142" s="230"/>
      <c r="S142" s="230"/>
      <c r="T142" s="230"/>
      <c r="U142" s="230"/>
      <c r="V142" s="230"/>
      <c r="W142" s="230"/>
      <c r="X142" s="231"/>
    </row>
    <row r="143" spans="2:24" ht="15" customHeight="1">
      <c r="B143" s="229"/>
      <c r="C143" s="230"/>
      <c r="D143" s="230"/>
      <c r="E143" s="230"/>
      <c r="F143" s="230"/>
      <c r="G143" s="230"/>
      <c r="H143" s="230"/>
      <c r="I143" s="230"/>
      <c r="J143" s="230"/>
      <c r="K143" s="230"/>
      <c r="L143" s="231"/>
      <c r="M143" s="184"/>
      <c r="N143" s="229"/>
      <c r="O143" s="230"/>
      <c r="P143" s="230"/>
      <c r="Q143" s="230"/>
      <c r="R143" s="230"/>
      <c r="S143" s="230"/>
      <c r="T143" s="230"/>
      <c r="U143" s="230"/>
      <c r="V143" s="230"/>
      <c r="W143" s="230"/>
      <c r="X143" s="231"/>
    </row>
    <row r="144" spans="2:24" ht="15" customHeight="1">
      <c r="B144" s="229"/>
      <c r="C144" s="230"/>
      <c r="D144" s="230"/>
      <c r="E144" s="230"/>
      <c r="F144" s="230"/>
      <c r="G144" s="230"/>
      <c r="H144" s="230"/>
      <c r="I144" s="230"/>
      <c r="J144" s="230"/>
      <c r="K144" s="230"/>
      <c r="L144" s="231"/>
      <c r="M144" s="184"/>
      <c r="N144" s="229"/>
      <c r="O144" s="230"/>
      <c r="P144" s="230"/>
      <c r="Q144" s="230"/>
      <c r="R144" s="230"/>
      <c r="S144" s="230"/>
      <c r="T144" s="230"/>
      <c r="U144" s="230"/>
      <c r="V144" s="230"/>
      <c r="W144" s="230"/>
      <c r="X144" s="231"/>
    </row>
    <row r="145" spans="2:24" ht="15" customHeight="1">
      <c r="B145" s="229"/>
      <c r="C145" s="230"/>
      <c r="D145" s="230"/>
      <c r="E145" s="230"/>
      <c r="F145" s="230"/>
      <c r="G145" s="230"/>
      <c r="H145" s="230"/>
      <c r="I145" s="230"/>
      <c r="J145" s="230"/>
      <c r="K145" s="230"/>
      <c r="L145" s="231"/>
      <c r="M145" s="184"/>
      <c r="N145" s="229"/>
      <c r="O145" s="230"/>
      <c r="P145" s="230"/>
      <c r="Q145" s="230"/>
      <c r="R145" s="230"/>
      <c r="S145" s="230"/>
      <c r="T145" s="230"/>
      <c r="U145" s="230"/>
      <c r="V145" s="230"/>
      <c r="W145" s="230"/>
      <c r="X145" s="231"/>
    </row>
    <row r="146" spans="2:24" ht="15" customHeight="1">
      <c r="B146" s="229"/>
      <c r="C146" s="230"/>
      <c r="D146" s="230"/>
      <c r="E146" s="230"/>
      <c r="F146" s="230"/>
      <c r="G146" s="230"/>
      <c r="H146" s="230"/>
      <c r="I146" s="230"/>
      <c r="J146" s="230"/>
      <c r="K146" s="230"/>
      <c r="L146" s="231"/>
      <c r="M146" s="184"/>
      <c r="N146" s="229"/>
      <c r="O146" s="230"/>
      <c r="P146" s="230"/>
      <c r="Q146" s="230"/>
      <c r="R146" s="230"/>
      <c r="S146" s="230"/>
      <c r="T146" s="230"/>
      <c r="U146" s="230"/>
      <c r="V146" s="230"/>
      <c r="W146" s="230"/>
      <c r="X146" s="231"/>
    </row>
    <row r="147" spans="2:24" ht="15" customHeight="1">
      <c r="B147" s="229"/>
      <c r="C147" s="230"/>
      <c r="D147" s="230"/>
      <c r="E147" s="230"/>
      <c r="F147" s="230"/>
      <c r="G147" s="230"/>
      <c r="H147" s="230"/>
      <c r="I147" s="230"/>
      <c r="J147" s="230"/>
      <c r="K147" s="230"/>
      <c r="L147" s="231"/>
      <c r="M147" s="184"/>
      <c r="N147" s="229"/>
      <c r="O147" s="230"/>
      <c r="P147" s="230"/>
      <c r="Q147" s="230"/>
      <c r="R147" s="230"/>
      <c r="S147" s="230"/>
      <c r="T147" s="230"/>
      <c r="U147" s="230"/>
      <c r="V147" s="230"/>
      <c r="W147" s="230"/>
      <c r="X147" s="231"/>
    </row>
    <row r="148" spans="2:24" ht="15" customHeight="1">
      <c r="B148" s="229"/>
      <c r="C148" s="230"/>
      <c r="D148" s="230"/>
      <c r="E148" s="230"/>
      <c r="F148" s="230"/>
      <c r="G148" s="230"/>
      <c r="H148" s="230"/>
      <c r="I148" s="230"/>
      <c r="J148" s="230"/>
      <c r="K148" s="230"/>
      <c r="L148" s="231"/>
      <c r="M148" s="184"/>
      <c r="N148" s="229"/>
      <c r="O148" s="230"/>
      <c r="P148" s="230"/>
      <c r="Q148" s="230"/>
      <c r="R148" s="230"/>
      <c r="S148" s="230"/>
      <c r="T148" s="230"/>
      <c r="U148" s="230"/>
      <c r="V148" s="230"/>
      <c r="W148" s="230"/>
      <c r="X148" s="231"/>
    </row>
    <row r="149" spans="2:24" ht="15" customHeight="1" thickBot="1">
      <c r="B149" s="236"/>
      <c r="C149" s="237"/>
      <c r="D149" s="237"/>
      <c r="E149" s="237"/>
      <c r="F149" s="237"/>
      <c r="G149" s="237"/>
      <c r="H149" s="237"/>
      <c r="I149" s="237"/>
      <c r="J149" s="237"/>
      <c r="K149" s="237"/>
      <c r="L149" s="238"/>
      <c r="M149" s="184"/>
      <c r="N149" s="236"/>
      <c r="O149" s="237"/>
      <c r="P149" s="237"/>
      <c r="Q149" s="237"/>
      <c r="R149" s="237"/>
      <c r="S149" s="237"/>
      <c r="T149" s="237"/>
      <c r="U149" s="237"/>
      <c r="V149" s="237"/>
      <c r="W149" s="237"/>
      <c r="X149" s="238"/>
    </row>
    <row r="150" spans="2:24" ht="15" customHeight="1" thickBot="1">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row>
    <row r="151" spans="2:24" ht="15" customHeight="1">
      <c r="B151" s="225" t="s">
        <v>373</v>
      </c>
      <c r="C151" s="226"/>
      <c r="D151" s="226"/>
      <c r="E151" s="226"/>
      <c r="F151" s="226"/>
      <c r="G151" s="226"/>
      <c r="H151" s="226"/>
      <c r="I151" s="226"/>
      <c r="J151" s="226"/>
      <c r="K151" s="226"/>
      <c r="L151" s="227"/>
      <c r="M151" s="184"/>
      <c r="N151" s="225" t="s">
        <v>374</v>
      </c>
      <c r="O151" s="226"/>
      <c r="P151" s="226"/>
      <c r="Q151" s="226"/>
      <c r="R151" s="226"/>
      <c r="S151" s="226"/>
      <c r="T151" s="226"/>
      <c r="U151" s="226"/>
      <c r="V151" s="226"/>
      <c r="W151" s="226"/>
      <c r="X151" s="227"/>
    </row>
    <row r="152" spans="2:24" ht="15" customHeight="1">
      <c r="B152" s="229"/>
      <c r="C152" s="230"/>
      <c r="D152" s="230"/>
      <c r="E152" s="230"/>
      <c r="F152" s="230"/>
      <c r="G152" s="230"/>
      <c r="H152" s="230"/>
      <c r="I152" s="230"/>
      <c r="J152" s="230"/>
      <c r="K152" s="230"/>
      <c r="L152" s="231"/>
      <c r="M152" s="184"/>
      <c r="N152" s="229"/>
      <c r="O152" s="230"/>
      <c r="P152" s="230"/>
      <c r="Q152" s="230"/>
      <c r="R152" s="230"/>
      <c r="S152" s="230"/>
      <c r="T152" s="230"/>
      <c r="U152" s="230"/>
      <c r="V152" s="230"/>
      <c r="W152" s="230"/>
      <c r="X152" s="231"/>
    </row>
    <row r="153" spans="2:24" ht="15" customHeight="1">
      <c r="B153" s="229"/>
      <c r="C153" s="230"/>
      <c r="D153" s="230"/>
      <c r="E153" s="230"/>
      <c r="F153" s="230"/>
      <c r="G153" s="230"/>
      <c r="H153" s="230"/>
      <c r="I153" s="230"/>
      <c r="J153" s="230"/>
      <c r="K153" s="230"/>
      <c r="L153" s="231"/>
      <c r="M153" s="184"/>
      <c r="N153" s="229"/>
      <c r="O153" s="230"/>
      <c r="P153" s="230"/>
      <c r="Q153" s="230"/>
      <c r="R153" s="230"/>
      <c r="S153" s="230"/>
      <c r="T153" s="230"/>
      <c r="U153" s="230"/>
      <c r="V153" s="230"/>
      <c r="W153" s="230"/>
      <c r="X153" s="231"/>
    </row>
    <row r="154" spans="2:24" ht="15" customHeight="1">
      <c r="B154" s="229"/>
      <c r="C154" s="230"/>
      <c r="D154" s="230"/>
      <c r="E154" s="230"/>
      <c r="F154" s="230"/>
      <c r="G154" s="230"/>
      <c r="H154" s="230"/>
      <c r="I154" s="230"/>
      <c r="J154" s="230"/>
      <c r="K154" s="230"/>
      <c r="L154" s="231"/>
      <c r="M154" s="184"/>
      <c r="N154" s="229"/>
      <c r="O154" s="230"/>
      <c r="P154" s="230"/>
      <c r="Q154" s="230"/>
      <c r="R154" s="230"/>
      <c r="S154" s="230"/>
      <c r="T154" s="230"/>
      <c r="U154" s="230"/>
      <c r="V154" s="230"/>
      <c r="W154" s="230"/>
      <c r="X154" s="231"/>
    </row>
    <row r="155" spans="2:24" ht="15" customHeight="1">
      <c r="B155" s="229"/>
      <c r="C155" s="230"/>
      <c r="D155" s="230"/>
      <c r="E155" s="230"/>
      <c r="F155" s="230"/>
      <c r="G155" s="230"/>
      <c r="H155" s="230"/>
      <c r="I155" s="230"/>
      <c r="J155" s="230"/>
      <c r="K155" s="230"/>
      <c r="L155" s="231"/>
      <c r="M155" s="184"/>
      <c r="N155" s="229"/>
      <c r="O155" s="230"/>
      <c r="P155" s="230"/>
      <c r="Q155" s="230"/>
      <c r="R155" s="230"/>
      <c r="S155" s="230"/>
      <c r="T155" s="230"/>
      <c r="U155" s="230"/>
      <c r="V155" s="230"/>
      <c r="W155" s="230"/>
      <c r="X155" s="231"/>
    </row>
    <row r="156" spans="2:24" ht="15" customHeight="1">
      <c r="B156" s="229"/>
      <c r="C156" s="230"/>
      <c r="D156" s="230"/>
      <c r="E156" s="230"/>
      <c r="F156" s="230"/>
      <c r="G156" s="230"/>
      <c r="H156" s="230"/>
      <c r="I156" s="230"/>
      <c r="J156" s="230"/>
      <c r="K156" s="230"/>
      <c r="L156" s="231"/>
      <c r="M156" s="184"/>
      <c r="N156" s="229"/>
      <c r="O156" s="230"/>
      <c r="P156" s="230"/>
      <c r="Q156" s="230"/>
      <c r="R156" s="230"/>
      <c r="S156" s="230"/>
      <c r="T156" s="230"/>
      <c r="U156" s="230"/>
      <c r="V156" s="230"/>
      <c r="W156" s="230"/>
      <c r="X156" s="231"/>
    </row>
    <row r="157" spans="2:24" ht="15" customHeight="1">
      <c r="B157" s="229"/>
      <c r="C157" s="230"/>
      <c r="D157" s="230"/>
      <c r="E157" s="230"/>
      <c r="F157" s="230"/>
      <c r="G157" s="230"/>
      <c r="H157" s="230"/>
      <c r="I157" s="230"/>
      <c r="J157" s="230"/>
      <c r="K157" s="230"/>
      <c r="L157" s="231"/>
      <c r="M157" s="184"/>
      <c r="N157" s="229"/>
      <c r="O157" s="230"/>
      <c r="P157" s="230"/>
      <c r="Q157" s="230"/>
      <c r="R157" s="230"/>
      <c r="S157" s="230"/>
      <c r="T157" s="230"/>
      <c r="U157" s="230"/>
      <c r="V157" s="230"/>
      <c r="W157" s="230"/>
      <c r="X157" s="231"/>
    </row>
    <row r="158" spans="2:24" ht="15" customHeight="1">
      <c r="B158" s="229"/>
      <c r="C158" s="230"/>
      <c r="D158" s="230"/>
      <c r="E158" s="230"/>
      <c r="F158" s="230"/>
      <c r="G158" s="230"/>
      <c r="H158" s="230"/>
      <c r="I158" s="230"/>
      <c r="J158" s="230"/>
      <c r="K158" s="230"/>
      <c r="L158" s="231"/>
      <c r="M158" s="184"/>
      <c r="N158" s="229"/>
      <c r="O158" s="230"/>
      <c r="P158" s="230"/>
      <c r="Q158" s="230"/>
      <c r="R158" s="230"/>
      <c r="S158" s="230"/>
      <c r="T158" s="230"/>
      <c r="U158" s="230"/>
      <c r="V158" s="230"/>
      <c r="W158" s="230"/>
      <c r="X158" s="231"/>
    </row>
    <row r="159" spans="2:24" ht="15" customHeight="1">
      <c r="B159" s="229"/>
      <c r="C159" s="230"/>
      <c r="D159" s="230"/>
      <c r="E159" s="230"/>
      <c r="F159" s="230"/>
      <c r="G159" s="230"/>
      <c r="H159" s="230"/>
      <c r="I159" s="230"/>
      <c r="J159" s="230"/>
      <c r="K159" s="230"/>
      <c r="L159" s="231"/>
      <c r="M159" s="184"/>
      <c r="N159" s="229"/>
      <c r="O159" s="230"/>
      <c r="P159" s="230"/>
      <c r="Q159" s="230"/>
      <c r="R159" s="230"/>
      <c r="S159" s="230"/>
      <c r="T159" s="230"/>
      <c r="U159" s="230"/>
      <c r="V159" s="230"/>
      <c r="W159" s="230"/>
      <c r="X159" s="231"/>
    </row>
    <row r="160" spans="2:24" ht="15" customHeight="1">
      <c r="B160" s="229"/>
      <c r="C160" s="230"/>
      <c r="D160" s="230"/>
      <c r="E160" s="230"/>
      <c r="F160" s="230"/>
      <c r="G160" s="230"/>
      <c r="H160" s="230"/>
      <c r="I160" s="230"/>
      <c r="J160" s="230"/>
      <c r="K160" s="230"/>
      <c r="L160" s="231"/>
      <c r="M160" s="184"/>
      <c r="N160" s="229"/>
      <c r="O160" s="230"/>
      <c r="P160" s="230"/>
      <c r="Q160" s="230"/>
      <c r="R160" s="230"/>
      <c r="S160" s="230"/>
      <c r="T160" s="230"/>
      <c r="U160" s="230"/>
      <c r="V160" s="230"/>
      <c r="W160" s="230"/>
      <c r="X160" s="231"/>
    </row>
    <row r="161" spans="2:24" ht="15" customHeight="1" thickBot="1">
      <c r="B161" s="236"/>
      <c r="C161" s="237"/>
      <c r="D161" s="237"/>
      <c r="E161" s="237"/>
      <c r="F161" s="237"/>
      <c r="G161" s="237"/>
      <c r="H161" s="237"/>
      <c r="I161" s="237"/>
      <c r="J161" s="237"/>
      <c r="K161" s="237"/>
      <c r="L161" s="238"/>
      <c r="M161" s="184"/>
      <c r="N161" s="236"/>
      <c r="O161" s="237"/>
      <c r="P161" s="237"/>
      <c r="Q161" s="237"/>
      <c r="R161" s="237"/>
      <c r="S161" s="237"/>
      <c r="T161" s="237"/>
      <c r="U161" s="237"/>
      <c r="V161" s="237"/>
      <c r="W161" s="237"/>
      <c r="X161" s="238"/>
    </row>
    <row r="162" spans="2:24" ht="15" customHeight="1">
      <c r="B162" s="243" t="s">
        <v>375</v>
      </c>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row>
    <row r="163" spans="2:24" ht="15" customHeight="1">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row>
    <row r="164" spans="2:24" ht="15" customHeight="1">
      <c r="B164" s="244" t="s">
        <v>376</v>
      </c>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row>
    <row r="165" spans="2:24" ht="15" customHeight="1">
      <c r="B165" s="1002" t="s">
        <v>377</v>
      </c>
      <c r="C165" s="1002"/>
      <c r="D165" s="1002"/>
      <c r="E165" s="1002"/>
      <c r="F165" s="1002"/>
      <c r="G165" s="1002"/>
      <c r="H165" s="1002"/>
      <c r="I165" s="1002"/>
      <c r="J165" s="1002"/>
      <c r="K165" s="1002"/>
      <c r="L165" s="1002"/>
      <c r="M165" s="1002"/>
      <c r="N165" s="1002"/>
      <c r="O165" s="1002"/>
      <c r="P165" s="1002"/>
      <c r="Q165" s="1002"/>
      <c r="R165" s="1002"/>
      <c r="S165" s="1002"/>
      <c r="T165" s="1002"/>
      <c r="U165" s="1002"/>
      <c r="V165" s="1002"/>
      <c r="W165" s="1002"/>
      <c r="X165" s="1002"/>
    </row>
    <row r="166" spans="2:24" ht="15" customHeight="1">
      <c r="B166" s="1002"/>
      <c r="C166" s="1002"/>
      <c r="D166" s="1002"/>
      <c r="E166" s="1002"/>
      <c r="F166" s="1002"/>
      <c r="G166" s="1002"/>
      <c r="H166" s="1002"/>
      <c r="I166" s="1002"/>
      <c r="J166" s="1002"/>
      <c r="K166" s="1002"/>
      <c r="L166" s="1002"/>
      <c r="M166" s="1002"/>
      <c r="N166" s="1002"/>
      <c r="O166" s="1002"/>
      <c r="P166" s="1002"/>
      <c r="Q166" s="1002"/>
      <c r="R166" s="1002"/>
      <c r="S166" s="1002"/>
      <c r="T166" s="1002"/>
      <c r="U166" s="1002"/>
      <c r="V166" s="1002"/>
      <c r="W166" s="1002"/>
      <c r="X166" s="1002"/>
    </row>
    <row r="167" spans="2:24" ht="15" customHeight="1">
      <c r="B167" s="1002"/>
      <c r="C167" s="1002"/>
      <c r="D167" s="1002"/>
      <c r="E167" s="1002"/>
      <c r="F167" s="1002"/>
      <c r="G167" s="1002"/>
      <c r="H167" s="1002"/>
      <c r="I167" s="1002"/>
      <c r="J167" s="1002"/>
      <c r="K167" s="1002"/>
      <c r="L167" s="1002"/>
      <c r="M167" s="1002"/>
      <c r="N167" s="1002"/>
      <c r="O167" s="1002"/>
      <c r="P167" s="1002"/>
      <c r="Q167" s="1002"/>
      <c r="R167" s="1002"/>
      <c r="S167" s="1002"/>
      <c r="T167" s="1002"/>
      <c r="U167" s="1002"/>
      <c r="V167" s="1002"/>
      <c r="W167" s="1002"/>
      <c r="X167" s="1002"/>
    </row>
    <row r="168" spans="2:24" ht="15" customHeight="1">
      <c r="B168" s="1002"/>
      <c r="C168" s="1002"/>
      <c r="D168" s="1002"/>
      <c r="E168" s="1002"/>
      <c r="F168" s="1002"/>
      <c r="G168" s="1002"/>
      <c r="H168" s="1002"/>
      <c r="I168" s="1002"/>
      <c r="J168" s="1002"/>
      <c r="K168" s="1002"/>
      <c r="L168" s="1002"/>
      <c r="M168" s="1002"/>
      <c r="N168" s="1002"/>
      <c r="O168" s="1002"/>
      <c r="P168" s="1002"/>
      <c r="Q168" s="1002"/>
      <c r="R168" s="1002"/>
      <c r="S168" s="1002"/>
      <c r="T168" s="1002"/>
      <c r="U168" s="1002"/>
      <c r="V168" s="1002"/>
      <c r="W168" s="1002"/>
      <c r="X168" s="1002"/>
    </row>
    <row r="169" spans="2:24" ht="15" customHeight="1">
      <c r="B169" s="1002"/>
      <c r="C169" s="1002"/>
      <c r="D169" s="1002"/>
      <c r="E169" s="1002"/>
      <c r="F169" s="1002"/>
      <c r="G169" s="1002"/>
      <c r="H169" s="1002"/>
      <c r="I169" s="1002"/>
      <c r="J169" s="1002"/>
      <c r="K169" s="1002"/>
      <c r="L169" s="1002"/>
      <c r="M169" s="1002"/>
      <c r="N169" s="1002"/>
      <c r="O169" s="1002"/>
      <c r="P169" s="1002"/>
      <c r="Q169" s="1002"/>
      <c r="R169" s="1002"/>
      <c r="S169" s="1002"/>
      <c r="T169" s="1002"/>
      <c r="U169" s="1002"/>
      <c r="V169" s="1002"/>
      <c r="W169" s="1002"/>
      <c r="X169" s="1002"/>
    </row>
    <row r="170" spans="2:24" ht="15" customHeight="1">
      <c r="B170" s="1002"/>
      <c r="C170" s="1002"/>
      <c r="D170" s="1002"/>
      <c r="E170" s="1002"/>
      <c r="F170" s="1002"/>
      <c r="G170" s="1002"/>
      <c r="H170" s="1002"/>
      <c r="I170" s="1002"/>
      <c r="J170" s="1002"/>
      <c r="K170" s="1002"/>
      <c r="L170" s="1002"/>
      <c r="M170" s="1002"/>
      <c r="N170" s="1002"/>
      <c r="O170" s="1002"/>
      <c r="P170" s="1002"/>
      <c r="Q170" s="1002"/>
      <c r="R170" s="1002"/>
      <c r="S170" s="1002"/>
      <c r="T170" s="1002"/>
      <c r="U170" s="1002"/>
      <c r="V170" s="1002"/>
      <c r="W170" s="1002"/>
      <c r="X170" s="1002"/>
    </row>
    <row r="171" spans="2:24" ht="15" customHeight="1">
      <c r="B171" s="244" t="s">
        <v>378</v>
      </c>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row>
    <row r="172" spans="2:24" ht="15" customHeight="1">
      <c r="B172" s="1002" t="s">
        <v>379</v>
      </c>
      <c r="C172" s="1002"/>
      <c r="D172" s="1002"/>
      <c r="E172" s="1002"/>
      <c r="F172" s="1002"/>
      <c r="G172" s="1002"/>
      <c r="H172" s="1002"/>
      <c r="I172" s="1002"/>
      <c r="J172" s="1002"/>
      <c r="K172" s="1002"/>
      <c r="L172" s="1002"/>
      <c r="M172" s="1002"/>
      <c r="N172" s="1002"/>
      <c r="O172" s="1002"/>
      <c r="P172" s="1002"/>
      <c r="Q172" s="1002"/>
      <c r="R172" s="1002"/>
      <c r="S172" s="1002"/>
      <c r="T172" s="1002"/>
      <c r="U172" s="1002"/>
      <c r="V172" s="1002"/>
      <c r="W172" s="1002"/>
      <c r="X172" s="1002"/>
    </row>
    <row r="173" spans="2:24" ht="15" customHeight="1">
      <c r="B173" s="1002"/>
      <c r="C173" s="1002"/>
      <c r="D173" s="1002"/>
      <c r="E173" s="1002"/>
      <c r="F173" s="1002"/>
      <c r="G173" s="1002"/>
      <c r="H173" s="1002"/>
      <c r="I173" s="1002"/>
      <c r="J173" s="1002"/>
      <c r="K173" s="1002"/>
      <c r="L173" s="1002"/>
      <c r="M173" s="1002"/>
      <c r="N173" s="1002"/>
      <c r="O173" s="1002"/>
      <c r="P173" s="1002"/>
      <c r="Q173" s="1002"/>
      <c r="R173" s="1002"/>
      <c r="S173" s="1002"/>
      <c r="T173" s="1002"/>
      <c r="U173" s="1002"/>
      <c r="V173" s="1002"/>
      <c r="W173" s="1002"/>
      <c r="X173" s="1002"/>
    </row>
    <row r="174" spans="2:24" ht="15" customHeight="1">
      <c r="B174" s="1002"/>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row>
    <row r="175" spans="2:24" ht="15" customHeight="1">
      <c r="B175" s="1002"/>
      <c r="C175" s="1002"/>
      <c r="D175" s="1002"/>
      <c r="E175" s="1002"/>
      <c r="F175" s="1002"/>
      <c r="G175" s="1002"/>
      <c r="H175" s="1002"/>
      <c r="I175" s="1002"/>
      <c r="J175" s="1002"/>
      <c r="K175" s="1002"/>
      <c r="L175" s="1002"/>
      <c r="M175" s="1002"/>
      <c r="N175" s="1002"/>
      <c r="O175" s="1002"/>
      <c r="P175" s="1002"/>
      <c r="Q175" s="1002"/>
      <c r="R175" s="1002"/>
      <c r="S175" s="1002"/>
      <c r="T175" s="1002"/>
      <c r="U175" s="1002"/>
      <c r="V175" s="1002"/>
      <c r="W175" s="1002"/>
      <c r="X175" s="1002"/>
    </row>
    <row r="176" spans="2:24" ht="15" customHeight="1">
      <c r="B176" s="1002"/>
      <c r="C176" s="1002"/>
      <c r="D176" s="1002"/>
      <c r="E176" s="1002"/>
      <c r="F176" s="1002"/>
      <c r="G176" s="1002"/>
      <c r="H176" s="1002"/>
      <c r="I176" s="1002"/>
      <c r="J176" s="1002"/>
      <c r="K176" s="1002"/>
      <c r="L176" s="1002"/>
      <c r="M176" s="1002"/>
      <c r="N176" s="1002"/>
      <c r="O176" s="1002"/>
      <c r="P176" s="1002"/>
      <c r="Q176" s="1002"/>
      <c r="R176" s="1002"/>
      <c r="S176" s="1002"/>
      <c r="T176" s="1002"/>
      <c r="U176" s="1002"/>
      <c r="V176" s="1002"/>
      <c r="W176" s="1002"/>
      <c r="X176" s="1002"/>
    </row>
    <row r="177" spans="1:24" ht="15" customHeight="1">
      <c r="B177" s="1002"/>
      <c r="C177" s="1002"/>
      <c r="D177" s="1002"/>
      <c r="E177" s="1002"/>
      <c r="F177" s="1002"/>
      <c r="G177" s="1002"/>
      <c r="H177" s="1002"/>
      <c r="I177" s="1002"/>
      <c r="J177" s="1002"/>
      <c r="K177" s="1002"/>
      <c r="L177" s="1002"/>
      <c r="M177" s="1002"/>
      <c r="N177" s="1002"/>
      <c r="O177" s="1002"/>
      <c r="P177" s="1002"/>
      <c r="Q177" s="1002"/>
      <c r="R177" s="1002"/>
      <c r="S177" s="1002"/>
      <c r="T177" s="1002"/>
      <c r="U177" s="1002"/>
      <c r="V177" s="1002"/>
      <c r="W177" s="1002"/>
      <c r="X177" s="1002"/>
    </row>
    <row r="178" spans="1:24" ht="15" customHeight="1">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row>
    <row r="179" spans="1:24" ht="15" customHeight="1">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row>
    <row r="180" spans="1:24" ht="15" customHeight="1">
      <c r="A180" s="242" t="s">
        <v>380</v>
      </c>
      <c r="C180" s="184"/>
      <c r="D180" s="184"/>
      <c r="E180" s="184"/>
      <c r="F180" s="184"/>
      <c r="G180" s="184"/>
      <c r="H180" s="184"/>
      <c r="I180" s="184"/>
      <c r="J180" s="184"/>
      <c r="K180" s="245" t="s">
        <v>381</v>
      </c>
      <c r="L180" s="184"/>
      <c r="M180" s="184"/>
      <c r="N180" s="184"/>
      <c r="O180" s="184"/>
      <c r="P180" s="184"/>
      <c r="Q180" s="184"/>
      <c r="R180" s="184"/>
      <c r="S180" s="184"/>
      <c r="T180" s="184"/>
      <c r="U180" s="184"/>
      <c r="V180" s="184"/>
      <c r="W180" s="184"/>
      <c r="X180" s="184"/>
    </row>
    <row r="181" spans="1:24" ht="15" customHeight="1">
      <c r="B181" s="243" t="s">
        <v>382</v>
      </c>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row>
    <row r="182" spans="1:24" ht="15" customHeight="1">
      <c r="B182" s="243" t="s">
        <v>383</v>
      </c>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row>
    <row r="183" spans="1:24" ht="15" customHeight="1" thickBot="1">
      <c r="B183" s="243"/>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row>
    <row r="184" spans="1:24" ht="15" customHeight="1">
      <c r="B184" s="225"/>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7"/>
    </row>
    <row r="185" spans="1:24" ht="15" customHeight="1">
      <c r="B185" s="229"/>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1"/>
    </row>
    <row r="186" spans="1:24" ht="15" customHeight="1">
      <c r="B186" s="229"/>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1"/>
    </row>
    <row r="187" spans="1:24" ht="15" customHeight="1">
      <c r="B187" s="229"/>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1"/>
    </row>
    <row r="188" spans="1:24" ht="15" customHeight="1">
      <c r="B188" s="229"/>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1"/>
    </row>
    <row r="189" spans="1:24" ht="15" customHeight="1">
      <c r="B189" s="229"/>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1"/>
    </row>
    <row r="190" spans="1:24" ht="15" customHeight="1">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1"/>
    </row>
    <row r="191" spans="1:24" ht="15" customHeight="1">
      <c r="B191" s="229"/>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1"/>
    </row>
    <row r="192" spans="1:24" ht="15" customHeight="1">
      <c r="B192" s="229"/>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1"/>
    </row>
    <row r="193" spans="2:24" ht="15" customHeight="1">
      <c r="B193" s="229"/>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1"/>
    </row>
    <row r="194" spans="2:24" ht="15" customHeight="1">
      <c r="B194" s="229"/>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1"/>
    </row>
    <row r="195" spans="2:24" ht="15" customHeight="1">
      <c r="B195" s="229"/>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1"/>
    </row>
    <row r="196" spans="2:24" ht="15" customHeight="1">
      <c r="B196" s="229"/>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1"/>
    </row>
    <row r="197" spans="2:24" ht="15" customHeight="1">
      <c r="B197" s="229"/>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1"/>
    </row>
    <row r="198" spans="2:24" ht="15" customHeight="1">
      <c r="B198" s="229"/>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1"/>
    </row>
    <row r="199" spans="2:24" ht="15" customHeight="1">
      <c r="B199" s="229"/>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1"/>
    </row>
    <row r="200" spans="2:24" ht="15" customHeight="1">
      <c r="B200" s="229"/>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1"/>
    </row>
    <row r="201" spans="2:24" ht="15" customHeight="1">
      <c r="B201" s="229"/>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1"/>
    </row>
    <row r="202" spans="2:24" ht="15" customHeight="1">
      <c r="B202" s="229"/>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1"/>
    </row>
    <row r="203" spans="2:24" ht="15" customHeight="1" thickBot="1">
      <c r="B203" s="236"/>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8"/>
    </row>
    <row r="204" spans="2:24" ht="15" customHeight="1">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row>
    <row r="205" spans="2:24" ht="15" customHeight="1">
      <c r="B205" s="246" t="s">
        <v>384</v>
      </c>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row>
    <row r="206" spans="2:24" ht="15" customHeight="1" thickBot="1">
      <c r="B206" s="246" t="s">
        <v>385</v>
      </c>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row>
    <row r="207" spans="2:24" ht="15" customHeight="1">
      <c r="B207" s="225" t="s">
        <v>370</v>
      </c>
      <c r="C207" s="226"/>
      <c r="D207" s="226"/>
      <c r="E207" s="226"/>
      <c r="F207" s="226"/>
      <c r="G207" s="226"/>
      <c r="H207" s="226"/>
      <c r="I207" s="226"/>
      <c r="J207" s="226"/>
      <c r="K207" s="226"/>
      <c r="L207" s="227"/>
      <c r="M207" s="184"/>
      <c r="N207" s="225" t="s">
        <v>371</v>
      </c>
      <c r="O207" s="226"/>
      <c r="P207" s="226"/>
      <c r="Q207" s="226"/>
      <c r="R207" s="226"/>
      <c r="S207" s="226"/>
      <c r="T207" s="226"/>
      <c r="U207" s="226"/>
      <c r="V207" s="226"/>
      <c r="W207" s="226"/>
      <c r="X207" s="227"/>
    </row>
    <row r="208" spans="2:24" ht="15" customHeight="1">
      <c r="B208" s="229"/>
      <c r="C208" s="230"/>
      <c r="D208" s="230"/>
      <c r="E208" s="230"/>
      <c r="F208" s="230"/>
      <c r="G208" s="230"/>
      <c r="H208" s="230"/>
      <c r="I208" s="230"/>
      <c r="J208" s="230"/>
      <c r="K208" s="230"/>
      <c r="L208" s="231"/>
      <c r="M208" s="184"/>
      <c r="N208" s="229"/>
      <c r="O208" s="230"/>
      <c r="P208" s="230"/>
      <c r="Q208" s="230"/>
      <c r="R208" s="230"/>
      <c r="S208" s="230"/>
      <c r="T208" s="230"/>
      <c r="U208" s="230"/>
      <c r="V208" s="230"/>
      <c r="W208" s="230"/>
      <c r="X208" s="231"/>
    </row>
    <row r="209" spans="2:24" ht="15" customHeight="1">
      <c r="B209" s="229"/>
      <c r="C209" s="230"/>
      <c r="D209" s="230"/>
      <c r="E209" s="230"/>
      <c r="F209" s="230"/>
      <c r="G209" s="230"/>
      <c r="H209" s="230"/>
      <c r="I209" s="230"/>
      <c r="J209" s="230"/>
      <c r="K209" s="230"/>
      <c r="L209" s="231"/>
      <c r="M209" s="184"/>
      <c r="N209" s="229"/>
      <c r="O209" s="230"/>
      <c r="P209" s="230"/>
      <c r="Q209" s="230"/>
      <c r="R209" s="230"/>
      <c r="S209" s="230"/>
      <c r="T209" s="230"/>
      <c r="U209" s="230"/>
      <c r="V209" s="230"/>
      <c r="W209" s="230"/>
      <c r="X209" s="231"/>
    </row>
    <row r="210" spans="2:24" ht="15" customHeight="1">
      <c r="B210" s="229"/>
      <c r="C210" s="230"/>
      <c r="D210" s="230"/>
      <c r="E210" s="230"/>
      <c r="F210" s="230"/>
      <c r="G210" s="230"/>
      <c r="H210" s="230"/>
      <c r="I210" s="230"/>
      <c r="J210" s="230"/>
      <c r="K210" s="230"/>
      <c r="L210" s="231"/>
      <c r="M210" s="184"/>
      <c r="N210" s="229"/>
      <c r="O210" s="230"/>
      <c r="P210" s="230"/>
      <c r="Q210" s="230"/>
      <c r="R210" s="230"/>
      <c r="S210" s="230"/>
      <c r="T210" s="230"/>
      <c r="U210" s="230"/>
      <c r="V210" s="230"/>
      <c r="W210" s="230"/>
      <c r="X210" s="231"/>
    </row>
    <row r="211" spans="2:24" ht="15" customHeight="1">
      <c r="B211" s="229"/>
      <c r="C211" s="230"/>
      <c r="D211" s="230"/>
      <c r="E211" s="230"/>
      <c r="F211" s="230"/>
      <c r="G211" s="230"/>
      <c r="H211" s="230"/>
      <c r="I211" s="230"/>
      <c r="J211" s="230"/>
      <c r="K211" s="230"/>
      <c r="L211" s="231"/>
      <c r="M211" s="184"/>
      <c r="N211" s="229"/>
      <c r="O211" s="230"/>
      <c r="P211" s="230"/>
      <c r="Q211" s="230"/>
      <c r="R211" s="230"/>
      <c r="S211" s="230"/>
      <c r="T211" s="230"/>
      <c r="U211" s="230"/>
      <c r="V211" s="230"/>
      <c r="W211" s="230"/>
      <c r="X211" s="231"/>
    </row>
    <row r="212" spans="2:24" ht="15" customHeight="1">
      <c r="B212" s="229"/>
      <c r="C212" s="230"/>
      <c r="D212" s="230"/>
      <c r="E212" s="230"/>
      <c r="F212" s="230"/>
      <c r="G212" s="230"/>
      <c r="H212" s="230"/>
      <c r="I212" s="230"/>
      <c r="J212" s="230"/>
      <c r="K212" s="230"/>
      <c r="L212" s="231"/>
      <c r="M212" s="184"/>
      <c r="N212" s="229"/>
      <c r="O212" s="230"/>
      <c r="P212" s="230"/>
      <c r="Q212" s="230"/>
      <c r="R212" s="230"/>
      <c r="S212" s="230"/>
      <c r="T212" s="230"/>
      <c r="U212" s="230"/>
      <c r="V212" s="230"/>
      <c r="W212" s="230"/>
      <c r="X212" s="231"/>
    </row>
    <row r="213" spans="2:24" ht="15" customHeight="1">
      <c r="B213" s="229"/>
      <c r="C213" s="230"/>
      <c r="D213" s="230"/>
      <c r="E213" s="230"/>
      <c r="F213" s="230"/>
      <c r="G213" s="230"/>
      <c r="H213" s="230"/>
      <c r="I213" s="230"/>
      <c r="J213" s="230"/>
      <c r="K213" s="230"/>
      <c r="L213" s="231"/>
      <c r="M213" s="184"/>
      <c r="N213" s="229"/>
      <c r="O213" s="230"/>
      <c r="P213" s="230"/>
      <c r="Q213" s="230"/>
      <c r="R213" s="230"/>
      <c r="S213" s="230"/>
      <c r="T213" s="230"/>
      <c r="U213" s="230"/>
      <c r="V213" s="230"/>
      <c r="W213" s="230"/>
      <c r="X213" s="231"/>
    </row>
    <row r="214" spans="2:24" ht="15" customHeight="1">
      <c r="B214" s="229"/>
      <c r="C214" s="230"/>
      <c r="D214" s="230"/>
      <c r="E214" s="230"/>
      <c r="F214" s="230"/>
      <c r="G214" s="230"/>
      <c r="H214" s="230"/>
      <c r="I214" s="230"/>
      <c r="J214" s="230"/>
      <c r="K214" s="230"/>
      <c r="L214" s="231"/>
      <c r="M214" s="184"/>
      <c r="N214" s="229"/>
      <c r="O214" s="230"/>
      <c r="P214" s="230"/>
      <c r="Q214" s="230"/>
      <c r="R214" s="230"/>
      <c r="S214" s="230"/>
      <c r="T214" s="230"/>
      <c r="U214" s="230"/>
      <c r="V214" s="230"/>
      <c r="W214" s="230"/>
      <c r="X214" s="231"/>
    </row>
    <row r="215" spans="2:24" ht="15" customHeight="1">
      <c r="B215" s="229"/>
      <c r="C215" s="230"/>
      <c r="D215" s="230"/>
      <c r="E215" s="230"/>
      <c r="F215" s="230"/>
      <c r="G215" s="230"/>
      <c r="H215" s="230"/>
      <c r="I215" s="230"/>
      <c r="J215" s="230"/>
      <c r="K215" s="230"/>
      <c r="L215" s="231"/>
      <c r="M215" s="184"/>
      <c r="N215" s="229"/>
      <c r="O215" s="230"/>
      <c r="P215" s="230"/>
      <c r="Q215" s="230"/>
      <c r="R215" s="230"/>
      <c r="S215" s="230"/>
      <c r="T215" s="230"/>
      <c r="U215" s="230"/>
      <c r="V215" s="230"/>
      <c r="W215" s="230"/>
      <c r="X215" s="231"/>
    </row>
    <row r="216" spans="2:24" ht="15" customHeight="1">
      <c r="B216" s="229"/>
      <c r="C216" s="230"/>
      <c r="D216" s="230"/>
      <c r="E216" s="230"/>
      <c r="F216" s="230"/>
      <c r="G216" s="230"/>
      <c r="H216" s="230"/>
      <c r="I216" s="230"/>
      <c r="J216" s="230"/>
      <c r="K216" s="230"/>
      <c r="L216" s="231"/>
      <c r="M216" s="184"/>
      <c r="N216" s="229"/>
      <c r="O216" s="230"/>
      <c r="P216" s="230"/>
      <c r="Q216" s="230"/>
      <c r="R216" s="230"/>
      <c r="S216" s="230"/>
      <c r="T216" s="230"/>
      <c r="U216" s="230"/>
      <c r="V216" s="230"/>
      <c r="W216" s="230"/>
      <c r="X216" s="231"/>
    </row>
    <row r="217" spans="2:24" ht="15" customHeight="1" thickBot="1">
      <c r="B217" s="236"/>
      <c r="C217" s="237"/>
      <c r="D217" s="237"/>
      <c r="E217" s="237"/>
      <c r="F217" s="237"/>
      <c r="G217" s="237"/>
      <c r="H217" s="237"/>
      <c r="I217" s="237"/>
      <c r="J217" s="237"/>
      <c r="K217" s="237"/>
      <c r="L217" s="238"/>
      <c r="M217" s="184"/>
      <c r="N217" s="236"/>
      <c r="O217" s="237"/>
      <c r="P217" s="237"/>
      <c r="Q217" s="237"/>
      <c r="R217" s="237"/>
      <c r="S217" s="237"/>
      <c r="T217" s="237"/>
      <c r="U217" s="237"/>
      <c r="V217" s="237"/>
      <c r="W217" s="237"/>
      <c r="X217" s="238"/>
    </row>
    <row r="218" spans="2:24" ht="15" customHeight="1" thickBot="1">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row>
    <row r="219" spans="2:24" ht="15" customHeight="1">
      <c r="B219" s="225" t="s">
        <v>372</v>
      </c>
      <c r="C219" s="226"/>
      <c r="D219" s="226"/>
      <c r="E219" s="226"/>
      <c r="F219" s="226"/>
      <c r="G219" s="226"/>
      <c r="H219" s="226"/>
      <c r="I219" s="226"/>
      <c r="J219" s="226"/>
      <c r="K219" s="226"/>
      <c r="L219" s="227"/>
      <c r="M219" s="184"/>
      <c r="N219" s="225" t="s">
        <v>373</v>
      </c>
      <c r="O219" s="226"/>
      <c r="P219" s="226"/>
      <c r="Q219" s="226"/>
      <c r="R219" s="226"/>
      <c r="S219" s="226"/>
      <c r="T219" s="226"/>
      <c r="U219" s="226"/>
      <c r="V219" s="226"/>
      <c r="W219" s="226"/>
      <c r="X219" s="227"/>
    </row>
    <row r="220" spans="2:24" ht="15" customHeight="1">
      <c r="B220" s="229"/>
      <c r="C220" s="230"/>
      <c r="D220" s="230"/>
      <c r="E220" s="230"/>
      <c r="F220" s="230"/>
      <c r="G220" s="230"/>
      <c r="H220" s="230"/>
      <c r="I220" s="230"/>
      <c r="J220" s="230"/>
      <c r="K220" s="230"/>
      <c r="L220" s="231"/>
      <c r="M220" s="184"/>
      <c r="N220" s="229"/>
      <c r="O220" s="230"/>
      <c r="P220" s="230"/>
      <c r="Q220" s="230"/>
      <c r="R220" s="230"/>
      <c r="S220" s="230"/>
      <c r="T220" s="230"/>
      <c r="U220" s="230"/>
      <c r="V220" s="230"/>
      <c r="W220" s="230"/>
      <c r="X220" s="231"/>
    </row>
    <row r="221" spans="2:24" ht="15" customHeight="1">
      <c r="B221" s="229"/>
      <c r="C221" s="230"/>
      <c r="D221" s="230"/>
      <c r="E221" s="230"/>
      <c r="F221" s="230"/>
      <c r="G221" s="230"/>
      <c r="H221" s="230"/>
      <c r="I221" s="230"/>
      <c r="J221" s="230"/>
      <c r="K221" s="230"/>
      <c r="L221" s="231"/>
      <c r="M221" s="184"/>
      <c r="N221" s="229"/>
      <c r="O221" s="230"/>
      <c r="P221" s="230"/>
      <c r="Q221" s="230"/>
      <c r="R221" s="230"/>
      <c r="S221" s="230"/>
      <c r="T221" s="230"/>
      <c r="U221" s="230"/>
      <c r="V221" s="230"/>
      <c r="W221" s="230"/>
      <c r="X221" s="231"/>
    </row>
    <row r="222" spans="2:24" ht="15" customHeight="1">
      <c r="B222" s="229"/>
      <c r="C222" s="230"/>
      <c r="D222" s="230"/>
      <c r="E222" s="230"/>
      <c r="F222" s="230"/>
      <c r="G222" s="230"/>
      <c r="H222" s="230"/>
      <c r="I222" s="230"/>
      <c r="J222" s="230"/>
      <c r="K222" s="230"/>
      <c r="L222" s="231"/>
      <c r="M222" s="184"/>
      <c r="N222" s="229"/>
      <c r="O222" s="230"/>
      <c r="P222" s="230"/>
      <c r="Q222" s="230"/>
      <c r="R222" s="230"/>
      <c r="S222" s="230"/>
      <c r="T222" s="230"/>
      <c r="U222" s="230"/>
      <c r="V222" s="230"/>
      <c r="W222" s="230"/>
      <c r="X222" s="231"/>
    </row>
    <row r="223" spans="2:24" ht="15" customHeight="1">
      <c r="B223" s="229"/>
      <c r="C223" s="230"/>
      <c r="D223" s="230"/>
      <c r="E223" s="230"/>
      <c r="F223" s="230"/>
      <c r="G223" s="230"/>
      <c r="H223" s="230"/>
      <c r="I223" s="230"/>
      <c r="J223" s="230"/>
      <c r="K223" s="230"/>
      <c r="L223" s="231"/>
      <c r="M223" s="184"/>
      <c r="N223" s="229"/>
      <c r="O223" s="230"/>
      <c r="P223" s="230"/>
      <c r="Q223" s="230"/>
      <c r="R223" s="230"/>
      <c r="S223" s="230"/>
      <c r="T223" s="230"/>
      <c r="U223" s="230"/>
      <c r="V223" s="230"/>
      <c r="W223" s="230"/>
      <c r="X223" s="231"/>
    </row>
    <row r="224" spans="2:24" ht="15" customHeight="1">
      <c r="B224" s="229"/>
      <c r="C224" s="230"/>
      <c r="D224" s="230"/>
      <c r="E224" s="230"/>
      <c r="F224" s="230"/>
      <c r="G224" s="230"/>
      <c r="H224" s="230"/>
      <c r="I224" s="230"/>
      <c r="J224" s="230"/>
      <c r="K224" s="230"/>
      <c r="L224" s="231"/>
      <c r="M224" s="184"/>
      <c r="N224" s="229"/>
      <c r="O224" s="230"/>
      <c r="P224" s="230"/>
      <c r="Q224" s="230"/>
      <c r="R224" s="230"/>
      <c r="S224" s="230"/>
      <c r="T224" s="230"/>
      <c r="U224" s="230"/>
      <c r="V224" s="230"/>
      <c r="W224" s="230"/>
      <c r="X224" s="231"/>
    </row>
    <row r="225" spans="2:24" ht="15" customHeight="1">
      <c r="B225" s="229"/>
      <c r="C225" s="230"/>
      <c r="D225" s="230"/>
      <c r="E225" s="230"/>
      <c r="F225" s="230"/>
      <c r="G225" s="230"/>
      <c r="H225" s="230"/>
      <c r="I225" s="230"/>
      <c r="J225" s="230"/>
      <c r="K225" s="230"/>
      <c r="L225" s="231"/>
      <c r="M225" s="184"/>
      <c r="N225" s="229"/>
      <c r="O225" s="230"/>
      <c r="P225" s="230"/>
      <c r="Q225" s="230"/>
      <c r="R225" s="230"/>
      <c r="S225" s="230"/>
      <c r="T225" s="230"/>
      <c r="U225" s="230"/>
      <c r="V225" s="230"/>
      <c r="W225" s="230"/>
      <c r="X225" s="231"/>
    </row>
    <row r="226" spans="2:24" ht="15" customHeight="1">
      <c r="B226" s="229"/>
      <c r="C226" s="230"/>
      <c r="D226" s="230"/>
      <c r="E226" s="230"/>
      <c r="F226" s="230"/>
      <c r="G226" s="230"/>
      <c r="H226" s="230"/>
      <c r="I226" s="230"/>
      <c r="J226" s="230"/>
      <c r="K226" s="230"/>
      <c r="L226" s="231"/>
      <c r="M226" s="184"/>
      <c r="N226" s="229"/>
      <c r="O226" s="230"/>
      <c r="P226" s="230"/>
      <c r="Q226" s="230"/>
      <c r="R226" s="230"/>
      <c r="S226" s="230"/>
      <c r="T226" s="230"/>
      <c r="U226" s="230"/>
      <c r="V226" s="230"/>
      <c r="W226" s="230"/>
      <c r="X226" s="231"/>
    </row>
    <row r="227" spans="2:24" ht="15" customHeight="1">
      <c r="B227" s="229"/>
      <c r="C227" s="230"/>
      <c r="D227" s="230"/>
      <c r="E227" s="230"/>
      <c r="F227" s="230"/>
      <c r="G227" s="230"/>
      <c r="H227" s="230"/>
      <c r="I227" s="230"/>
      <c r="J227" s="230"/>
      <c r="K227" s="230"/>
      <c r="L227" s="231"/>
      <c r="M227" s="184"/>
      <c r="N227" s="229"/>
      <c r="O227" s="230"/>
      <c r="P227" s="230"/>
      <c r="Q227" s="230"/>
      <c r="R227" s="230"/>
      <c r="S227" s="230"/>
      <c r="T227" s="230"/>
      <c r="U227" s="230"/>
      <c r="V227" s="230"/>
      <c r="W227" s="230"/>
      <c r="X227" s="231"/>
    </row>
    <row r="228" spans="2:24" ht="15" customHeight="1">
      <c r="B228" s="229"/>
      <c r="C228" s="230"/>
      <c r="D228" s="230"/>
      <c r="E228" s="230"/>
      <c r="F228" s="230"/>
      <c r="G228" s="230"/>
      <c r="H228" s="230"/>
      <c r="I228" s="230"/>
      <c r="J228" s="230"/>
      <c r="K228" s="230"/>
      <c r="L228" s="231"/>
      <c r="M228" s="184"/>
      <c r="N228" s="229"/>
      <c r="O228" s="230"/>
      <c r="P228" s="230"/>
      <c r="Q228" s="230"/>
      <c r="R228" s="230"/>
      <c r="S228" s="230"/>
      <c r="T228" s="230"/>
      <c r="U228" s="230"/>
      <c r="V228" s="230"/>
      <c r="W228" s="230"/>
      <c r="X228" s="231"/>
    </row>
    <row r="229" spans="2:24" ht="15" customHeight="1" thickBot="1">
      <c r="B229" s="236"/>
      <c r="C229" s="237"/>
      <c r="D229" s="237"/>
      <c r="E229" s="237"/>
      <c r="F229" s="237"/>
      <c r="G229" s="237"/>
      <c r="H229" s="237"/>
      <c r="I229" s="237"/>
      <c r="J229" s="237"/>
      <c r="K229" s="237"/>
      <c r="L229" s="238"/>
      <c r="M229" s="184"/>
      <c r="N229" s="236"/>
      <c r="O229" s="237"/>
      <c r="P229" s="237"/>
      <c r="Q229" s="237"/>
      <c r="R229" s="237"/>
      <c r="S229" s="237"/>
      <c r="T229" s="237"/>
      <c r="U229" s="237"/>
      <c r="V229" s="237"/>
      <c r="W229" s="237"/>
      <c r="X229" s="238"/>
    </row>
    <row r="230" spans="2:24" ht="15" customHeight="1">
      <c r="B230" s="230"/>
      <c r="C230" s="230"/>
      <c r="D230" s="230"/>
      <c r="E230" s="230"/>
      <c r="F230" s="230"/>
      <c r="G230" s="230"/>
      <c r="H230" s="230"/>
      <c r="I230" s="230"/>
      <c r="J230" s="230"/>
      <c r="K230" s="230"/>
      <c r="L230" s="230"/>
      <c r="M230" s="184"/>
      <c r="N230" s="230"/>
      <c r="O230" s="230"/>
      <c r="P230" s="230"/>
      <c r="Q230" s="230"/>
      <c r="R230" s="230"/>
      <c r="S230" s="230"/>
      <c r="T230" s="230"/>
      <c r="U230" s="230"/>
      <c r="V230" s="230"/>
      <c r="W230" s="230"/>
      <c r="X230" s="230"/>
    </row>
    <row r="231" spans="2:24" ht="15" customHeight="1">
      <c r="B231" s="230"/>
      <c r="C231" s="230"/>
      <c r="D231" s="230"/>
      <c r="E231" s="230"/>
      <c r="F231" s="230"/>
      <c r="G231" s="230"/>
      <c r="H231" s="230"/>
      <c r="I231" s="230"/>
      <c r="J231" s="230"/>
      <c r="K231" s="230"/>
      <c r="L231" s="230"/>
      <c r="M231" s="184"/>
      <c r="N231" s="230"/>
      <c r="O231" s="230"/>
      <c r="P231" s="230"/>
      <c r="Q231" s="230"/>
      <c r="R231" s="230"/>
      <c r="S231" s="230"/>
      <c r="T231" s="230"/>
      <c r="U231" s="230"/>
      <c r="V231" s="230"/>
      <c r="W231" s="230"/>
      <c r="X231" s="230"/>
    </row>
    <row r="232" spans="2:24" ht="15" customHeight="1">
      <c r="B232" s="246" t="s">
        <v>384</v>
      </c>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row>
    <row r="233" spans="2:24" ht="15" customHeight="1">
      <c r="B233" s="246"/>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row>
    <row r="234" spans="2:24" ht="15" customHeight="1" thickBot="1">
      <c r="B234" s="246" t="s">
        <v>386</v>
      </c>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row>
    <row r="235" spans="2:24" ht="15" customHeight="1">
      <c r="B235" s="225" t="s">
        <v>370</v>
      </c>
      <c r="C235" s="226"/>
      <c r="D235" s="226"/>
      <c r="E235" s="226"/>
      <c r="F235" s="226"/>
      <c r="G235" s="226"/>
      <c r="H235" s="226"/>
      <c r="I235" s="226"/>
      <c r="J235" s="226"/>
      <c r="K235" s="226"/>
      <c r="L235" s="227"/>
      <c r="M235" s="184"/>
      <c r="N235" s="225" t="s">
        <v>371</v>
      </c>
      <c r="O235" s="226"/>
      <c r="P235" s="226"/>
      <c r="Q235" s="226"/>
      <c r="R235" s="226"/>
      <c r="S235" s="226"/>
      <c r="T235" s="226"/>
      <c r="U235" s="226"/>
      <c r="V235" s="226"/>
      <c r="W235" s="226"/>
      <c r="X235" s="227"/>
    </row>
    <row r="236" spans="2:24" ht="15" customHeight="1">
      <c r="B236" s="229"/>
      <c r="C236" s="230"/>
      <c r="D236" s="230"/>
      <c r="E236" s="230"/>
      <c r="F236" s="230"/>
      <c r="G236" s="230"/>
      <c r="H236" s="230"/>
      <c r="I236" s="230"/>
      <c r="J236" s="230"/>
      <c r="K236" s="230"/>
      <c r="L236" s="231"/>
      <c r="M236" s="184"/>
      <c r="N236" s="229"/>
      <c r="O236" s="230"/>
      <c r="P236" s="230"/>
      <c r="Q236" s="230"/>
      <c r="R236" s="230"/>
      <c r="S236" s="230"/>
      <c r="T236" s="230"/>
      <c r="U236" s="230"/>
      <c r="V236" s="230"/>
      <c r="W236" s="230"/>
      <c r="X236" s="231"/>
    </row>
    <row r="237" spans="2:24" ht="15" customHeight="1">
      <c r="B237" s="229"/>
      <c r="C237" s="230"/>
      <c r="D237" s="230"/>
      <c r="E237" s="230"/>
      <c r="F237" s="230"/>
      <c r="G237" s="230"/>
      <c r="H237" s="230"/>
      <c r="I237" s="230"/>
      <c r="J237" s="230"/>
      <c r="K237" s="230"/>
      <c r="L237" s="231"/>
      <c r="M237" s="184"/>
      <c r="N237" s="229"/>
      <c r="O237" s="230"/>
      <c r="P237" s="230"/>
      <c r="Q237" s="230"/>
      <c r="R237" s="230"/>
      <c r="S237" s="230"/>
      <c r="T237" s="230"/>
      <c r="U237" s="230"/>
      <c r="V237" s="230"/>
      <c r="W237" s="230"/>
      <c r="X237" s="231"/>
    </row>
    <row r="238" spans="2:24" ht="15" customHeight="1">
      <c r="B238" s="229"/>
      <c r="C238" s="230"/>
      <c r="D238" s="230"/>
      <c r="E238" s="230"/>
      <c r="F238" s="230"/>
      <c r="G238" s="230"/>
      <c r="H238" s="230"/>
      <c r="I238" s="230"/>
      <c r="J238" s="230"/>
      <c r="K238" s="230"/>
      <c r="L238" s="231"/>
      <c r="M238" s="184"/>
      <c r="N238" s="229"/>
      <c r="O238" s="230"/>
      <c r="P238" s="230"/>
      <c r="Q238" s="230"/>
      <c r="R238" s="230"/>
      <c r="S238" s="230"/>
      <c r="T238" s="230"/>
      <c r="U238" s="230"/>
      <c r="V238" s="230"/>
      <c r="W238" s="230"/>
      <c r="X238" s="231"/>
    </row>
    <row r="239" spans="2:24" ht="15" customHeight="1">
      <c r="B239" s="229"/>
      <c r="C239" s="230"/>
      <c r="D239" s="230"/>
      <c r="E239" s="230"/>
      <c r="F239" s="230"/>
      <c r="G239" s="230"/>
      <c r="H239" s="230"/>
      <c r="I239" s="230"/>
      <c r="J239" s="230"/>
      <c r="K239" s="230"/>
      <c r="L239" s="231"/>
      <c r="M239" s="184"/>
      <c r="N239" s="229"/>
      <c r="O239" s="230"/>
      <c r="P239" s="230"/>
      <c r="Q239" s="230"/>
      <c r="R239" s="230"/>
      <c r="S239" s="230"/>
      <c r="T239" s="230"/>
      <c r="U239" s="230"/>
      <c r="V239" s="230"/>
      <c r="W239" s="230"/>
      <c r="X239" s="231"/>
    </row>
    <row r="240" spans="2:24" ht="15" customHeight="1">
      <c r="B240" s="229"/>
      <c r="C240" s="230"/>
      <c r="D240" s="230"/>
      <c r="E240" s="230"/>
      <c r="F240" s="230"/>
      <c r="G240" s="230"/>
      <c r="H240" s="230"/>
      <c r="I240" s="230"/>
      <c r="J240" s="230"/>
      <c r="K240" s="230"/>
      <c r="L240" s="231"/>
      <c r="M240" s="184"/>
      <c r="N240" s="229"/>
      <c r="O240" s="230"/>
      <c r="P240" s="230"/>
      <c r="Q240" s="230"/>
      <c r="R240" s="230"/>
      <c r="S240" s="230"/>
      <c r="T240" s="230"/>
      <c r="U240" s="230"/>
      <c r="V240" s="230"/>
      <c r="W240" s="230"/>
      <c r="X240" s="231"/>
    </row>
    <row r="241" spans="2:24" ht="15" customHeight="1">
      <c r="B241" s="229"/>
      <c r="C241" s="230"/>
      <c r="D241" s="230"/>
      <c r="E241" s="230"/>
      <c r="F241" s="230"/>
      <c r="G241" s="230"/>
      <c r="H241" s="230"/>
      <c r="I241" s="230"/>
      <c r="J241" s="230"/>
      <c r="K241" s="230"/>
      <c r="L241" s="231"/>
      <c r="M241" s="184"/>
      <c r="N241" s="229"/>
      <c r="O241" s="230"/>
      <c r="P241" s="230"/>
      <c r="Q241" s="230"/>
      <c r="R241" s="230"/>
      <c r="S241" s="230"/>
      <c r="T241" s="230"/>
      <c r="U241" s="230"/>
      <c r="V241" s="230"/>
      <c r="W241" s="230"/>
      <c r="X241" s="231"/>
    </row>
    <row r="242" spans="2:24" ht="15" customHeight="1">
      <c r="B242" s="229"/>
      <c r="C242" s="230"/>
      <c r="D242" s="230"/>
      <c r="E242" s="230"/>
      <c r="F242" s="230"/>
      <c r="G242" s="230"/>
      <c r="H242" s="230"/>
      <c r="I242" s="230"/>
      <c r="J242" s="230"/>
      <c r="K242" s="230"/>
      <c r="L242" s="231"/>
      <c r="M242" s="184"/>
      <c r="N242" s="229"/>
      <c r="O242" s="230"/>
      <c r="P242" s="230"/>
      <c r="Q242" s="230"/>
      <c r="R242" s="230"/>
      <c r="S242" s="230"/>
      <c r="T242" s="230"/>
      <c r="U242" s="230"/>
      <c r="V242" s="230"/>
      <c r="W242" s="230"/>
      <c r="X242" s="231"/>
    </row>
    <row r="243" spans="2:24" ht="15" customHeight="1">
      <c r="B243" s="229"/>
      <c r="C243" s="230"/>
      <c r="D243" s="230"/>
      <c r="E243" s="230"/>
      <c r="F243" s="230"/>
      <c r="G243" s="230"/>
      <c r="H243" s="230"/>
      <c r="I243" s="230"/>
      <c r="J243" s="230"/>
      <c r="K243" s="230"/>
      <c r="L243" s="231"/>
      <c r="M243" s="184"/>
      <c r="N243" s="229"/>
      <c r="O243" s="230"/>
      <c r="P243" s="230"/>
      <c r="Q243" s="230"/>
      <c r="R243" s="230"/>
      <c r="S243" s="230"/>
      <c r="T243" s="230"/>
      <c r="U243" s="230"/>
      <c r="V243" s="230"/>
      <c r="W243" s="230"/>
      <c r="X243" s="231"/>
    </row>
    <row r="244" spans="2:24" ht="15" customHeight="1">
      <c r="B244" s="229"/>
      <c r="C244" s="230"/>
      <c r="D244" s="230"/>
      <c r="E244" s="230"/>
      <c r="F244" s="230"/>
      <c r="G244" s="230"/>
      <c r="H244" s="230"/>
      <c r="I244" s="230"/>
      <c r="J244" s="230"/>
      <c r="K244" s="230"/>
      <c r="L244" s="231"/>
      <c r="M244" s="184"/>
      <c r="N244" s="229"/>
      <c r="O244" s="230"/>
      <c r="P244" s="230"/>
      <c r="Q244" s="230"/>
      <c r="R244" s="230"/>
      <c r="S244" s="230"/>
      <c r="T244" s="230"/>
      <c r="U244" s="230"/>
      <c r="V244" s="230"/>
      <c r="W244" s="230"/>
      <c r="X244" s="231"/>
    </row>
    <row r="245" spans="2:24" ht="15" customHeight="1" thickBot="1">
      <c r="B245" s="236"/>
      <c r="C245" s="237"/>
      <c r="D245" s="237"/>
      <c r="E245" s="237"/>
      <c r="F245" s="237"/>
      <c r="G245" s="237"/>
      <c r="H245" s="237"/>
      <c r="I245" s="237"/>
      <c r="J245" s="237"/>
      <c r="K245" s="237"/>
      <c r="L245" s="238"/>
      <c r="M245" s="184"/>
      <c r="N245" s="236"/>
      <c r="O245" s="237"/>
      <c r="P245" s="237"/>
      <c r="Q245" s="237"/>
      <c r="R245" s="237"/>
      <c r="S245" s="237"/>
      <c r="T245" s="237"/>
      <c r="U245" s="237"/>
      <c r="V245" s="237"/>
      <c r="W245" s="237"/>
      <c r="X245" s="238"/>
    </row>
    <row r="246" spans="2:24" ht="15" customHeight="1" thickBot="1">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row>
    <row r="247" spans="2:24" ht="15" customHeight="1">
      <c r="B247" s="225" t="s">
        <v>372</v>
      </c>
      <c r="C247" s="226"/>
      <c r="D247" s="226"/>
      <c r="E247" s="226"/>
      <c r="F247" s="226"/>
      <c r="G247" s="226"/>
      <c r="H247" s="226"/>
      <c r="I247" s="226"/>
      <c r="J247" s="226"/>
      <c r="K247" s="226"/>
      <c r="L247" s="227"/>
      <c r="M247" s="184"/>
      <c r="N247" s="225" t="s">
        <v>373</v>
      </c>
      <c r="O247" s="226"/>
      <c r="P247" s="226"/>
      <c r="Q247" s="226"/>
      <c r="R247" s="226"/>
      <c r="S247" s="226"/>
      <c r="T247" s="226"/>
      <c r="U247" s="226"/>
      <c r="V247" s="226"/>
      <c r="W247" s="226"/>
      <c r="X247" s="227"/>
    </row>
    <row r="248" spans="2:24" ht="15" customHeight="1">
      <c r="B248" s="229"/>
      <c r="C248" s="230"/>
      <c r="D248" s="230"/>
      <c r="E248" s="230"/>
      <c r="F248" s="230"/>
      <c r="G248" s="230"/>
      <c r="H248" s="230"/>
      <c r="I248" s="230"/>
      <c r="J248" s="230"/>
      <c r="K248" s="230"/>
      <c r="L248" s="231"/>
      <c r="M248" s="184"/>
      <c r="N248" s="229"/>
      <c r="O248" s="230"/>
      <c r="P248" s="230"/>
      <c r="Q248" s="230"/>
      <c r="R248" s="230"/>
      <c r="S248" s="230"/>
      <c r="T248" s="230"/>
      <c r="U248" s="230"/>
      <c r="V248" s="230"/>
      <c r="W248" s="230"/>
      <c r="X248" s="231"/>
    </row>
    <row r="249" spans="2:24" ht="15" customHeight="1">
      <c r="B249" s="229"/>
      <c r="C249" s="230"/>
      <c r="D249" s="230"/>
      <c r="E249" s="230"/>
      <c r="F249" s="230"/>
      <c r="G249" s="230"/>
      <c r="H249" s="230"/>
      <c r="I249" s="230"/>
      <c r="J249" s="230"/>
      <c r="K249" s="230"/>
      <c r="L249" s="231"/>
      <c r="M249" s="184"/>
      <c r="N249" s="229"/>
      <c r="O249" s="230"/>
      <c r="P249" s="230"/>
      <c r="Q249" s="230"/>
      <c r="R249" s="230"/>
      <c r="S249" s="230"/>
      <c r="T249" s="230"/>
      <c r="U249" s="230"/>
      <c r="V249" s="230"/>
      <c r="W249" s="230"/>
      <c r="X249" s="231"/>
    </row>
    <row r="250" spans="2:24" ht="15" customHeight="1">
      <c r="B250" s="229"/>
      <c r="C250" s="230"/>
      <c r="D250" s="230"/>
      <c r="E250" s="230"/>
      <c r="F250" s="230"/>
      <c r="G250" s="230"/>
      <c r="H250" s="230"/>
      <c r="I250" s="230"/>
      <c r="J250" s="230"/>
      <c r="K250" s="230"/>
      <c r="L250" s="231"/>
      <c r="M250" s="184"/>
      <c r="N250" s="229"/>
      <c r="O250" s="230"/>
      <c r="P250" s="230"/>
      <c r="Q250" s="230"/>
      <c r="R250" s="230"/>
      <c r="S250" s="230"/>
      <c r="T250" s="230"/>
      <c r="U250" s="230"/>
      <c r="V250" s="230"/>
      <c r="W250" s="230"/>
      <c r="X250" s="231"/>
    </row>
    <row r="251" spans="2:24" ht="15" customHeight="1">
      <c r="B251" s="229"/>
      <c r="C251" s="230"/>
      <c r="D251" s="230"/>
      <c r="E251" s="230"/>
      <c r="F251" s="230"/>
      <c r="G251" s="230"/>
      <c r="H251" s="230"/>
      <c r="I251" s="230"/>
      <c r="J251" s="230"/>
      <c r="K251" s="230"/>
      <c r="L251" s="231"/>
      <c r="M251" s="184"/>
      <c r="N251" s="229"/>
      <c r="O251" s="230"/>
      <c r="P251" s="230"/>
      <c r="Q251" s="230"/>
      <c r="R251" s="230"/>
      <c r="S251" s="230"/>
      <c r="T251" s="230"/>
      <c r="U251" s="230"/>
      <c r="V251" s="230"/>
      <c r="W251" s="230"/>
      <c r="X251" s="231"/>
    </row>
    <row r="252" spans="2:24" ht="15" customHeight="1">
      <c r="B252" s="229"/>
      <c r="C252" s="230"/>
      <c r="D252" s="230"/>
      <c r="E252" s="230"/>
      <c r="F252" s="230"/>
      <c r="G252" s="230"/>
      <c r="H252" s="230"/>
      <c r="I252" s="230"/>
      <c r="J252" s="230"/>
      <c r="K252" s="230"/>
      <c r="L252" s="231"/>
      <c r="M252" s="184"/>
      <c r="N252" s="229"/>
      <c r="O252" s="230"/>
      <c r="P252" s="230"/>
      <c r="Q252" s="230"/>
      <c r="R252" s="230"/>
      <c r="S252" s="230"/>
      <c r="T252" s="230"/>
      <c r="U252" s="230"/>
      <c r="V252" s="230"/>
      <c r="W252" s="230"/>
      <c r="X252" s="231"/>
    </row>
    <row r="253" spans="2:24" ht="15" customHeight="1">
      <c r="B253" s="229"/>
      <c r="C253" s="230"/>
      <c r="D253" s="230"/>
      <c r="E253" s="230"/>
      <c r="F253" s="230"/>
      <c r="G253" s="230"/>
      <c r="H253" s="230"/>
      <c r="I253" s="230"/>
      <c r="J253" s="230"/>
      <c r="K253" s="230"/>
      <c r="L253" s="231"/>
      <c r="M253" s="184"/>
      <c r="N253" s="229"/>
      <c r="O253" s="230"/>
      <c r="P253" s="230"/>
      <c r="Q253" s="230"/>
      <c r="R253" s="230"/>
      <c r="S253" s="230"/>
      <c r="T253" s="230"/>
      <c r="U253" s="230"/>
      <c r="V253" s="230"/>
      <c r="W253" s="230"/>
      <c r="X253" s="231"/>
    </row>
    <row r="254" spans="2:24" ht="15" customHeight="1">
      <c r="B254" s="229"/>
      <c r="C254" s="230"/>
      <c r="D254" s="230"/>
      <c r="E254" s="230"/>
      <c r="F254" s="230"/>
      <c r="G254" s="230"/>
      <c r="H254" s="230"/>
      <c r="I254" s="230"/>
      <c r="J254" s="230"/>
      <c r="K254" s="230"/>
      <c r="L254" s="231"/>
      <c r="M254" s="184"/>
      <c r="N254" s="229"/>
      <c r="O254" s="230"/>
      <c r="P254" s="230"/>
      <c r="Q254" s="230"/>
      <c r="R254" s="230"/>
      <c r="S254" s="230"/>
      <c r="T254" s="230"/>
      <c r="U254" s="230"/>
      <c r="V254" s="230"/>
      <c r="W254" s="230"/>
      <c r="X254" s="231"/>
    </row>
    <row r="255" spans="2:24" ht="15" customHeight="1">
      <c r="B255" s="229"/>
      <c r="C255" s="230"/>
      <c r="D255" s="230"/>
      <c r="E255" s="230"/>
      <c r="F255" s="230"/>
      <c r="G255" s="230"/>
      <c r="H255" s="230"/>
      <c r="I255" s="230"/>
      <c r="J255" s="230"/>
      <c r="K255" s="230"/>
      <c r="L255" s="231"/>
      <c r="M255" s="184"/>
      <c r="N255" s="229"/>
      <c r="O255" s="230"/>
      <c r="P255" s="230"/>
      <c r="Q255" s="230"/>
      <c r="R255" s="230"/>
      <c r="S255" s="230"/>
      <c r="T255" s="230"/>
      <c r="U255" s="230"/>
      <c r="V255" s="230"/>
      <c r="W255" s="230"/>
      <c r="X255" s="231"/>
    </row>
    <row r="256" spans="2:24" ht="15" customHeight="1">
      <c r="B256" s="229"/>
      <c r="C256" s="230"/>
      <c r="D256" s="230"/>
      <c r="E256" s="230"/>
      <c r="F256" s="230"/>
      <c r="G256" s="230"/>
      <c r="H256" s="230"/>
      <c r="I256" s="230"/>
      <c r="J256" s="230"/>
      <c r="K256" s="230"/>
      <c r="L256" s="231"/>
      <c r="M256" s="184"/>
      <c r="N256" s="229"/>
      <c r="O256" s="230"/>
      <c r="P256" s="230"/>
      <c r="Q256" s="230"/>
      <c r="R256" s="230"/>
      <c r="S256" s="230"/>
      <c r="T256" s="230"/>
      <c r="U256" s="230"/>
      <c r="V256" s="230"/>
      <c r="W256" s="230"/>
      <c r="X256" s="231"/>
    </row>
    <row r="257" spans="1:25" ht="15" customHeight="1" thickBot="1">
      <c r="B257" s="236"/>
      <c r="C257" s="237"/>
      <c r="D257" s="237"/>
      <c r="E257" s="237"/>
      <c r="F257" s="237"/>
      <c r="G257" s="237"/>
      <c r="H257" s="237"/>
      <c r="I257" s="237"/>
      <c r="J257" s="237"/>
      <c r="K257" s="237"/>
      <c r="L257" s="238"/>
      <c r="M257" s="184"/>
      <c r="N257" s="236"/>
      <c r="O257" s="237"/>
      <c r="P257" s="237"/>
      <c r="Q257" s="237"/>
      <c r="R257" s="237"/>
      <c r="S257" s="237"/>
      <c r="T257" s="237"/>
      <c r="U257" s="237"/>
      <c r="V257" s="237"/>
      <c r="W257" s="237"/>
      <c r="X257" s="238"/>
    </row>
    <row r="258" spans="1:25" ht="15" customHeight="1">
      <c r="B258" s="230"/>
      <c r="C258" s="230"/>
      <c r="D258" s="230"/>
      <c r="E258" s="230"/>
      <c r="F258" s="230"/>
      <c r="G258" s="230"/>
      <c r="H258" s="230"/>
      <c r="I258" s="230"/>
      <c r="J258" s="230"/>
      <c r="K258" s="230"/>
      <c r="L258" s="230"/>
      <c r="M258" s="184"/>
      <c r="N258" s="230"/>
      <c r="O258" s="230"/>
      <c r="P258" s="230"/>
      <c r="Q258" s="230"/>
      <c r="R258" s="230"/>
      <c r="S258" s="230"/>
      <c r="T258" s="230"/>
      <c r="U258" s="230"/>
      <c r="V258" s="230"/>
      <c r="W258" s="230"/>
      <c r="X258" s="230"/>
    </row>
    <row r="259" spans="1:25" ht="15" customHeight="1">
      <c r="B259" s="230"/>
      <c r="C259" s="230"/>
      <c r="D259" s="230"/>
      <c r="E259" s="230"/>
      <c r="F259" s="230"/>
      <c r="G259" s="230"/>
      <c r="H259" s="230"/>
      <c r="I259" s="230"/>
      <c r="J259" s="230"/>
      <c r="K259" s="230"/>
      <c r="L259" s="230"/>
      <c r="M259" s="184"/>
      <c r="N259" s="230"/>
      <c r="O259" s="230"/>
      <c r="P259" s="230"/>
      <c r="Q259" s="230"/>
      <c r="R259" s="230"/>
      <c r="S259" s="230"/>
      <c r="T259" s="230"/>
      <c r="U259" s="230"/>
      <c r="V259" s="230"/>
      <c r="W259" s="230"/>
      <c r="X259" s="230"/>
    </row>
    <row r="260" spans="1:25" ht="15" customHeight="1">
      <c r="B260" s="230"/>
      <c r="C260" s="230"/>
      <c r="D260" s="230"/>
      <c r="E260" s="230"/>
      <c r="F260" s="230"/>
      <c r="G260" s="230"/>
      <c r="H260" s="230"/>
      <c r="I260" s="230"/>
      <c r="J260" s="230"/>
      <c r="K260" s="230"/>
      <c r="L260" s="230"/>
      <c r="M260" s="184"/>
      <c r="N260" s="230"/>
      <c r="O260" s="230"/>
      <c r="P260" s="230"/>
      <c r="Q260" s="230"/>
      <c r="R260" s="230"/>
      <c r="S260" s="230"/>
      <c r="T260" s="230"/>
      <c r="U260" s="230"/>
      <c r="V260" s="230"/>
      <c r="W260" s="230"/>
      <c r="X260" s="230"/>
    </row>
    <row r="261" spans="1:25" ht="15" customHeight="1">
      <c r="B261" s="230"/>
      <c r="C261" s="230"/>
      <c r="D261" s="230"/>
      <c r="E261" s="230"/>
      <c r="F261" s="230"/>
      <c r="G261" s="230"/>
      <c r="H261" s="230"/>
      <c r="I261" s="230"/>
      <c r="J261" s="230"/>
      <c r="K261" s="230"/>
      <c r="L261" s="230"/>
      <c r="M261" s="184"/>
      <c r="N261" s="230"/>
      <c r="O261" s="230"/>
      <c r="P261" s="230"/>
      <c r="Q261" s="230"/>
      <c r="R261" s="230"/>
      <c r="S261" s="230"/>
      <c r="T261" s="230"/>
      <c r="U261" s="230"/>
      <c r="V261" s="230"/>
      <c r="W261" s="230"/>
      <c r="X261" s="230"/>
    </row>
    <row r="262" spans="1:25" ht="15" customHeight="1">
      <c r="A262" s="160"/>
      <c r="B262" s="185" t="s">
        <v>453</v>
      </c>
      <c r="Y262" s="160"/>
    </row>
    <row r="263" spans="1:25" ht="15" customHeight="1">
      <c r="A263" s="160"/>
      <c r="B263" s="185" t="s">
        <v>454</v>
      </c>
      <c r="Y263" s="160"/>
    </row>
    <row r="264" spans="1:25" ht="15" customHeight="1">
      <c r="A264" s="160"/>
      <c r="B264" s="185"/>
      <c r="Y264" s="160"/>
    </row>
    <row r="265" spans="1:25" ht="15" customHeight="1">
      <c r="B265" s="185" t="s">
        <v>159</v>
      </c>
    </row>
    <row r="266" spans="1:25" ht="15" customHeight="1">
      <c r="B266" s="186" t="s">
        <v>160</v>
      </c>
    </row>
    <row r="267" spans="1:25" ht="15" customHeight="1">
      <c r="B267" s="186"/>
    </row>
    <row r="268" spans="1:25" ht="15" customHeight="1">
      <c r="B268" s="186" t="s">
        <v>161</v>
      </c>
    </row>
    <row r="269" spans="1:25" ht="15" customHeight="1">
      <c r="B269" s="186" t="s">
        <v>162</v>
      </c>
    </row>
    <row r="270" spans="1:25" ht="15" customHeight="1">
      <c r="B270" s="186" t="s">
        <v>163</v>
      </c>
    </row>
    <row r="271" spans="1:25" ht="15" customHeight="1">
      <c r="B271" s="186" t="s">
        <v>164</v>
      </c>
    </row>
    <row r="272" spans="1:25" ht="15" customHeight="1">
      <c r="B272" s="186" t="s">
        <v>165</v>
      </c>
    </row>
    <row r="273" spans="2:2" ht="15" customHeight="1">
      <c r="B273" s="186" t="s">
        <v>166</v>
      </c>
    </row>
    <row r="274" spans="2:2" ht="15" customHeight="1">
      <c r="B274" s="186" t="s">
        <v>167</v>
      </c>
    </row>
    <row r="275" spans="2:2" ht="15" customHeight="1">
      <c r="B275" s="186" t="s">
        <v>168</v>
      </c>
    </row>
    <row r="276" spans="2:2" ht="15" customHeight="1">
      <c r="B276" s="186" t="s">
        <v>169</v>
      </c>
    </row>
    <row r="277" spans="2:2" ht="15" customHeight="1">
      <c r="B277" s="186" t="s">
        <v>170</v>
      </c>
    </row>
  </sheetData>
  <sheetProtection selectLockedCells="1"/>
  <mergeCells count="72">
    <mergeCell ref="P10:S10"/>
    <mergeCell ref="T10:U10"/>
    <mergeCell ref="S8:T8"/>
    <mergeCell ref="U8:V8"/>
    <mergeCell ref="B4:F5"/>
    <mergeCell ref="G4:X5"/>
    <mergeCell ref="B6:F7"/>
    <mergeCell ref="G6:X7"/>
    <mergeCell ref="O9:P9"/>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3" priority="2">
      <formula>LEN(TRIM(G4))=0</formula>
    </cfRule>
  </conditionalFormatting>
  <conditionalFormatting sqref="G8:I8 J20:N21">
    <cfRule type="containsBlanks" dxfId="62"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51" sqref="W51"/>
    </sheetView>
  </sheetViews>
  <sheetFormatPr defaultColWidth="3.625" defaultRowHeight="15" customHeight="1"/>
  <cols>
    <col min="1" max="16384" width="3.625" style="32"/>
  </cols>
  <sheetData>
    <row r="1" spans="2:23" ht="15" customHeight="1">
      <c r="B1" s="52" t="s">
        <v>174</v>
      </c>
      <c r="C1" s="52"/>
      <c r="H1" s="1056" t="s">
        <v>175</v>
      </c>
      <c r="I1" s="1056"/>
      <c r="J1" s="1056"/>
      <c r="K1" s="1056"/>
      <c r="L1" s="1056"/>
      <c r="M1" s="1056"/>
      <c r="N1" s="1056"/>
      <c r="O1" s="1056"/>
      <c r="P1" s="1056"/>
      <c r="Q1" s="1056"/>
    </row>
    <row r="2" spans="2:23" ht="15" customHeight="1">
      <c r="B2" s="52"/>
      <c r="C2" s="52"/>
      <c r="H2" s="1056"/>
      <c r="I2" s="1056"/>
      <c r="J2" s="1056"/>
      <c r="K2" s="1056"/>
      <c r="L2" s="1056"/>
      <c r="M2" s="1056"/>
      <c r="N2" s="1056"/>
      <c r="O2" s="1056"/>
      <c r="P2" s="1056"/>
      <c r="Q2" s="1056"/>
    </row>
    <row r="3" spans="2:23" ht="15" customHeight="1">
      <c r="B3" s="52"/>
      <c r="C3" s="52"/>
      <c r="H3" s="53"/>
      <c r="I3" s="53"/>
      <c r="J3" s="53"/>
      <c r="K3" s="53"/>
      <c r="L3" s="53"/>
      <c r="M3" s="53"/>
      <c r="N3" s="53"/>
      <c r="O3" s="53"/>
      <c r="P3" s="53"/>
      <c r="Q3" s="53"/>
    </row>
    <row r="4" spans="2:23" ht="15" customHeight="1">
      <c r="B4" s="52"/>
      <c r="C4" s="20"/>
      <c r="D4" s="20"/>
      <c r="E4" s="20"/>
      <c r="F4" s="20"/>
      <c r="G4" s="20"/>
      <c r="H4" s="21"/>
      <c r="I4" s="21"/>
      <c r="J4" s="21"/>
      <c r="K4" s="21"/>
      <c r="L4" s="1059" t="s">
        <v>187</v>
      </c>
      <c r="M4" s="1059"/>
      <c r="N4" s="21"/>
      <c r="O4" s="21"/>
      <c r="P4" s="21"/>
      <c r="Q4" s="21"/>
      <c r="R4" s="20"/>
      <c r="S4" s="20"/>
      <c r="T4" s="1059" t="s">
        <v>188</v>
      </c>
      <c r="U4" s="1059"/>
      <c r="V4" s="20"/>
      <c r="W4" s="20"/>
    </row>
    <row r="5" spans="2:23" ht="18.75" customHeight="1">
      <c r="B5" s="52"/>
      <c r="C5" s="20"/>
      <c r="D5" s="20"/>
      <c r="E5" s="20"/>
      <c r="F5" s="20"/>
      <c r="G5" s="20"/>
      <c r="H5" s="21"/>
      <c r="I5" s="21"/>
      <c r="J5" s="21"/>
      <c r="K5" s="1058" t="s">
        <v>186</v>
      </c>
      <c r="L5" s="1058"/>
      <c r="M5" s="1058"/>
      <c r="N5" s="1058"/>
      <c r="O5" s="1058" t="s">
        <v>186</v>
      </c>
      <c r="P5" s="1058"/>
      <c r="Q5" s="1058"/>
      <c r="R5" s="1058"/>
      <c r="S5" s="1058" t="s">
        <v>186</v>
      </c>
      <c r="T5" s="1058"/>
      <c r="U5" s="1058"/>
      <c r="V5" s="1058"/>
      <c r="W5" s="20"/>
    </row>
    <row r="6" spans="2:23" ht="18.75" customHeight="1">
      <c r="C6" s="20"/>
      <c r="D6" s="20"/>
      <c r="E6" s="20"/>
      <c r="F6" s="20"/>
      <c r="G6" s="20"/>
      <c r="H6" s="20"/>
      <c r="I6" s="20"/>
      <c r="J6" s="20"/>
      <c r="K6" s="54" t="s">
        <v>192</v>
      </c>
      <c r="L6" s="1060"/>
      <c r="M6" s="1060"/>
      <c r="N6" s="55" t="s">
        <v>185</v>
      </c>
      <c r="O6" s="54" t="s">
        <v>192</v>
      </c>
      <c r="P6" s="1060"/>
      <c r="Q6" s="1060"/>
      <c r="R6" s="56" t="s">
        <v>185</v>
      </c>
      <c r="S6" s="55" t="s">
        <v>192</v>
      </c>
      <c r="T6" s="1060"/>
      <c r="U6" s="1060"/>
      <c r="V6" s="56" t="s">
        <v>185</v>
      </c>
      <c r="W6" s="20"/>
    </row>
    <row r="7" spans="2:23" ht="15" customHeight="1">
      <c r="C7" s="1057" t="s">
        <v>176</v>
      </c>
      <c r="D7" s="1057"/>
      <c r="E7" s="1057"/>
      <c r="F7" s="1057"/>
      <c r="G7" s="1057"/>
      <c r="H7" s="1057"/>
      <c r="I7" s="1057"/>
      <c r="J7" s="1057"/>
      <c r="K7" s="1061"/>
      <c r="L7" s="1061"/>
      <c r="M7" s="1061"/>
      <c r="N7" s="1061"/>
      <c r="O7" s="1061"/>
      <c r="P7" s="1061"/>
      <c r="Q7" s="1061"/>
      <c r="R7" s="1061"/>
      <c r="S7" s="1061"/>
      <c r="T7" s="1061"/>
      <c r="U7" s="1061"/>
      <c r="V7" s="1061"/>
      <c r="W7" s="20"/>
    </row>
    <row r="8" spans="2:23" ht="15" customHeight="1">
      <c r="C8" s="1057"/>
      <c r="D8" s="1057"/>
      <c r="E8" s="1057"/>
      <c r="F8" s="1057"/>
      <c r="G8" s="1057"/>
      <c r="H8" s="1057"/>
      <c r="I8" s="1057"/>
      <c r="J8" s="1057"/>
      <c r="K8" s="1061"/>
      <c r="L8" s="1061"/>
      <c r="M8" s="1061"/>
      <c r="N8" s="1061"/>
      <c r="O8" s="1061"/>
      <c r="P8" s="1061"/>
      <c r="Q8" s="1061"/>
      <c r="R8" s="1061"/>
      <c r="S8" s="1061"/>
      <c r="T8" s="1061"/>
      <c r="U8" s="1061"/>
      <c r="V8" s="1061"/>
      <c r="W8" s="20"/>
    </row>
    <row r="9" spans="2:23" ht="15" customHeight="1">
      <c r="C9" s="1057" t="s">
        <v>177</v>
      </c>
      <c r="D9" s="1057"/>
      <c r="E9" s="1057"/>
      <c r="F9" s="1057"/>
      <c r="G9" s="1057"/>
      <c r="H9" s="1057"/>
      <c r="I9" s="1057"/>
      <c r="J9" s="1057"/>
      <c r="K9" s="1061"/>
      <c r="L9" s="1061"/>
      <c r="M9" s="1061"/>
      <c r="N9" s="1061"/>
      <c r="O9" s="1061"/>
      <c r="P9" s="1061"/>
      <c r="Q9" s="1061"/>
      <c r="R9" s="1061"/>
      <c r="S9" s="1061"/>
      <c r="T9" s="1061"/>
      <c r="U9" s="1061"/>
      <c r="V9" s="1061"/>
      <c r="W9" s="20"/>
    </row>
    <row r="10" spans="2:23" ht="15" customHeight="1">
      <c r="C10" s="1057"/>
      <c r="D10" s="1057"/>
      <c r="E10" s="1057"/>
      <c r="F10" s="1057"/>
      <c r="G10" s="1057"/>
      <c r="H10" s="1057"/>
      <c r="I10" s="1057"/>
      <c r="J10" s="1057"/>
      <c r="K10" s="1061"/>
      <c r="L10" s="1061"/>
      <c r="M10" s="1061"/>
      <c r="N10" s="1061"/>
      <c r="O10" s="1061"/>
      <c r="P10" s="1061"/>
      <c r="Q10" s="1061"/>
      <c r="R10" s="1061"/>
      <c r="S10" s="1061"/>
      <c r="T10" s="1061"/>
      <c r="U10" s="1061"/>
      <c r="V10" s="1061"/>
      <c r="W10" s="20"/>
    </row>
    <row r="11" spans="2:23" ht="15" customHeight="1">
      <c r="C11" s="1057" t="s">
        <v>178</v>
      </c>
      <c r="D11" s="1057"/>
      <c r="E11" s="1057"/>
      <c r="F11" s="1057"/>
      <c r="G11" s="1057"/>
      <c r="H11" s="1057"/>
      <c r="I11" s="1057"/>
      <c r="J11" s="1057"/>
      <c r="K11" s="1061"/>
      <c r="L11" s="1061"/>
      <c r="M11" s="1061"/>
      <c r="N11" s="1061"/>
      <c r="O11" s="1061"/>
      <c r="P11" s="1061"/>
      <c r="Q11" s="1061"/>
      <c r="R11" s="1061"/>
      <c r="S11" s="1061"/>
      <c r="T11" s="1061"/>
      <c r="U11" s="1061"/>
      <c r="V11" s="1061"/>
      <c r="W11" s="20"/>
    </row>
    <row r="12" spans="2:23" ht="15" customHeight="1">
      <c r="C12" s="1057"/>
      <c r="D12" s="1057"/>
      <c r="E12" s="1057"/>
      <c r="F12" s="1057"/>
      <c r="G12" s="1057"/>
      <c r="H12" s="1057"/>
      <c r="I12" s="1057"/>
      <c r="J12" s="1057"/>
      <c r="K12" s="1061"/>
      <c r="L12" s="1061"/>
      <c r="M12" s="1061"/>
      <c r="N12" s="1061"/>
      <c r="O12" s="1061"/>
      <c r="P12" s="1061"/>
      <c r="Q12" s="1061"/>
      <c r="R12" s="1061"/>
      <c r="S12" s="1061"/>
      <c r="T12" s="1061"/>
      <c r="U12" s="1061"/>
      <c r="V12" s="1061"/>
      <c r="W12" s="20"/>
    </row>
    <row r="13" spans="2:23" ht="15" customHeight="1">
      <c r="C13" s="1057" t="s">
        <v>179</v>
      </c>
      <c r="D13" s="1057"/>
      <c r="E13" s="1057"/>
      <c r="F13" s="1057"/>
      <c r="G13" s="1057"/>
      <c r="H13" s="1057"/>
      <c r="I13" s="1057"/>
      <c r="J13" s="1057"/>
      <c r="K13" s="1061"/>
      <c r="L13" s="1061"/>
      <c r="M13" s="1061"/>
      <c r="N13" s="1061"/>
      <c r="O13" s="1061"/>
      <c r="P13" s="1061"/>
      <c r="Q13" s="1061"/>
      <c r="R13" s="1061"/>
      <c r="S13" s="1061"/>
      <c r="T13" s="1061"/>
      <c r="U13" s="1061"/>
      <c r="V13" s="1061"/>
      <c r="W13" s="20"/>
    </row>
    <row r="14" spans="2:23" ht="15" customHeight="1">
      <c r="C14" s="1057"/>
      <c r="D14" s="1057"/>
      <c r="E14" s="1057"/>
      <c r="F14" s="1057"/>
      <c r="G14" s="1057"/>
      <c r="H14" s="1057"/>
      <c r="I14" s="1057"/>
      <c r="J14" s="1057"/>
      <c r="K14" s="1061"/>
      <c r="L14" s="1061"/>
      <c r="M14" s="1061"/>
      <c r="N14" s="1061"/>
      <c r="O14" s="1061"/>
      <c r="P14" s="1061"/>
      <c r="Q14" s="1061"/>
      <c r="R14" s="1061"/>
      <c r="S14" s="1061"/>
      <c r="T14" s="1061"/>
      <c r="U14" s="1061"/>
      <c r="V14" s="1061"/>
      <c r="W14" s="20"/>
    </row>
    <row r="15" spans="2:23" ht="15" customHeight="1">
      <c r="C15" s="1057" t="s">
        <v>180</v>
      </c>
      <c r="D15" s="1057"/>
      <c r="E15" s="1057"/>
      <c r="F15" s="1057"/>
      <c r="G15" s="1057"/>
      <c r="H15" s="1057"/>
      <c r="I15" s="1057"/>
      <c r="J15" s="1057"/>
      <c r="K15" s="1061"/>
      <c r="L15" s="1061"/>
      <c r="M15" s="1061"/>
      <c r="N15" s="1061"/>
      <c r="O15" s="1061"/>
      <c r="P15" s="1061"/>
      <c r="Q15" s="1061"/>
      <c r="R15" s="1061"/>
      <c r="S15" s="1061"/>
      <c r="T15" s="1061"/>
      <c r="U15" s="1061"/>
      <c r="V15" s="1061"/>
      <c r="W15" s="20"/>
    </row>
    <row r="16" spans="2:23" ht="15" customHeight="1">
      <c r="C16" s="1057"/>
      <c r="D16" s="1057"/>
      <c r="E16" s="1057"/>
      <c r="F16" s="1057"/>
      <c r="G16" s="1057"/>
      <c r="H16" s="1057"/>
      <c r="I16" s="1057"/>
      <c r="J16" s="1057"/>
      <c r="K16" s="1061"/>
      <c r="L16" s="1061"/>
      <c r="M16" s="1061"/>
      <c r="N16" s="1061"/>
      <c r="O16" s="1061"/>
      <c r="P16" s="1061"/>
      <c r="Q16" s="1061"/>
      <c r="R16" s="1061"/>
      <c r="S16" s="1061"/>
      <c r="T16" s="1061"/>
      <c r="U16" s="1061"/>
      <c r="V16" s="1061"/>
      <c r="W16" s="20"/>
    </row>
    <row r="17" spans="2:23" ht="15" customHeight="1">
      <c r="C17" s="1057" t="s">
        <v>189</v>
      </c>
      <c r="D17" s="1057"/>
      <c r="E17" s="1057"/>
      <c r="F17" s="1057"/>
      <c r="G17" s="1057"/>
      <c r="H17" s="1057"/>
      <c r="I17" s="1057"/>
      <c r="J17" s="1057"/>
      <c r="K17" s="1061"/>
      <c r="L17" s="1061"/>
      <c r="M17" s="1061"/>
      <c r="N17" s="1061"/>
      <c r="O17" s="1061"/>
      <c r="P17" s="1061"/>
      <c r="Q17" s="1061"/>
      <c r="R17" s="1061"/>
      <c r="S17" s="1061"/>
      <c r="T17" s="1061"/>
      <c r="U17" s="1061"/>
      <c r="V17" s="1061"/>
      <c r="W17" s="20"/>
    </row>
    <row r="18" spans="2:23" ht="15" customHeight="1">
      <c r="C18" s="1057"/>
      <c r="D18" s="1057"/>
      <c r="E18" s="1057"/>
      <c r="F18" s="1057"/>
      <c r="G18" s="1057"/>
      <c r="H18" s="1057"/>
      <c r="I18" s="1057"/>
      <c r="J18" s="1057"/>
      <c r="K18" s="1061"/>
      <c r="L18" s="1061"/>
      <c r="M18" s="1061"/>
      <c r="N18" s="1061"/>
      <c r="O18" s="1061"/>
      <c r="P18" s="1061"/>
      <c r="Q18" s="1061"/>
      <c r="R18" s="1061"/>
      <c r="S18" s="1061"/>
      <c r="T18" s="1061"/>
      <c r="U18" s="1061"/>
      <c r="V18" s="1061"/>
      <c r="W18" s="20"/>
    </row>
    <row r="19" spans="2:23" ht="15" customHeight="1">
      <c r="C19" s="1062" t="s">
        <v>181</v>
      </c>
      <c r="D19" s="1062"/>
      <c r="E19" s="1062"/>
      <c r="F19" s="1062"/>
      <c r="G19" s="1062"/>
      <c r="H19" s="1062"/>
      <c r="I19" s="1062"/>
      <c r="J19" s="1062"/>
      <c r="K19" s="1061"/>
      <c r="L19" s="1061"/>
      <c r="M19" s="1061"/>
      <c r="N19" s="1061"/>
      <c r="O19" s="1061"/>
      <c r="P19" s="1061"/>
      <c r="Q19" s="1061"/>
      <c r="R19" s="1061"/>
      <c r="S19" s="1061"/>
      <c r="T19" s="1061"/>
      <c r="U19" s="1061"/>
      <c r="V19" s="1061"/>
      <c r="W19" s="20"/>
    </row>
    <row r="20" spans="2:23" ht="15" customHeight="1">
      <c r="C20" s="1062"/>
      <c r="D20" s="1062"/>
      <c r="E20" s="1062"/>
      <c r="F20" s="1062"/>
      <c r="G20" s="1062"/>
      <c r="H20" s="1062"/>
      <c r="I20" s="1062"/>
      <c r="J20" s="1062"/>
      <c r="K20" s="1061"/>
      <c r="L20" s="1061"/>
      <c r="M20" s="1061"/>
      <c r="N20" s="1061"/>
      <c r="O20" s="1061"/>
      <c r="P20" s="1061"/>
      <c r="Q20" s="1061"/>
      <c r="R20" s="1061"/>
      <c r="S20" s="1061"/>
      <c r="T20" s="1061"/>
      <c r="U20" s="1061"/>
      <c r="V20" s="1061"/>
      <c r="W20" s="20"/>
    </row>
    <row r="21" spans="2:23" ht="15" customHeight="1">
      <c r="C21" s="1062" t="s">
        <v>182</v>
      </c>
      <c r="D21" s="1062"/>
      <c r="E21" s="1062"/>
      <c r="F21" s="1062"/>
      <c r="G21" s="1062"/>
      <c r="H21" s="1062"/>
      <c r="I21" s="1062"/>
      <c r="J21" s="1062"/>
      <c r="K21" s="1061"/>
      <c r="L21" s="1061"/>
      <c r="M21" s="1061"/>
      <c r="N21" s="1061"/>
      <c r="O21" s="1061"/>
      <c r="P21" s="1061"/>
      <c r="Q21" s="1061"/>
      <c r="R21" s="1061"/>
      <c r="S21" s="1061"/>
      <c r="T21" s="1061"/>
      <c r="U21" s="1061"/>
      <c r="V21" s="1061"/>
      <c r="W21" s="20"/>
    </row>
    <row r="22" spans="2:23" ht="15" customHeight="1">
      <c r="C22" s="1062"/>
      <c r="D22" s="1062"/>
      <c r="E22" s="1062"/>
      <c r="F22" s="1062"/>
      <c r="G22" s="1062"/>
      <c r="H22" s="1062"/>
      <c r="I22" s="1062"/>
      <c r="J22" s="1062"/>
      <c r="K22" s="1061"/>
      <c r="L22" s="1061"/>
      <c r="M22" s="1061"/>
      <c r="N22" s="1061"/>
      <c r="O22" s="1061"/>
      <c r="P22" s="1061"/>
      <c r="Q22" s="1061"/>
      <c r="R22" s="1061"/>
      <c r="S22" s="1061"/>
      <c r="T22" s="1061"/>
      <c r="U22" s="1061"/>
      <c r="V22" s="1061"/>
      <c r="W22" s="20"/>
    </row>
    <row r="23" spans="2:23" ht="15" customHeight="1">
      <c r="C23" s="1062" t="s">
        <v>183</v>
      </c>
      <c r="D23" s="1062"/>
      <c r="E23" s="1062"/>
      <c r="F23" s="1062"/>
      <c r="G23" s="1062"/>
      <c r="H23" s="1062"/>
      <c r="I23" s="1062"/>
      <c r="J23" s="1062"/>
      <c r="K23" s="1061"/>
      <c r="L23" s="1061"/>
      <c r="M23" s="1061"/>
      <c r="N23" s="1061"/>
      <c r="O23" s="1061"/>
      <c r="P23" s="1061"/>
      <c r="Q23" s="1061"/>
      <c r="R23" s="1061"/>
      <c r="S23" s="1061"/>
      <c r="T23" s="1061"/>
      <c r="U23" s="1061"/>
      <c r="V23" s="1061"/>
      <c r="W23" s="20"/>
    </row>
    <row r="24" spans="2:23" ht="15" customHeight="1">
      <c r="C24" s="1062"/>
      <c r="D24" s="1062"/>
      <c r="E24" s="1062"/>
      <c r="F24" s="1062"/>
      <c r="G24" s="1062"/>
      <c r="H24" s="1062"/>
      <c r="I24" s="1062"/>
      <c r="J24" s="1062"/>
      <c r="K24" s="1061"/>
      <c r="L24" s="1061"/>
      <c r="M24" s="1061"/>
      <c r="N24" s="1061"/>
      <c r="O24" s="1061"/>
      <c r="P24" s="1061"/>
      <c r="Q24" s="1061"/>
      <c r="R24" s="1061"/>
      <c r="S24" s="1061"/>
      <c r="T24" s="1061"/>
      <c r="U24" s="1061"/>
      <c r="V24" s="1061"/>
      <c r="W24" s="20"/>
    </row>
    <row r="25" spans="2:23" ht="15" customHeight="1">
      <c r="C25" s="1062" t="s">
        <v>184</v>
      </c>
      <c r="D25" s="1062"/>
      <c r="E25" s="1062"/>
      <c r="F25" s="1062"/>
      <c r="G25" s="1062"/>
      <c r="H25" s="1062"/>
      <c r="I25" s="1062"/>
      <c r="J25" s="1062"/>
      <c r="K25" s="1061"/>
      <c r="L25" s="1061"/>
      <c r="M25" s="1061"/>
      <c r="N25" s="1061"/>
      <c r="O25" s="1061"/>
      <c r="P25" s="1061"/>
      <c r="Q25" s="1061"/>
      <c r="R25" s="1061"/>
      <c r="S25" s="1061"/>
      <c r="T25" s="1061"/>
      <c r="U25" s="1061"/>
      <c r="V25" s="1061"/>
      <c r="W25" s="20"/>
    </row>
    <row r="26" spans="2:23" ht="15" customHeight="1">
      <c r="C26" s="1062"/>
      <c r="D26" s="1062"/>
      <c r="E26" s="1062"/>
      <c r="F26" s="1062"/>
      <c r="G26" s="1062"/>
      <c r="H26" s="1062"/>
      <c r="I26" s="1062"/>
      <c r="J26" s="1062"/>
      <c r="K26" s="1061"/>
      <c r="L26" s="1061"/>
      <c r="M26" s="1061"/>
      <c r="N26" s="1061"/>
      <c r="O26" s="1061"/>
      <c r="P26" s="1061"/>
      <c r="Q26" s="1061"/>
      <c r="R26" s="1061"/>
      <c r="S26" s="1061"/>
      <c r="T26" s="1061"/>
      <c r="U26" s="1061"/>
      <c r="V26" s="1061"/>
      <c r="W26" s="20"/>
    </row>
    <row r="27" spans="2:23" ht="15" customHeight="1">
      <c r="C27" s="187"/>
      <c r="D27" s="187"/>
      <c r="E27" s="187"/>
      <c r="F27" s="187"/>
      <c r="G27" s="187"/>
      <c r="H27" s="187"/>
      <c r="I27" s="187"/>
      <c r="J27" s="187"/>
      <c r="K27" s="188"/>
      <c r="L27" s="188"/>
      <c r="M27" s="188"/>
      <c r="N27" s="188"/>
      <c r="O27" s="188"/>
      <c r="P27" s="188"/>
      <c r="Q27" s="188"/>
      <c r="R27" s="188"/>
      <c r="S27" s="188"/>
      <c r="T27" s="188"/>
      <c r="U27" s="188"/>
      <c r="V27" s="188"/>
      <c r="W27" s="20"/>
    </row>
    <row r="28" spans="2:23" ht="15" customHeight="1">
      <c r="C28" s="57"/>
      <c r="D28" s="57"/>
      <c r="E28" s="57"/>
      <c r="F28" s="57"/>
      <c r="G28" s="57"/>
      <c r="H28" s="57"/>
      <c r="I28" s="57"/>
      <c r="J28" s="20"/>
      <c r="K28" s="20"/>
      <c r="L28" s="20"/>
      <c r="M28" s="20"/>
      <c r="N28" s="20"/>
      <c r="O28" s="20"/>
      <c r="P28" s="20"/>
      <c r="Q28" s="20"/>
      <c r="R28" s="20"/>
      <c r="S28" s="20"/>
      <c r="T28" s="20"/>
      <c r="U28" s="20"/>
      <c r="V28" s="20"/>
      <c r="W28" s="20"/>
    </row>
    <row r="30" spans="2:23" ht="15" customHeight="1">
      <c r="B30" s="52" t="s">
        <v>190</v>
      </c>
      <c r="C30" s="52"/>
      <c r="H30" s="1056" t="s">
        <v>191</v>
      </c>
      <c r="I30" s="1056"/>
      <c r="J30" s="1056"/>
      <c r="K30" s="1056"/>
      <c r="L30" s="1056"/>
      <c r="M30" s="1056"/>
      <c r="N30" s="1056"/>
      <c r="O30" s="1056"/>
      <c r="P30" s="1056"/>
      <c r="Q30" s="1056"/>
    </row>
    <row r="31" spans="2:23" ht="15" customHeight="1" thickBot="1">
      <c r="B31" s="52"/>
      <c r="C31" s="52"/>
      <c r="H31" s="1056"/>
      <c r="I31" s="1056"/>
      <c r="J31" s="1056"/>
      <c r="K31" s="1056"/>
      <c r="L31" s="1056"/>
      <c r="M31" s="1056"/>
      <c r="N31" s="1056"/>
      <c r="O31" s="1056"/>
      <c r="P31" s="1056"/>
      <c r="Q31" s="1056"/>
    </row>
    <row r="32" spans="2:23" ht="30" customHeight="1">
      <c r="C32" s="1066" t="s">
        <v>72</v>
      </c>
      <c r="D32" s="1067"/>
      <c r="E32" s="1067"/>
      <c r="F32" s="1067"/>
      <c r="G32" s="1067"/>
      <c r="H32" s="1068" t="e">
        <f>#REF!</f>
        <v>#REF!</v>
      </c>
      <c r="I32" s="1069"/>
      <c r="J32" s="1069"/>
      <c r="K32" s="1069"/>
      <c r="L32" s="1069"/>
      <c r="M32" s="1069"/>
      <c r="N32" s="1069"/>
      <c r="O32" s="1069"/>
      <c r="P32" s="1069"/>
      <c r="Q32" s="1069"/>
      <c r="R32" s="1069"/>
      <c r="S32" s="1069"/>
      <c r="T32" s="1069"/>
      <c r="U32" s="1070"/>
    </row>
    <row r="33" spans="3:21" ht="30" customHeight="1">
      <c r="C33" s="58"/>
      <c r="D33" s="33"/>
      <c r="E33" s="33"/>
      <c r="F33" s="33"/>
      <c r="G33" s="38"/>
      <c r="H33" s="1071" t="s">
        <v>193</v>
      </c>
      <c r="I33" s="1071"/>
      <c r="J33" s="1072">
        <f>L6</f>
        <v>0</v>
      </c>
      <c r="K33" s="1072"/>
      <c r="L33" s="1071" t="s">
        <v>194</v>
      </c>
      <c r="M33" s="1071"/>
      <c r="N33" s="59"/>
      <c r="O33" s="59"/>
      <c r="P33" s="59"/>
      <c r="Q33" s="59"/>
      <c r="R33" s="59"/>
      <c r="S33" s="59"/>
      <c r="T33" s="59"/>
      <c r="U33" s="60"/>
    </row>
    <row r="34" spans="3:21" ht="30" customHeight="1">
      <c r="C34" s="61"/>
      <c r="D34" s="34"/>
      <c r="E34" s="34"/>
      <c r="F34" s="34"/>
      <c r="G34" s="35"/>
      <c r="H34" s="1084" t="s">
        <v>204</v>
      </c>
      <c r="I34" s="637"/>
      <c r="J34" s="142"/>
      <c r="K34" s="39" t="s">
        <v>46</v>
      </c>
      <c r="L34" s="142"/>
      <c r="M34" s="637" t="s">
        <v>196</v>
      </c>
      <c r="N34" s="637"/>
      <c r="O34" s="637" t="s">
        <v>204</v>
      </c>
      <c r="P34" s="637"/>
      <c r="Q34" s="142"/>
      <c r="R34" s="39" t="s">
        <v>46</v>
      </c>
      <c r="S34" s="142"/>
      <c r="T34" s="637" t="s">
        <v>197</v>
      </c>
      <c r="U34" s="1085"/>
    </row>
    <row r="35" spans="3:21" ht="30" customHeight="1">
      <c r="C35" s="62"/>
      <c r="D35" s="36"/>
      <c r="E35" s="36"/>
      <c r="F35" s="36"/>
      <c r="G35" s="37"/>
      <c r="H35" s="636" t="s">
        <v>198</v>
      </c>
      <c r="I35" s="636"/>
      <c r="J35" s="636"/>
      <c r="K35" s="636" t="s">
        <v>199</v>
      </c>
      <c r="L35" s="636"/>
      <c r="M35" s="636"/>
      <c r="N35" s="636" t="s">
        <v>200</v>
      </c>
      <c r="O35" s="636"/>
      <c r="P35" s="636"/>
      <c r="Q35" s="636"/>
      <c r="R35" s="636"/>
      <c r="S35" s="636"/>
      <c r="T35" s="636"/>
      <c r="U35" s="1089"/>
    </row>
    <row r="36" spans="3:21" ht="30" customHeight="1">
      <c r="C36" s="1077" t="s">
        <v>202</v>
      </c>
      <c r="D36" s="1078"/>
      <c r="E36" s="1078"/>
      <c r="F36" s="1078"/>
      <c r="G36" s="1078"/>
      <c r="H36" s="1063"/>
      <c r="I36" s="1063"/>
      <c r="J36" s="1063"/>
      <c r="K36" s="1063"/>
      <c r="L36" s="1063"/>
      <c r="M36" s="1063"/>
      <c r="N36" s="1063"/>
      <c r="O36" s="1063"/>
      <c r="P36" s="1063"/>
      <c r="Q36" s="1063"/>
      <c r="R36" s="1064"/>
      <c r="S36" s="1064"/>
      <c r="T36" s="1064"/>
      <c r="U36" s="1065"/>
    </row>
    <row r="37" spans="3:21" ht="30" customHeight="1">
      <c r="C37" s="1073" t="s">
        <v>202</v>
      </c>
      <c r="D37" s="1074"/>
      <c r="E37" s="1074"/>
      <c r="F37" s="1074"/>
      <c r="G37" s="1074"/>
      <c r="H37" s="1063"/>
      <c r="I37" s="1063"/>
      <c r="J37" s="1063"/>
      <c r="K37" s="1063"/>
      <c r="L37" s="1063"/>
      <c r="M37" s="1063"/>
      <c r="N37" s="1063"/>
      <c r="O37" s="1063"/>
      <c r="P37" s="1063"/>
      <c r="Q37" s="1063"/>
      <c r="R37" s="1064"/>
      <c r="S37" s="1064"/>
      <c r="T37" s="1064"/>
      <c r="U37" s="1065"/>
    </row>
    <row r="38" spans="3:21" ht="30" customHeight="1">
      <c r="C38" s="1073" t="s">
        <v>195</v>
      </c>
      <c r="D38" s="1074"/>
      <c r="E38" s="1074"/>
      <c r="F38" s="1074"/>
      <c r="G38" s="1074"/>
      <c r="H38" s="1063"/>
      <c r="I38" s="1063"/>
      <c r="J38" s="1063"/>
      <c r="K38" s="1063"/>
      <c r="L38" s="1063"/>
      <c r="M38" s="1063"/>
      <c r="N38" s="1063"/>
      <c r="O38" s="1063"/>
      <c r="P38" s="1063"/>
      <c r="Q38" s="1063"/>
      <c r="R38" s="1064"/>
      <c r="S38" s="1064"/>
      <c r="T38" s="1064"/>
      <c r="U38" s="1065"/>
    </row>
    <row r="39" spans="3:21" ht="30" customHeight="1">
      <c r="C39" s="1073" t="s">
        <v>195</v>
      </c>
      <c r="D39" s="1074"/>
      <c r="E39" s="1074"/>
      <c r="F39" s="1074"/>
      <c r="G39" s="1074"/>
      <c r="H39" s="1063"/>
      <c r="I39" s="1063"/>
      <c r="J39" s="1063"/>
      <c r="K39" s="1063"/>
      <c r="L39" s="1063"/>
      <c r="M39" s="1063"/>
      <c r="N39" s="1063"/>
      <c r="O39" s="1063"/>
      <c r="P39" s="1063"/>
      <c r="Q39" s="1063"/>
      <c r="R39" s="1064"/>
      <c r="S39" s="1064"/>
      <c r="T39" s="1064"/>
      <c r="U39" s="1065"/>
    </row>
    <row r="40" spans="3:21" ht="30" customHeight="1">
      <c r="C40" s="1073" t="s">
        <v>195</v>
      </c>
      <c r="D40" s="1074"/>
      <c r="E40" s="1074"/>
      <c r="F40" s="1074"/>
      <c r="G40" s="1074"/>
      <c r="H40" s="1063"/>
      <c r="I40" s="1063"/>
      <c r="J40" s="1063"/>
      <c r="K40" s="1063"/>
      <c r="L40" s="1063"/>
      <c r="M40" s="1063"/>
      <c r="N40" s="1063"/>
      <c r="O40" s="1063"/>
      <c r="P40" s="1063"/>
      <c r="Q40" s="1063"/>
      <c r="R40" s="1064"/>
      <c r="S40" s="1064"/>
      <c r="T40" s="1064"/>
      <c r="U40" s="1065"/>
    </row>
    <row r="41" spans="3:21" ht="30" customHeight="1">
      <c r="C41" s="1073" t="s">
        <v>195</v>
      </c>
      <c r="D41" s="1074"/>
      <c r="E41" s="1074"/>
      <c r="F41" s="1074"/>
      <c r="G41" s="1074"/>
      <c r="H41" s="1063"/>
      <c r="I41" s="1063"/>
      <c r="J41" s="1063"/>
      <c r="K41" s="1063"/>
      <c r="L41" s="1063"/>
      <c r="M41" s="1063"/>
      <c r="N41" s="1063"/>
      <c r="O41" s="1063"/>
      <c r="P41" s="1063"/>
      <c r="Q41" s="1063"/>
      <c r="R41" s="1064"/>
      <c r="S41" s="1064"/>
      <c r="T41" s="1064"/>
      <c r="U41" s="1065"/>
    </row>
    <row r="42" spans="3:21" ht="30" customHeight="1">
      <c r="C42" s="1073" t="s">
        <v>195</v>
      </c>
      <c r="D42" s="1074"/>
      <c r="E42" s="1074"/>
      <c r="F42" s="1074"/>
      <c r="G42" s="1074"/>
      <c r="H42" s="1063"/>
      <c r="I42" s="1063"/>
      <c r="J42" s="1063"/>
      <c r="K42" s="1063"/>
      <c r="L42" s="1063"/>
      <c r="M42" s="1063"/>
      <c r="N42" s="1063"/>
      <c r="O42" s="1063"/>
      <c r="P42" s="1063"/>
      <c r="Q42" s="1063"/>
      <c r="R42" s="1064"/>
      <c r="S42" s="1064"/>
      <c r="T42" s="1064"/>
      <c r="U42" s="1065"/>
    </row>
    <row r="43" spans="3:21" ht="30" customHeight="1">
      <c r="C43" s="1073" t="s">
        <v>195</v>
      </c>
      <c r="D43" s="1074"/>
      <c r="E43" s="1074"/>
      <c r="F43" s="1074"/>
      <c r="G43" s="1074"/>
      <c r="H43" s="1063"/>
      <c r="I43" s="1063"/>
      <c r="J43" s="1063"/>
      <c r="K43" s="1063"/>
      <c r="L43" s="1063"/>
      <c r="M43" s="1063"/>
      <c r="N43" s="1063"/>
      <c r="O43" s="1063"/>
      <c r="P43" s="1063"/>
      <c r="Q43" s="1063"/>
      <c r="R43" s="1064"/>
      <c r="S43" s="1064"/>
      <c r="T43" s="1064"/>
      <c r="U43" s="1065"/>
    </row>
    <row r="44" spans="3:21" ht="30" customHeight="1">
      <c r="C44" s="1073" t="s">
        <v>195</v>
      </c>
      <c r="D44" s="1074"/>
      <c r="E44" s="1074"/>
      <c r="F44" s="1074"/>
      <c r="G44" s="1074"/>
      <c r="H44" s="1063"/>
      <c r="I44" s="1063"/>
      <c r="J44" s="1063"/>
      <c r="K44" s="1063"/>
      <c r="L44" s="1063"/>
      <c r="M44" s="1063"/>
      <c r="N44" s="1063"/>
      <c r="O44" s="1063"/>
      <c r="P44" s="1063"/>
      <c r="Q44" s="1063"/>
      <c r="R44" s="1064"/>
      <c r="S44" s="1064"/>
      <c r="T44" s="1064"/>
      <c r="U44" s="1065"/>
    </row>
    <row r="45" spans="3:21" ht="30" customHeight="1">
      <c r="C45" s="1073" t="s">
        <v>195</v>
      </c>
      <c r="D45" s="1074"/>
      <c r="E45" s="1074"/>
      <c r="F45" s="1074"/>
      <c r="G45" s="1074"/>
      <c r="H45" s="1063"/>
      <c r="I45" s="1063"/>
      <c r="J45" s="1063"/>
      <c r="K45" s="1063"/>
      <c r="L45" s="1063"/>
      <c r="M45" s="1063"/>
      <c r="N45" s="1063"/>
      <c r="O45" s="1063"/>
      <c r="P45" s="1063"/>
      <c r="Q45" s="1063"/>
      <c r="R45" s="1064"/>
      <c r="S45" s="1064"/>
      <c r="T45" s="1064"/>
      <c r="U45" s="1065"/>
    </row>
    <row r="46" spans="3:21" ht="30" customHeight="1">
      <c r="C46" s="1073" t="s">
        <v>195</v>
      </c>
      <c r="D46" s="1074"/>
      <c r="E46" s="1074"/>
      <c r="F46" s="1074"/>
      <c r="G46" s="1074"/>
      <c r="H46" s="1063"/>
      <c r="I46" s="1063"/>
      <c r="J46" s="1063"/>
      <c r="K46" s="1063"/>
      <c r="L46" s="1063"/>
      <c r="M46" s="1063"/>
      <c r="N46" s="1063"/>
      <c r="O46" s="1063"/>
      <c r="P46" s="1063"/>
      <c r="Q46" s="1063"/>
      <c r="R46" s="1064"/>
      <c r="S46" s="1064"/>
      <c r="T46" s="1064"/>
      <c r="U46" s="1065"/>
    </row>
    <row r="47" spans="3:21" ht="30" customHeight="1" thickBot="1">
      <c r="C47" s="1075" t="s">
        <v>201</v>
      </c>
      <c r="D47" s="1076"/>
      <c r="E47" s="1076"/>
      <c r="F47" s="1076"/>
      <c r="G47" s="1076"/>
      <c r="H47" s="1086"/>
      <c r="I47" s="1086"/>
      <c r="J47" s="1086"/>
      <c r="K47" s="1086"/>
      <c r="L47" s="1086"/>
      <c r="M47" s="1086"/>
      <c r="N47" s="1086"/>
      <c r="O47" s="1086"/>
      <c r="P47" s="1086"/>
      <c r="Q47" s="1086"/>
      <c r="R47" s="1087"/>
      <c r="S47" s="1087"/>
      <c r="T47" s="1087"/>
      <c r="U47" s="1088"/>
    </row>
    <row r="48" spans="3:21" ht="30" customHeight="1" thickTop="1" thickBot="1">
      <c r="C48" s="1079" t="s">
        <v>140</v>
      </c>
      <c r="D48" s="1080"/>
      <c r="E48" s="1080"/>
      <c r="F48" s="1080"/>
      <c r="G48" s="1080"/>
      <c r="H48" s="1081">
        <f>SUM(H36:J47)</f>
        <v>0</v>
      </c>
      <c r="I48" s="1081"/>
      <c r="J48" s="1081"/>
      <c r="K48" s="1081">
        <f>SUM(K36:M47)</f>
        <v>0</v>
      </c>
      <c r="L48" s="1081"/>
      <c r="M48" s="1081"/>
      <c r="N48" s="1081">
        <f>SUM(N36:Q47)</f>
        <v>0</v>
      </c>
      <c r="O48" s="1081"/>
      <c r="P48" s="1081"/>
      <c r="Q48" s="1081"/>
      <c r="R48" s="1082">
        <f>SUM(R36:U47)</f>
        <v>0</v>
      </c>
      <c r="S48" s="1082"/>
      <c r="T48" s="1082"/>
      <c r="U48" s="1083"/>
    </row>
    <row r="49" spans="3:21" ht="15" customHeight="1">
      <c r="C49" s="63"/>
      <c r="D49" s="63"/>
      <c r="E49" s="63"/>
      <c r="F49" s="63"/>
      <c r="G49" s="63"/>
      <c r="H49" s="64"/>
      <c r="I49" s="64"/>
      <c r="J49" s="64"/>
      <c r="K49" s="64"/>
      <c r="L49" s="64"/>
      <c r="M49" s="64"/>
      <c r="N49" s="64"/>
      <c r="O49" s="64"/>
      <c r="P49" s="64"/>
      <c r="Q49" s="64"/>
      <c r="R49" s="65"/>
      <c r="S49" s="65"/>
      <c r="T49" s="65"/>
      <c r="U49" s="65"/>
    </row>
    <row r="50" spans="3:21" ht="15" customHeight="1">
      <c r="C50" s="66"/>
      <c r="D50" s="66"/>
      <c r="E50" s="66"/>
      <c r="F50" s="66"/>
      <c r="G50" s="66"/>
      <c r="H50" s="66"/>
      <c r="I50" s="66"/>
      <c r="J50" s="66"/>
      <c r="K50" s="66"/>
      <c r="L50" s="66"/>
      <c r="M50" s="66"/>
      <c r="N50" s="66"/>
      <c r="O50" s="66"/>
      <c r="P50" s="66"/>
      <c r="Q50" s="66"/>
      <c r="R50" s="66"/>
      <c r="S50" s="66"/>
      <c r="T50" s="66"/>
      <c r="U50" s="66"/>
    </row>
    <row r="51" spans="3:21" ht="15" customHeight="1">
      <c r="C51" s="66"/>
      <c r="D51" s="66"/>
      <c r="E51" s="66"/>
      <c r="F51" s="66"/>
      <c r="G51" s="66"/>
      <c r="H51" s="66"/>
      <c r="I51" s="66"/>
      <c r="J51" s="66"/>
      <c r="K51" s="66"/>
      <c r="L51" s="66"/>
      <c r="M51" s="66"/>
      <c r="N51" s="66"/>
      <c r="O51" s="66"/>
      <c r="P51" s="66"/>
      <c r="Q51" s="66"/>
      <c r="R51" s="66"/>
      <c r="S51" s="66"/>
      <c r="T51" s="66"/>
      <c r="U51" s="66"/>
    </row>
    <row r="52" spans="3:21" ht="15" customHeight="1">
      <c r="C52" s="66"/>
      <c r="D52" s="66"/>
      <c r="E52" s="66"/>
      <c r="F52" s="66"/>
      <c r="G52" s="66"/>
      <c r="H52" s="66"/>
      <c r="I52" s="66"/>
      <c r="J52" s="66"/>
      <c r="K52" s="66"/>
      <c r="L52" s="66"/>
      <c r="M52" s="66"/>
      <c r="N52" s="66"/>
      <c r="O52" s="66"/>
      <c r="P52" s="66"/>
      <c r="Q52" s="66"/>
      <c r="R52" s="66"/>
      <c r="S52" s="66"/>
      <c r="T52" s="66"/>
      <c r="U52" s="66"/>
    </row>
    <row r="53" spans="3:21" ht="15" customHeight="1">
      <c r="C53" s="66"/>
      <c r="D53" s="66"/>
      <c r="E53" s="66"/>
      <c r="F53" s="66"/>
      <c r="G53" s="66"/>
      <c r="H53" s="66"/>
      <c r="I53" s="66"/>
      <c r="J53" s="66"/>
      <c r="K53" s="66"/>
      <c r="L53" s="66"/>
      <c r="M53" s="66"/>
      <c r="N53" s="66"/>
      <c r="O53" s="66"/>
      <c r="P53" s="66"/>
      <c r="Q53" s="66"/>
      <c r="R53" s="66"/>
      <c r="S53" s="66"/>
      <c r="T53" s="66"/>
      <c r="U53" s="66"/>
    </row>
    <row r="54" spans="3:21" ht="15" customHeight="1">
      <c r="C54" s="66"/>
      <c r="D54" s="66"/>
      <c r="E54" s="66"/>
      <c r="F54" s="66"/>
      <c r="G54" s="66"/>
      <c r="H54" s="66"/>
      <c r="I54" s="66"/>
      <c r="J54" s="66"/>
      <c r="K54" s="66"/>
      <c r="L54" s="66"/>
      <c r="M54" s="66"/>
      <c r="N54" s="66"/>
      <c r="O54" s="66"/>
      <c r="P54" s="66"/>
      <c r="Q54" s="66"/>
      <c r="R54" s="66"/>
      <c r="S54" s="66"/>
      <c r="T54" s="66"/>
      <c r="U54" s="66"/>
    </row>
    <row r="55" spans="3:21" ht="15" customHeight="1">
      <c r="C55" s="66"/>
      <c r="D55" s="66"/>
      <c r="E55" s="66"/>
      <c r="F55" s="66"/>
      <c r="G55" s="66"/>
      <c r="H55" s="66"/>
      <c r="I55" s="66"/>
      <c r="J55" s="66"/>
      <c r="K55" s="66"/>
      <c r="L55" s="66"/>
      <c r="M55" s="66"/>
      <c r="N55" s="66"/>
      <c r="O55" s="66"/>
      <c r="P55" s="66"/>
      <c r="Q55" s="66"/>
      <c r="R55" s="66"/>
      <c r="S55" s="66"/>
      <c r="T55" s="66"/>
      <c r="U55" s="66"/>
    </row>
    <row r="67" spans="2:21" ht="15" customHeight="1">
      <c r="B67" s="52" t="s">
        <v>190</v>
      </c>
      <c r="C67" s="52"/>
      <c r="H67" s="1056" t="s">
        <v>191</v>
      </c>
      <c r="I67" s="1056"/>
      <c r="J67" s="1056"/>
      <c r="K67" s="1056"/>
      <c r="L67" s="1056"/>
      <c r="M67" s="1056"/>
      <c r="N67" s="1056"/>
      <c r="O67" s="1056"/>
      <c r="P67" s="1056"/>
      <c r="Q67" s="1056"/>
    </row>
    <row r="68" spans="2:21" ht="15" customHeight="1" thickBot="1">
      <c r="B68" s="52"/>
      <c r="C68" s="52"/>
      <c r="H68" s="1056"/>
      <c r="I68" s="1056"/>
      <c r="J68" s="1056"/>
      <c r="K68" s="1056"/>
      <c r="L68" s="1056"/>
      <c r="M68" s="1056"/>
      <c r="N68" s="1056"/>
      <c r="O68" s="1056"/>
      <c r="P68" s="1056"/>
      <c r="Q68" s="1056"/>
    </row>
    <row r="69" spans="2:21" ht="30" customHeight="1">
      <c r="C69" s="1066" t="s">
        <v>72</v>
      </c>
      <c r="D69" s="1067"/>
      <c r="E69" s="1067"/>
      <c r="F69" s="1067"/>
      <c r="G69" s="1067"/>
      <c r="H69" s="1068" t="e">
        <f>H32</f>
        <v>#REF!</v>
      </c>
      <c r="I69" s="1069"/>
      <c r="J69" s="1069"/>
      <c r="K69" s="1069"/>
      <c r="L69" s="1069"/>
      <c r="M69" s="1069"/>
      <c r="N69" s="1069"/>
      <c r="O69" s="1069"/>
      <c r="P69" s="1069"/>
      <c r="Q69" s="1069"/>
      <c r="R69" s="1069"/>
      <c r="S69" s="1069"/>
      <c r="T69" s="1069"/>
      <c r="U69" s="1070"/>
    </row>
    <row r="70" spans="2:21" ht="30" customHeight="1">
      <c r="C70" s="58"/>
      <c r="D70" s="33"/>
      <c r="E70" s="33"/>
      <c r="F70" s="33"/>
      <c r="G70" s="38"/>
      <c r="H70" s="1071" t="s">
        <v>193</v>
      </c>
      <c r="I70" s="1071"/>
      <c r="J70" s="1072">
        <f>P6</f>
        <v>0</v>
      </c>
      <c r="K70" s="1072"/>
      <c r="L70" s="1071" t="s">
        <v>194</v>
      </c>
      <c r="M70" s="1071"/>
      <c r="N70" s="59"/>
      <c r="O70" s="59"/>
      <c r="P70" s="59"/>
      <c r="Q70" s="59"/>
      <c r="R70" s="59"/>
      <c r="S70" s="59"/>
      <c r="T70" s="59"/>
      <c r="U70" s="60"/>
    </row>
    <row r="71" spans="2:21" ht="30" customHeight="1">
      <c r="C71" s="61"/>
      <c r="D71" s="34"/>
      <c r="E71" s="34"/>
      <c r="F71" s="34"/>
      <c r="G71" s="35"/>
      <c r="H71" s="1084" t="s">
        <v>204</v>
      </c>
      <c r="I71" s="637"/>
      <c r="J71" s="142"/>
      <c r="K71" s="39" t="s">
        <v>46</v>
      </c>
      <c r="L71" s="142"/>
      <c r="M71" s="637" t="s">
        <v>196</v>
      </c>
      <c r="N71" s="637"/>
      <c r="O71" s="637" t="s">
        <v>204</v>
      </c>
      <c r="P71" s="637"/>
      <c r="Q71" s="142"/>
      <c r="R71" s="39" t="s">
        <v>46</v>
      </c>
      <c r="S71" s="142"/>
      <c r="T71" s="637" t="s">
        <v>197</v>
      </c>
      <c r="U71" s="1085"/>
    </row>
    <row r="72" spans="2:21" ht="30" customHeight="1">
      <c r="C72" s="62"/>
      <c r="D72" s="36"/>
      <c r="E72" s="36"/>
      <c r="F72" s="36"/>
      <c r="G72" s="37"/>
      <c r="H72" s="636" t="s">
        <v>198</v>
      </c>
      <c r="I72" s="636"/>
      <c r="J72" s="636"/>
      <c r="K72" s="636" t="s">
        <v>199</v>
      </c>
      <c r="L72" s="636"/>
      <c r="M72" s="636"/>
      <c r="N72" s="636" t="s">
        <v>200</v>
      </c>
      <c r="O72" s="636"/>
      <c r="P72" s="636"/>
      <c r="Q72" s="636"/>
      <c r="R72" s="636"/>
      <c r="S72" s="636"/>
      <c r="T72" s="636"/>
      <c r="U72" s="1089"/>
    </row>
    <row r="73" spans="2:21" ht="30" customHeight="1">
      <c r="C73" s="1077" t="s">
        <v>202</v>
      </c>
      <c r="D73" s="1078"/>
      <c r="E73" s="1078"/>
      <c r="F73" s="1078"/>
      <c r="G73" s="1078"/>
      <c r="H73" s="1063"/>
      <c r="I73" s="1063"/>
      <c r="J73" s="1063"/>
      <c r="K73" s="1063"/>
      <c r="L73" s="1063"/>
      <c r="M73" s="1063"/>
      <c r="N73" s="1063"/>
      <c r="O73" s="1063"/>
      <c r="P73" s="1063"/>
      <c r="Q73" s="1063"/>
      <c r="R73" s="1064"/>
      <c r="S73" s="1064"/>
      <c r="T73" s="1064"/>
      <c r="U73" s="1065"/>
    </row>
    <row r="74" spans="2:21" ht="30" customHeight="1">
      <c r="C74" s="1073" t="s">
        <v>203</v>
      </c>
      <c r="D74" s="1074"/>
      <c r="E74" s="1074"/>
      <c r="F74" s="1074"/>
      <c r="G74" s="1074"/>
      <c r="H74" s="1063"/>
      <c r="I74" s="1063"/>
      <c r="J74" s="1063"/>
      <c r="K74" s="1063"/>
      <c r="L74" s="1063"/>
      <c r="M74" s="1063"/>
      <c r="N74" s="1063"/>
      <c r="O74" s="1063"/>
      <c r="P74" s="1063"/>
      <c r="Q74" s="1063"/>
      <c r="R74" s="1064"/>
      <c r="S74" s="1064"/>
      <c r="T74" s="1064"/>
      <c r="U74" s="1065"/>
    </row>
    <row r="75" spans="2:21" ht="30" customHeight="1">
      <c r="C75" s="1073" t="s">
        <v>195</v>
      </c>
      <c r="D75" s="1074"/>
      <c r="E75" s="1074"/>
      <c r="F75" s="1074"/>
      <c r="G75" s="1074"/>
      <c r="H75" s="1063"/>
      <c r="I75" s="1063"/>
      <c r="J75" s="1063"/>
      <c r="K75" s="1063"/>
      <c r="L75" s="1063"/>
      <c r="M75" s="1063"/>
      <c r="N75" s="1063"/>
      <c r="O75" s="1063"/>
      <c r="P75" s="1063"/>
      <c r="Q75" s="1063"/>
      <c r="R75" s="1064"/>
      <c r="S75" s="1064"/>
      <c r="T75" s="1064"/>
      <c r="U75" s="1065"/>
    </row>
    <row r="76" spans="2:21" ht="30" customHeight="1">
      <c r="C76" s="1073" t="s">
        <v>195</v>
      </c>
      <c r="D76" s="1074"/>
      <c r="E76" s="1074"/>
      <c r="F76" s="1074"/>
      <c r="G76" s="1074"/>
      <c r="H76" s="1063"/>
      <c r="I76" s="1063"/>
      <c r="J76" s="1063"/>
      <c r="K76" s="1063"/>
      <c r="L76" s="1063"/>
      <c r="M76" s="1063"/>
      <c r="N76" s="1063"/>
      <c r="O76" s="1063"/>
      <c r="P76" s="1063"/>
      <c r="Q76" s="1063"/>
      <c r="R76" s="1064"/>
      <c r="S76" s="1064"/>
      <c r="T76" s="1064"/>
      <c r="U76" s="1065"/>
    </row>
    <row r="77" spans="2:21" ht="30" customHeight="1">
      <c r="C77" s="1073" t="s">
        <v>195</v>
      </c>
      <c r="D77" s="1074"/>
      <c r="E77" s="1074"/>
      <c r="F77" s="1074"/>
      <c r="G77" s="1074"/>
      <c r="H77" s="1063"/>
      <c r="I77" s="1063"/>
      <c r="J77" s="1063"/>
      <c r="K77" s="1063"/>
      <c r="L77" s="1063"/>
      <c r="M77" s="1063"/>
      <c r="N77" s="1063"/>
      <c r="O77" s="1063"/>
      <c r="P77" s="1063"/>
      <c r="Q77" s="1063"/>
      <c r="R77" s="1064"/>
      <c r="S77" s="1064"/>
      <c r="T77" s="1064"/>
      <c r="U77" s="1065"/>
    </row>
    <row r="78" spans="2:21" ht="30" customHeight="1">
      <c r="C78" s="1073" t="s">
        <v>195</v>
      </c>
      <c r="D78" s="1074"/>
      <c r="E78" s="1074"/>
      <c r="F78" s="1074"/>
      <c r="G78" s="1074"/>
      <c r="H78" s="1063"/>
      <c r="I78" s="1063"/>
      <c r="J78" s="1063"/>
      <c r="K78" s="1063"/>
      <c r="L78" s="1063"/>
      <c r="M78" s="1063"/>
      <c r="N78" s="1063"/>
      <c r="O78" s="1063"/>
      <c r="P78" s="1063"/>
      <c r="Q78" s="1063"/>
      <c r="R78" s="1064"/>
      <c r="S78" s="1064"/>
      <c r="T78" s="1064"/>
      <c r="U78" s="1065"/>
    </row>
    <row r="79" spans="2:21" ht="30" customHeight="1">
      <c r="C79" s="1073" t="s">
        <v>195</v>
      </c>
      <c r="D79" s="1074"/>
      <c r="E79" s="1074"/>
      <c r="F79" s="1074"/>
      <c r="G79" s="1074"/>
      <c r="H79" s="1063"/>
      <c r="I79" s="1063"/>
      <c r="J79" s="1063"/>
      <c r="K79" s="1063"/>
      <c r="L79" s="1063"/>
      <c r="M79" s="1063"/>
      <c r="N79" s="1063"/>
      <c r="O79" s="1063"/>
      <c r="P79" s="1063"/>
      <c r="Q79" s="1063"/>
      <c r="R79" s="1064"/>
      <c r="S79" s="1064"/>
      <c r="T79" s="1064"/>
      <c r="U79" s="1065"/>
    </row>
    <row r="80" spans="2:21" ht="30" customHeight="1">
      <c r="C80" s="1073" t="s">
        <v>195</v>
      </c>
      <c r="D80" s="1074"/>
      <c r="E80" s="1074"/>
      <c r="F80" s="1074"/>
      <c r="G80" s="1074"/>
      <c r="H80" s="1063"/>
      <c r="I80" s="1063"/>
      <c r="J80" s="1063"/>
      <c r="K80" s="1063"/>
      <c r="L80" s="1063"/>
      <c r="M80" s="1063"/>
      <c r="N80" s="1063"/>
      <c r="O80" s="1063"/>
      <c r="P80" s="1063"/>
      <c r="Q80" s="1063"/>
      <c r="R80" s="1064"/>
      <c r="S80" s="1064"/>
      <c r="T80" s="1064"/>
      <c r="U80" s="1065"/>
    </row>
    <row r="81" spans="3:21" ht="30" customHeight="1">
      <c r="C81" s="1073" t="s">
        <v>195</v>
      </c>
      <c r="D81" s="1074"/>
      <c r="E81" s="1074"/>
      <c r="F81" s="1074"/>
      <c r="G81" s="1074"/>
      <c r="H81" s="1063"/>
      <c r="I81" s="1063"/>
      <c r="J81" s="1063"/>
      <c r="K81" s="1063"/>
      <c r="L81" s="1063"/>
      <c r="M81" s="1063"/>
      <c r="N81" s="1063"/>
      <c r="O81" s="1063"/>
      <c r="P81" s="1063"/>
      <c r="Q81" s="1063"/>
      <c r="R81" s="1064"/>
      <c r="S81" s="1064"/>
      <c r="T81" s="1064"/>
      <c r="U81" s="1065"/>
    </row>
    <row r="82" spans="3:21" ht="30" customHeight="1">
      <c r="C82" s="1073" t="s">
        <v>195</v>
      </c>
      <c r="D82" s="1074"/>
      <c r="E82" s="1074"/>
      <c r="F82" s="1074"/>
      <c r="G82" s="1074"/>
      <c r="H82" s="1063"/>
      <c r="I82" s="1063"/>
      <c r="J82" s="1063"/>
      <c r="K82" s="1063"/>
      <c r="L82" s="1063"/>
      <c r="M82" s="1063"/>
      <c r="N82" s="1063"/>
      <c r="O82" s="1063"/>
      <c r="P82" s="1063"/>
      <c r="Q82" s="1063"/>
      <c r="R82" s="1064"/>
      <c r="S82" s="1064"/>
      <c r="T82" s="1064"/>
      <c r="U82" s="1065"/>
    </row>
    <row r="83" spans="3:21" ht="30" customHeight="1">
      <c r="C83" s="1073" t="s">
        <v>195</v>
      </c>
      <c r="D83" s="1074"/>
      <c r="E83" s="1074"/>
      <c r="F83" s="1074"/>
      <c r="G83" s="1074"/>
      <c r="H83" s="1063"/>
      <c r="I83" s="1063"/>
      <c r="J83" s="1063"/>
      <c r="K83" s="1063"/>
      <c r="L83" s="1063"/>
      <c r="M83" s="1063"/>
      <c r="N83" s="1063"/>
      <c r="O83" s="1063"/>
      <c r="P83" s="1063"/>
      <c r="Q83" s="1063"/>
      <c r="R83" s="1064"/>
      <c r="S83" s="1064"/>
      <c r="T83" s="1064"/>
      <c r="U83" s="1065"/>
    </row>
    <row r="84" spans="3:21" ht="30" customHeight="1" thickBot="1">
      <c r="C84" s="1075" t="s">
        <v>201</v>
      </c>
      <c r="D84" s="1076"/>
      <c r="E84" s="1076"/>
      <c r="F84" s="1076"/>
      <c r="G84" s="1076"/>
      <c r="H84" s="1086"/>
      <c r="I84" s="1086"/>
      <c r="J84" s="1086"/>
      <c r="K84" s="1086"/>
      <c r="L84" s="1086"/>
      <c r="M84" s="1086"/>
      <c r="N84" s="1086"/>
      <c r="O84" s="1086"/>
      <c r="P84" s="1086"/>
      <c r="Q84" s="1086"/>
      <c r="R84" s="1087"/>
      <c r="S84" s="1087"/>
      <c r="T84" s="1087"/>
      <c r="U84" s="1088"/>
    </row>
    <row r="85" spans="3:21" ht="30" customHeight="1" thickTop="1" thickBot="1">
      <c r="C85" s="1079" t="s">
        <v>140</v>
      </c>
      <c r="D85" s="1080"/>
      <c r="E85" s="1080"/>
      <c r="F85" s="1080"/>
      <c r="G85" s="1080"/>
      <c r="H85" s="1081">
        <f>SUM(H73:J84)</f>
        <v>0</v>
      </c>
      <c r="I85" s="1081"/>
      <c r="J85" s="1081"/>
      <c r="K85" s="1081">
        <f>SUM(K73:M84)</f>
        <v>0</v>
      </c>
      <c r="L85" s="1081"/>
      <c r="M85" s="1081"/>
      <c r="N85" s="1081">
        <f>SUM(N73:Q84)</f>
        <v>0</v>
      </c>
      <c r="O85" s="1081"/>
      <c r="P85" s="1081"/>
      <c r="Q85" s="1081"/>
      <c r="R85" s="1082">
        <f>SUM(R73:U84)</f>
        <v>0</v>
      </c>
      <c r="S85" s="1082"/>
      <c r="T85" s="1082"/>
      <c r="U85" s="1083"/>
    </row>
    <row r="86" spans="3:21" ht="15" customHeight="1">
      <c r="C86" s="63"/>
      <c r="D86" s="63"/>
      <c r="E86" s="63"/>
      <c r="F86" s="63"/>
      <c r="G86" s="63"/>
      <c r="H86" s="64"/>
      <c r="I86" s="64"/>
      <c r="J86" s="64"/>
      <c r="K86" s="64"/>
      <c r="L86" s="64"/>
      <c r="M86" s="64"/>
      <c r="N86" s="64"/>
      <c r="O86" s="64"/>
      <c r="P86" s="64"/>
      <c r="Q86" s="64"/>
      <c r="R86" s="65"/>
      <c r="S86" s="65"/>
      <c r="T86" s="65"/>
      <c r="U86" s="65"/>
    </row>
    <row r="87" spans="3:21" ht="15" customHeight="1">
      <c r="C87" s="66"/>
      <c r="D87" s="66"/>
      <c r="E87" s="66"/>
      <c r="F87" s="66"/>
      <c r="G87" s="66"/>
      <c r="H87" s="66"/>
      <c r="I87" s="66"/>
      <c r="J87" s="66"/>
      <c r="K87" s="66"/>
      <c r="L87" s="66"/>
      <c r="M87" s="66"/>
      <c r="N87" s="66"/>
      <c r="O87" s="66"/>
      <c r="P87" s="66"/>
      <c r="Q87" s="66"/>
      <c r="R87" s="66"/>
      <c r="S87" s="66"/>
      <c r="T87" s="66"/>
      <c r="U87" s="66"/>
    </row>
    <row r="88" spans="3:21" ht="15" customHeight="1">
      <c r="C88" s="66"/>
      <c r="D88" s="66"/>
      <c r="E88" s="66"/>
      <c r="F88" s="66"/>
      <c r="G88" s="66"/>
      <c r="H88" s="66"/>
      <c r="I88" s="66"/>
      <c r="J88" s="66"/>
      <c r="K88" s="66"/>
      <c r="L88" s="66"/>
      <c r="M88" s="66"/>
      <c r="N88" s="66"/>
      <c r="O88" s="66"/>
      <c r="P88" s="66"/>
      <c r="Q88" s="66"/>
      <c r="R88" s="66"/>
      <c r="S88" s="66"/>
      <c r="T88" s="66"/>
      <c r="U88" s="66"/>
    </row>
    <row r="89" spans="3:21" ht="15" customHeight="1">
      <c r="C89" s="66"/>
      <c r="D89" s="66"/>
      <c r="E89" s="66"/>
      <c r="F89" s="66"/>
      <c r="G89" s="66"/>
      <c r="H89" s="66"/>
      <c r="I89" s="66"/>
      <c r="J89" s="66"/>
      <c r="K89" s="66"/>
      <c r="L89" s="66"/>
      <c r="M89" s="66"/>
      <c r="N89" s="66"/>
      <c r="O89" s="66"/>
      <c r="P89" s="66"/>
      <c r="Q89" s="66"/>
      <c r="R89" s="66"/>
      <c r="S89" s="66"/>
      <c r="T89" s="66"/>
      <c r="U89" s="66"/>
    </row>
    <row r="90" spans="3:21" ht="15" customHeight="1">
      <c r="C90" s="66"/>
      <c r="D90" s="66"/>
      <c r="E90" s="66"/>
      <c r="F90" s="66"/>
      <c r="G90" s="66"/>
      <c r="H90" s="66"/>
      <c r="I90" s="66"/>
      <c r="J90" s="66"/>
      <c r="K90" s="66"/>
      <c r="L90" s="66"/>
      <c r="M90" s="66"/>
      <c r="N90" s="66"/>
      <c r="O90" s="66"/>
      <c r="P90" s="66"/>
      <c r="Q90" s="66"/>
      <c r="R90" s="66"/>
      <c r="S90" s="66"/>
      <c r="T90" s="66"/>
      <c r="U90" s="66"/>
    </row>
    <row r="91" spans="3:21" ht="15" customHeight="1">
      <c r="C91" s="66"/>
      <c r="D91" s="66"/>
      <c r="E91" s="66"/>
      <c r="F91" s="66"/>
      <c r="G91" s="66"/>
      <c r="H91" s="66"/>
      <c r="I91" s="66"/>
      <c r="J91" s="66"/>
      <c r="K91" s="66"/>
      <c r="L91" s="66"/>
      <c r="M91" s="66"/>
      <c r="N91" s="66"/>
      <c r="O91" s="66"/>
      <c r="P91" s="66"/>
      <c r="Q91" s="66"/>
      <c r="R91" s="66"/>
      <c r="S91" s="66"/>
      <c r="T91" s="66"/>
      <c r="U91" s="66"/>
    </row>
    <row r="92" spans="3:21" ht="15" customHeight="1">
      <c r="C92" s="66"/>
      <c r="D92" s="66"/>
      <c r="E92" s="66"/>
      <c r="F92" s="66"/>
      <c r="G92" s="66"/>
      <c r="H92" s="66"/>
      <c r="I92" s="66"/>
      <c r="J92" s="66"/>
      <c r="K92" s="66"/>
      <c r="L92" s="66"/>
      <c r="M92" s="66"/>
      <c r="N92" s="66"/>
      <c r="O92" s="66"/>
      <c r="P92" s="66"/>
      <c r="Q92" s="66"/>
      <c r="R92" s="66"/>
      <c r="S92" s="66"/>
      <c r="T92" s="66"/>
      <c r="U92" s="66"/>
    </row>
    <row r="104" spans="2:21" ht="15" customHeight="1">
      <c r="B104" s="52" t="s">
        <v>190</v>
      </c>
      <c r="C104" s="52"/>
      <c r="H104" s="1056" t="s">
        <v>191</v>
      </c>
      <c r="I104" s="1056"/>
      <c r="J104" s="1056"/>
      <c r="K104" s="1056"/>
      <c r="L104" s="1056"/>
      <c r="M104" s="1056"/>
      <c r="N104" s="1056"/>
      <c r="O104" s="1056"/>
      <c r="P104" s="1056"/>
      <c r="Q104" s="1056"/>
    </row>
    <row r="105" spans="2:21" ht="15" customHeight="1" thickBot="1">
      <c r="B105" s="52"/>
      <c r="C105" s="52"/>
      <c r="H105" s="1056"/>
      <c r="I105" s="1056"/>
      <c r="J105" s="1056"/>
      <c r="K105" s="1056"/>
      <c r="L105" s="1056"/>
      <c r="M105" s="1056"/>
      <c r="N105" s="1056"/>
      <c r="O105" s="1056"/>
      <c r="P105" s="1056"/>
      <c r="Q105" s="1056"/>
    </row>
    <row r="106" spans="2:21" ht="30" customHeight="1">
      <c r="C106" s="1066" t="s">
        <v>72</v>
      </c>
      <c r="D106" s="1067"/>
      <c r="E106" s="1067"/>
      <c r="F106" s="1067"/>
      <c r="G106" s="1067"/>
      <c r="H106" s="1068" t="e">
        <f>H32</f>
        <v>#REF!</v>
      </c>
      <c r="I106" s="1069"/>
      <c r="J106" s="1069"/>
      <c r="K106" s="1069"/>
      <c r="L106" s="1069"/>
      <c r="M106" s="1069"/>
      <c r="N106" s="1069"/>
      <c r="O106" s="1069"/>
      <c r="P106" s="1069"/>
      <c r="Q106" s="1069"/>
      <c r="R106" s="1069"/>
      <c r="S106" s="1069"/>
      <c r="T106" s="1069"/>
      <c r="U106" s="1070"/>
    </row>
    <row r="107" spans="2:21" ht="30" customHeight="1">
      <c r="C107" s="58"/>
      <c r="D107" s="33"/>
      <c r="E107" s="33"/>
      <c r="F107" s="33"/>
      <c r="G107" s="38"/>
      <c r="H107" s="1071" t="s">
        <v>193</v>
      </c>
      <c r="I107" s="1071"/>
      <c r="J107" s="1072">
        <f>T6</f>
        <v>0</v>
      </c>
      <c r="K107" s="1072"/>
      <c r="L107" s="1071" t="s">
        <v>194</v>
      </c>
      <c r="M107" s="1071"/>
      <c r="N107" s="59"/>
      <c r="O107" s="59"/>
      <c r="P107" s="59"/>
      <c r="Q107" s="59"/>
      <c r="R107" s="59"/>
      <c r="S107" s="59"/>
      <c r="T107" s="59"/>
      <c r="U107" s="60"/>
    </row>
    <row r="108" spans="2:21" ht="30" customHeight="1">
      <c r="C108" s="61"/>
      <c r="D108" s="34"/>
      <c r="E108" s="34"/>
      <c r="F108" s="34"/>
      <c r="G108" s="35"/>
      <c r="H108" s="1084" t="s">
        <v>204</v>
      </c>
      <c r="I108" s="637"/>
      <c r="J108" s="142"/>
      <c r="K108" s="39" t="s">
        <v>46</v>
      </c>
      <c r="L108" s="142"/>
      <c r="M108" s="637" t="s">
        <v>196</v>
      </c>
      <c r="N108" s="637"/>
      <c r="O108" s="637" t="s">
        <v>204</v>
      </c>
      <c r="P108" s="637"/>
      <c r="Q108" s="142"/>
      <c r="R108" s="39" t="s">
        <v>46</v>
      </c>
      <c r="S108" s="142"/>
      <c r="T108" s="637" t="s">
        <v>197</v>
      </c>
      <c r="U108" s="1085"/>
    </row>
    <row r="109" spans="2:21" ht="30" customHeight="1">
      <c r="C109" s="62"/>
      <c r="D109" s="36"/>
      <c r="E109" s="36"/>
      <c r="F109" s="36"/>
      <c r="G109" s="37"/>
      <c r="H109" s="636" t="s">
        <v>198</v>
      </c>
      <c r="I109" s="636"/>
      <c r="J109" s="636"/>
      <c r="K109" s="636" t="s">
        <v>199</v>
      </c>
      <c r="L109" s="636"/>
      <c r="M109" s="636"/>
      <c r="N109" s="636" t="s">
        <v>200</v>
      </c>
      <c r="O109" s="636"/>
      <c r="P109" s="636"/>
      <c r="Q109" s="636"/>
      <c r="R109" s="636"/>
      <c r="S109" s="636"/>
      <c r="T109" s="636"/>
      <c r="U109" s="1089"/>
    </row>
    <row r="110" spans="2:21" ht="30" customHeight="1">
      <c r="C110" s="1077" t="s">
        <v>202</v>
      </c>
      <c r="D110" s="1078"/>
      <c r="E110" s="1078"/>
      <c r="F110" s="1078"/>
      <c r="G110" s="1078"/>
      <c r="H110" s="1063"/>
      <c r="I110" s="1063"/>
      <c r="J110" s="1063"/>
      <c r="K110" s="1063"/>
      <c r="L110" s="1063"/>
      <c r="M110" s="1063"/>
      <c r="N110" s="1063"/>
      <c r="O110" s="1063"/>
      <c r="P110" s="1063"/>
      <c r="Q110" s="1063"/>
      <c r="R110" s="1064"/>
      <c r="S110" s="1064"/>
      <c r="T110" s="1064"/>
      <c r="U110" s="1065"/>
    </row>
    <row r="111" spans="2:21" ht="30" customHeight="1">
      <c r="C111" s="1073" t="s">
        <v>203</v>
      </c>
      <c r="D111" s="1074"/>
      <c r="E111" s="1074"/>
      <c r="F111" s="1074"/>
      <c r="G111" s="1074"/>
      <c r="H111" s="1063"/>
      <c r="I111" s="1063"/>
      <c r="J111" s="1063"/>
      <c r="K111" s="1063"/>
      <c r="L111" s="1063"/>
      <c r="M111" s="1063"/>
      <c r="N111" s="1063"/>
      <c r="O111" s="1063"/>
      <c r="P111" s="1063"/>
      <c r="Q111" s="1063"/>
      <c r="R111" s="1064"/>
      <c r="S111" s="1064"/>
      <c r="T111" s="1064"/>
      <c r="U111" s="1065"/>
    </row>
    <row r="112" spans="2:21" ht="30" customHeight="1">
      <c r="C112" s="1073" t="s">
        <v>195</v>
      </c>
      <c r="D112" s="1074"/>
      <c r="E112" s="1074"/>
      <c r="F112" s="1074"/>
      <c r="G112" s="1074"/>
      <c r="H112" s="1063"/>
      <c r="I112" s="1063"/>
      <c r="J112" s="1063"/>
      <c r="K112" s="1063"/>
      <c r="L112" s="1063"/>
      <c r="M112" s="1063"/>
      <c r="N112" s="1063"/>
      <c r="O112" s="1063"/>
      <c r="P112" s="1063"/>
      <c r="Q112" s="1063"/>
      <c r="R112" s="1064"/>
      <c r="S112" s="1064"/>
      <c r="T112" s="1064"/>
      <c r="U112" s="1065"/>
    </row>
    <row r="113" spans="3:21" ht="30" customHeight="1">
      <c r="C113" s="1073" t="s">
        <v>195</v>
      </c>
      <c r="D113" s="1074"/>
      <c r="E113" s="1074"/>
      <c r="F113" s="1074"/>
      <c r="G113" s="1074"/>
      <c r="H113" s="1063"/>
      <c r="I113" s="1063"/>
      <c r="J113" s="1063"/>
      <c r="K113" s="1063"/>
      <c r="L113" s="1063"/>
      <c r="M113" s="1063"/>
      <c r="N113" s="1063"/>
      <c r="O113" s="1063"/>
      <c r="P113" s="1063"/>
      <c r="Q113" s="1063"/>
      <c r="R113" s="1064"/>
      <c r="S113" s="1064"/>
      <c r="T113" s="1064"/>
      <c r="U113" s="1065"/>
    </row>
    <row r="114" spans="3:21" ht="30" customHeight="1">
      <c r="C114" s="1073" t="s">
        <v>195</v>
      </c>
      <c r="D114" s="1074"/>
      <c r="E114" s="1074"/>
      <c r="F114" s="1074"/>
      <c r="G114" s="1074"/>
      <c r="H114" s="1063"/>
      <c r="I114" s="1063"/>
      <c r="J114" s="1063"/>
      <c r="K114" s="1063"/>
      <c r="L114" s="1063"/>
      <c r="M114" s="1063"/>
      <c r="N114" s="1063"/>
      <c r="O114" s="1063"/>
      <c r="P114" s="1063"/>
      <c r="Q114" s="1063"/>
      <c r="R114" s="1064"/>
      <c r="S114" s="1064"/>
      <c r="T114" s="1064"/>
      <c r="U114" s="1065"/>
    </row>
    <row r="115" spans="3:21" ht="30" customHeight="1">
      <c r="C115" s="1073" t="s">
        <v>195</v>
      </c>
      <c r="D115" s="1074"/>
      <c r="E115" s="1074"/>
      <c r="F115" s="1074"/>
      <c r="G115" s="1074"/>
      <c r="H115" s="1063"/>
      <c r="I115" s="1063"/>
      <c r="J115" s="1063"/>
      <c r="K115" s="1063"/>
      <c r="L115" s="1063"/>
      <c r="M115" s="1063"/>
      <c r="N115" s="1063"/>
      <c r="O115" s="1063"/>
      <c r="P115" s="1063"/>
      <c r="Q115" s="1063"/>
      <c r="R115" s="1064"/>
      <c r="S115" s="1064"/>
      <c r="T115" s="1064"/>
      <c r="U115" s="1065"/>
    </row>
    <row r="116" spans="3:21" ht="30" customHeight="1">
      <c r="C116" s="1073" t="s">
        <v>195</v>
      </c>
      <c r="D116" s="1074"/>
      <c r="E116" s="1074"/>
      <c r="F116" s="1074"/>
      <c r="G116" s="1074"/>
      <c r="H116" s="1063"/>
      <c r="I116" s="1063"/>
      <c r="J116" s="1063"/>
      <c r="K116" s="1063"/>
      <c r="L116" s="1063"/>
      <c r="M116" s="1063"/>
      <c r="N116" s="1063"/>
      <c r="O116" s="1063"/>
      <c r="P116" s="1063"/>
      <c r="Q116" s="1063"/>
      <c r="R116" s="1064"/>
      <c r="S116" s="1064"/>
      <c r="T116" s="1064"/>
      <c r="U116" s="1065"/>
    </row>
    <row r="117" spans="3:21" ht="30" customHeight="1">
      <c r="C117" s="1073" t="s">
        <v>195</v>
      </c>
      <c r="D117" s="1074"/>
      <c r="E117" s="1074"/>
      <c r="F117" s="1074"/>
      <c r="G117" s="1074"/>
      <c r="H117" s="1063"/>
      <c r="I117" s="1063"/>
      <c r="J117" s="1063"/>
      <c r="K117" s="1063"/>
      <c r="L117" s="1063"/>
      <c r="M117" s="1063"/>
      <c r="N117" s="1063"/>
      <c r="O117" s="1063"/>
      <c r="P117" s="1063"/>
      <c r="Q117" s="1063"/>
      <c r="R117" s="1064"/>
      <c r="S117" s="1064"/>
      <c r="T117" s="1064"/>
      <c r="U117" s="1065"/>
    </row>
    <row r="118" spans="3:21" ht="30" customHeight="1">
      <c r="C118" s="1073" t="s">
        <v>195</v>
      </c>
      <c r="D118" s="1074"/>
      <c r="E118" s="1074"/>
      <c r="F118" s="1074"/>
      <c r="G118" s="1074"/>
      <c r="H118" s="1063"/>
      <c r="I118" s="1063"/>
      <c r="J118" s="1063"/>
      <c r="K118" s="1063"/>
      <c r="L118" s="1063"/>
      <c r="M118" s="1063"/>
      <c r="N118" s="1063"/>
      <c r="O118" s="1063"/>
      <c r="P118" s="1063"/>
      <c r="Q118" s="1063"/>
      <c r="R118" s="1064"/>
      <c r="S118" s="1064"/>
      <c r="T118" s="1064"/>
      <c r="U118" s="1065"/>
    </row>
    <row r="119" spans="3:21" ht="30" customHeight="1">
      <c r="C119" s="1073" t="s">
        <v>195</v>
      </c>
      <c r="D119" s="1074"/>
      <c r="E119" s="1074"/>
      <c r="F119" s="1074"/>
      <c r="G119" s="1074"/>
      <c r="H119" s="1063"/>
      <c r="I119" s="1063"/>
      <c r="J119" s="1063"/>
      <c r="K119" s="1063"/>
      <c r="L119" s="1063"/>
      <c r="M119" s="1063"/>
      <c r="N119" s="1063"/>
      <c r="O119" s="1063"/>
      <c r="P119" s="1063"/>
      <c r="Q119" s="1063"/>
      <c r="R119" s="1064"/>
      <c r="S119" s="1064"/>
      <c r="T119" s="1064"/>
      <c r="U119" s="1065"/>
    </row>
    <row r="120" spans="3:21" ht="30" customHeight="1">
      <c r="C120" s="1073" t="s">
        <v>195</v>
      </c>
      <c r="D120" s="1074"/>
      <c r="E120" s="1074"/>
      <c r="F120" s="1074"/>
      <c r="G120" s="1074"/>
      <c r="H120" s="1063"/>
      <c r="I120" s="1063"/>
      <c r="J120" s="1063"/>
      <c r="K120" s="1063"/>
      <c r="L120" s="1063"/>
      <c r="M120" s="1063"/>
      <c r="N120" s="1063"/>
      <c r="O120" s="1063"/>
      <c r="P120" s="1063"/>
      <c r="Q120" s="1063"/>
      <c r="R120" s="1064"/>
      <c r="S120" s="1064"/>
      <c r="T120" s="1064"/>
      <c r="U120" s="1065"/>
    </row>
    <row r="121" spans="3:21" ht="30" customHeight="1" thickBot="1">
      <c r="C121" s="1075" t="s">
        <v>201</v>
      </c>
      <c r="D121" s="1076"/>
      <c r="E121" s="1076"/>
      <c r="F121" s="1076"/>
      <c r="G121" s="1076"/>
      <c r="H121" s="1086"/>
      <c r="I121" s="1086"/>
      <c r="J121" s="1086"/>
      <c r="K121" s="1086"/>
      <c r="L121" s="1086"/>
      <c r="M121" s="1086"/>
      <c r="N121" s="1086"/>
      <c r="O121" s="1086"/>
      <c r="P121" s="1086"/>
      <c r="Q121" s="1086"/>
      <c r="R121" s="1087"/>
      <c r="S121" s="1087"/>
      <c r="T121" s="1087"/>
      <c r="U121" s="1088"/>
    </row>
    <row r="122" spans="3:21" ht="30" customHeight="1" thickTop="1" thickBot="1">
      <c r="C122" s="1079" t="s">
        <v>140</v>
      </c>
      <c r="D122" s="1080"/>
      <c r="E122" s="1080"/>
      <c r="F122" s="1080"/>
      <c r="G122" s="1080"/>
      <c r="H122" s="1081">
        <f>SUM(H110:J121)</f>
        <v>0</v>
      </c>
      <c r="I122" s="1081"/>
      <c r="J122" s="1081"/>
      <c r="K122" s="1081">
        <f>SUM(K110:M121)</f>
        <v>0</v>
      </c>
      <c r="L122" s="1081"/>
      <c r="M122" s="1081"/>
      <c r="N122" s="1081">
        <f>SUM(N110:Q121)</f>
        <v>0</v>
      </c>
      <c r="O122" s="1081"/>
      <c r="P122" s="1081"/>
      <c r="Q122" s="1081"/>
      <c r="R122" s="1082">
        <f>SUM(R110:U121)</f>
        <v>0</v>
      </c>
      <c r="S122" s="1082"/>
      <c r="T122" s="1082"/>
      <c r="U122" s="1083"/>
    </row>
    <row r="123" spans="3:21" ht="15" customHeight="1">
      <c r="C123" s="63"/>
      <c r="D123" s="63"/>
      <c r="E123" s="63"/>
      <c r="F123" s="63"/>
      <c r="G123" s="63"/>
      <c r="H123" s="64"/>
      <c r="I123" s="64"/>
      <c r="J123" s="64"/>
      <c r="K123" s="64"/>
      <c r="L123" s="64"/>
      <c r="M123" s="64"/>
      <c r="N123" s="64"/>
      <c r="O123" s="64"/>
      <c r="P123" s="64"/>
      <c r="Q123" s="64"/>
      <c r="R123" s="65"/>
      <c r="S123" s="65"/>
      <c r="T123" s="65"/>
      <c r="U123" s="65"/>
    </row>
    <row r="124" spans="3:21" ht="15" customHeight="1">
      <c r="C124" s="66"/>
      <c r="D124" s="66"/>
      <c r="E124" s="66"/>
      <c r="F124" s="66"/>
      <c r="G124" s="66"/>
      <c r="H124" s="66"/>
      <c r="I124" s="66"/>
      <c r="J124" s="66"/>
      <c r="K124" s="66"/>
      <c r="L124" s="66"/>
      <c r="M124" s="66"/>
      <c r="N124" s="66"/>
      <c r="O124" s="66"/>
      <c r="P124" s="66"/>
      <c r="Q124" s="66"/>
      <c r="R124" s="66"/>
      <c r="S124" s="66"/>
      <c r="T124" s="66"/>
      <c r="U124" s="66"/>
    </row>
    <row r="125" spans="3:21" ht="15" customHeight="1">
      <c r="C125" s="66"/>
      <c r="D125" s="66"/>
      <c r="E125" s="66"/>
      <c r="F125" s="66"/>
      <c r="G125" s="66"/>
      <c r="H125" s="66"/>
      <c r="I125" s="66"/>
      <c r="J125" s="66"/>
      <c r="K125" s="66"/>
      <c r="L125" s="66"/>
      <c r="M125" s="66"/>
      <c r="N125" s="66"/>
      <c r="O125" s="66"/>
      <c r="P125" s="66"/>
      <c r="Q125" s="66"/>
      <c r="R125" s="66"/>
      <c r="S125" s="66"/>
      <c r="T125" s="66"/>
      <c r="U125" s="66"/>
    </row>
    <row r="126" spans="3:21" ht="15" customHeight="1">
      <c r="C126" s="66"/>
      <c r="D126" s="66"/>
      <c r="E126" s="66"/>
      <c r="F126" s="66"/>
      <c r="G126" s="66"/>
      <c r="H126" s="66"/>
      <c r="I126" s="66"/>
      <c r="J126" s="66"/>
      <c r="K126" s="66"/>
      <c r="L126" s="66"/>
      <c r="M126" s="66"/>
      <c r="N126" s="66"/>
      <c r="O126" s="66"/>
      <c r="P126" s="66"/>
      <c r="Q126" s="66"/>
      <c r="R126" s="66"/>
      <c r="S126" s="66"/>
      <c r="T126" s="66"/>
      <c r="U126" s="66"/>
    </row>
    <row r="127" spans="3:21" ht="15" customHeight="1">
      <c r="C127" s="66"/>
      <c r="D127" s="66"/>
      <c r="E127" s="66"/>
      <c r="F127" s="66"/>
      <c r="G127" s="66"/>
      <c r="H127" s="66"/>
      <c r="I127" s="66"/>
      <c r="J127" s="66"/>
      <c r="K127" s="66"/>
      <c r="L127" s="66"/>
      <c r="M127" s="66"/>
      <c r="N127" s="66"/>
      <c r="O127" s="66"/>
      <c r="P127" s="66"/>
      <c r="Q127" s="66"/>
      <c r="R127" s="66"/>
      <c r="S127" s="66"/>
      <c r="T127" s="66"/>
      <c r="U127" s="66"/>
    </row>
    <row r="128" spans="3:21" ht="15" customHeight="1">
      <c r="C128" s="66"/>
      <c r="D128" s="66"/>
      <c r="E128" s="66"/>
      <c r="F128" s="66"/>
      <c r="G128" s="66"/>
      <c r="H128" s="66"/>
      <c r="I128" s="66"/>
      <c r="J128" s="66"/>
      <c r="K128" s="66"/>
      <c r="L128" s="66"/>
      <c r="M128" s="66"/>
      <c r="N128" s="66"/>
      <c r="O128" s="66"/>
      <c r="P128" s="66"/>
      <c r="Q128" s="66"/>
      <c r="R128" s="66"/>
      <c r="S128" s="66"/>
      <c r="T128" s="66"/>
      <c r="U128" s="66"/>
    </row>
    <row r="129" spans="3:21" ht="15" customHeight="1">
      <c r="C129" s="66"/>
      <c r="D129" s="66"/>
      <c r="E129" s="66"/>
      <c r="F129" s="66"/>
      <c r="G129" s="66"/>
      <c r="H129" s="66"/>
      <c r="I129" s="66"/>
      <c r="J129" s="66"/>
      <c r="K129" s="66"/>
      <c r="L129" s="66"/>
      <c r="M129" s="66"/>
      <c r="N129" s="66"/>
      <c r="O129" s="66"/>
      <c r="P129" s="66"/>
      <c r="Q129" s="66"/>
      <c r="R129" s="66"/>
      <c r="S129" s="66"/>
      <c r="T129" s="66"/>
      <c r="U129" s="66"/>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63"/>
  <sheetViews>
    <sheetView showGridLines="0" showZeros="0" view="pageBreakPreview" zoomScaleNormal="100" zoomScaleSheetLayoutView="100" workbookViewId="0">
      <selection activeCell="N17" sqref="N17:O18"/>
    </sheetView>
  </sheetViews>
  <sheetFormatPr defaultColWidth="3.625" defaultRowHeight="15.75" customHeight="1"/>
  <cols>
    <col min="1" max="1" width="3.625" style="125"/>
    <col min="2" max="2" width="3.25" style="125" customWidth="1"/>
    <col min="3" max="11" width="3.625" style="125"/>
    <col min="12" max="12" width="3.625" style="125" customWidth="1"/>
    <col min="13" max="25" width="3.625" style="125"/>
    <col min="26" max="26" width="7.5" style="125" customWidth="1"/>
    <col min="27" max="27" width="19" style="125" customWidth="1"/>
    <col min="28" max="28" width="15.5" style="125" customWidth="1"/>
    <col min="29" max="32" width="9.875" style="125" customWidth="1"/>
    <col min="33" max="33" width="3.625" style="125" customWidth="1"/>
    <col min="34" max="34" width="3.625" style="125"/>
    <col min="35" max="35" width="6.125" style="125" customWidth="1"/>
    <col min="36" max="43" width="3.625" style="125"/>
    <col min="44" max="44" width="3.625" style="249"/>
    <col min="45" max="16384" width="3.625" style="125"/>
  </cols>
  <sheetData>
    <row r="1" spans="1:44" ht="15.75" customHeight="1">
      <c r="A1" s="125" t="s">
        <v>472</v>
      </c>
      <c r="B1" s="247"/>
      <c r="P1" s="125" t="s">
        <v>334</v>
      </c>
      <c r="R1" s="1090"/>
      <c r="S1" s="1090"/>
      <c r="T1" s="1090"/>
      <c r="U1" s="1090"/>
      <c r="V1" s="1090"/>
      <c r="W1" s="1090"/>
      <c r="X1" s="1090"/>
      <c r="AA1" s="248"/>
      <c r="AB1" s="249"/>
      <c r="AC1" s="249"/>
      <c r="AD1" s="250"/>
      <c r="AE1" s="250"/>
      <c r="AF1" s="251"/>
      <c r="AG1" s="250"/>
      <c r="AH1" s="252"/>
      <c r="AI1" s="252"/>
      <c r="AJ1" s="252"/>
      <c r="AK1" s="252"/>
      <c r="AL1" s="252"/>
      <c r="AM1" s="251"/>
      <c r="AN1" s="251"/>
      <c r="AO1" s="251"/>
      <c r="AP1" s="252"/>
      <c r="AQ1" s="252"/>
      <c r="AR1" s="252"/>
    </row>
    <row r="2" spans="1:44" ht="15.75" customHeight="1">
      <c r="C2" s="253"/>
      <c r="D2" s="253"/>
      <c r="E2" s="253"/>
      <c r="Z2" s="254"/>
      <c r="AA2" s="255" t="s">
        <v>205</v>
      </c>
      <c r="AB2" s="256"/>
      <c r="AC2" s="257" t="s">
        <v>307</v>
      </c>
      <c r="AD2" s="257" t="s">
        <v>308</v>
      </c>
      <c r="AE2" s="258" t="s">
        <v>389</v>
      </c>
      <c r="AF2" s="257" t="s">
        <v>333</v>
      </c>
      <c r="AG2" s="250"/>
      <c r="AH2" s="252"/>
      <c r="AI2" s="252"/>
      <c r="AJ2" s="252"/>
      <c r="AK2" s="252"/>
      <c r="AL2" s="252"/>
      <c r="AM2" s="252"/>
      <c r="AN2" s="252"/>
      <c r="AO2" s="252"/>
      <c r="AP2" s="252"/>
      <c r="AQ2" s="252"/>
      <c r="AR2" s="252"/>
    </row>
    <row r="3" spans="1:44" ht="15.75" customHeight="1">
      <c r="B3" s="259" t="s">
        <v>335</v>
      </c>
      <c r="C3" s="259"/>
      <c r="D3" s="259"/>
      <c r="E3" s="259"/>
      <c r="Z3" s="254">
        <f>B9</f>
        <v>0</v>
      </c>
      <c r="AA3" s="260" t="str">
        <f>D9</f>
        <v>定員90人以上</v>
      </c>
      <c r="AB3" s="260"/>
      <c r="AC3" s="257">
        <f>80000000</f>
        <v>80000000</v>
      </c>
      <c r="AD3" s="257">
        <v>4300000</v>
      </c>
      <c r="AE3" s="261" t="b">
        <f>IF($N$9="○",3000000)</f>
        <v>0</v>
      </c>
      <c r="AF3" s="257">
        <f>SUM(AC3:AE3)</f>
        <v>84300000</v>
      </c>
      <c r="AG3" s="250"/>
      <c r="AH3" s="252"/>
      <c r="AI3" s="252"/>
      <c r="AJ3" s="252"/>
      <c r="AK3" s="252"/>
      <c r="AL3" s="252"/>
      <c r="AM3" s="252"/>
      <c r="AN3" s="252"/>
      <c r="AO3" s="252"/>
      <c r="AP3" s="252"/>
      <c r="AQ3" s="252"/>
      <c r="AR3" s="252"/>
    </row>
    <row r="4" spans="1:44" ht="15.75" customHeight="1">
      <c r="B4" s="259"/>
      <c r="C4" s="259"/>
      <c r="D4" s="259"/>
      <c r="E4" s="259"/>
      <c r="Z4" s="254">
        <f>B10</f>
        <v>0</v>
      </c>
      <c r="AA4" s="260" t="str">
        <f>D10</f>
        <v>定員50人以上90人未満</v>
      </c>
      <c r="AB4" s="260"/>
      <c r="AC4" s="257">
        <v>74370000</v>
      </c>
      <c r="AD4" s="257">
        <v>3300000</v>
      </c>
      <c r="AE4" s="261" t="b">
        <f>IF($N$9="○",3000000)</f>
        <v>0</v>
      </c>
      <c r="AF4" s="257">
        <f>SUM(AC4:AE4)</f>
        <v>77670000</v>
      </c>
      <c r="AG4" s="250"/>
      <c r="AH4" s="252"/>
      <c r="AI4" s="252"/>
      <c r="AJ4" s="252"/>
      <c r="AK4" s="252"/>
      <c r="AL4" s="252"/>
      <c r="AM4" s="252"/>
      <c r="AN4" s="252"/>
      <c r="AO4" s="252"/>
      <c r="AP4" s="252"/>
      <c r="AQ4" s="252"/>
      <c r="AR4" s="252"/>
    </row>
    <row r="5" spans="1:44" ht="15.75" customHeight="1" thickBot="1">
      <c r="B5" s="259" t="s">
        <v>390</v>
      </c>
      <c r="C5" s="259"/>
      <c r="D5" s="259"/>
      <c r="E5" s="259"/>
      <c r="Z5" s="254">
        <f>B11</f>
        <v>0</v>
      </c>
      <c r="AA5" s="260" t="str">
        <f>D11</f>
        <v>定員36人以上49人以下(分園も含む）</v>
      </c>
      <c r="AB5" s="260"/>
      <c r="AC5" s="257" t="str">
        <f>IF(Z5="○",60000000*$G$6/50,"－")</f>
        <v>－</v>
      </c>
      <c r="AD5" s="257">
        <v>2600000</v>
      </c>
      <c r="AE5" s="261" t="b">
        <f>IF($N$9="○",3000000)</f>
        <v>0</v>
      </c>
      <c r="AF5" s="257">
        <f>SUM(AC5:AE5)</f>
        <v>2600000</v>
      </c>
      <c r="AG5" s="250"/>
      <c r="AH5" s="252"/>
      <c r="AI5" s="252"/>
      <c r="AJ5" s="252"/>
      <c r="AK5" s="252"/>
      <c r="AL5" s="252"/>
      <c r="AM5" s="252"/>
      <c r="AN5" s="252"/>
      <c r="AO5" s="252"/>
      <c r="AP5" s="252"/>
      <c r="AQ5" s="252"/>
      <c r="AR5" s="252"/>
    </row>
    <row r="6" spans="1:44" ht="15.75" customHeight="1" thickBot="1">
      <c r="B6" s="1103" t="s">
        <v>406</v>
      </c>
      <c r="C6" s="1103"/>
      <c r="D6" s="1103"/>
      <c r="E6" s="1103"/>
      <c r="F6" s="1103"/>
      <c r="G6" s="1091"/>
      <c r="H6" s="1092"/>
      <c r="I6" s="263" t="s">
        <v>153</v>
      </c>
      <c r="J6" s="125" t="s">
        <v>407</v>
      </c>
      <c r="Z6" s="254">
        <f>B12</f>
        <v>0</v>
      </c>
      <c r="AA6" s="264" t="str">
        <f>D12</f>
        <v>定員20人以上35人以下(分園も含む）</v>
      </c>
      <c r="AB6" s="265"/>
      <c r="AC6" s="257" t="str">
        <f>IF(Z6="○",60000000*$G$6/50,"－")</f>
        <v>－</v>
      </c>
      <c r="AD6" s="257">
        <v>1900000</v>
      </c>
      <c r="AE6" s="261" t="b">
        <f>IF($N$9="○",3000000)</f>
        <v>0</v>
      </c>
      <c r="AF6" s="257">
        <f>SUM(AC6:AE6)</f>
        <v>1900000</v>
      </c>
      <c r="AG6" s="250"/>
      <c r="AH6" s="252"/>
      <c r="AI6" s="252"/>
      <c r="AJ6" s="252"/>
      <c r="AK6" s="252"/>
      <c r="AL6" s="252"/>
      <c r="AM6" s="252"/>
      <c r="AN6" s="252"/>
      <c r="AO6" s="252"/>
      <c r="AP6" s="252"/>
      <c r="AQ6" s="252"/>
      <c r="AR6" s="252"/>
    </row>
    <row r="7" spans="1:44" ht="15.75" customHeight="1">
      <c r="B7" s="259"/>
      <c r="C7" s="259"/>
      <c r="D7" s="259"/>
      <c r="E7" s="259"/>
      <c r="Z7" s="254">
        <f>B13</f>
        <v>0</v>
      </c>
      <c r="AA7" s="260" t="str">
        <f>D13</f>
        <v>既存施設の改修</v>
      </c>
      <c r="AB7" s="260"/>
      <c r="AC7" s="257" t="str">
        <f>IF(Z7="○",60000000*$G$6/50,"－")</f>
        <v>－</v>
      </c>
      <c r="AD7" s="318" t="str">
        <f>IF(N13="○",1000000,"－")</f>
        <v>－</v>
      </c>
      <c r="AE7" s="261" t="b">
        <f>IF($N$9="○",3000000)</f>
        <v>0</v>
      </c>
      <c r="AF7" s="257">
        <f>SUM(AC7:AE7)</f>
        <v>0</v>
      </c>
      <c r="AG7" s="249"/>
      <c r="AH7" s="249"/>
    </row>
    <row r="8" spans="1:44" ht="15.75" customHeight="1">
      <c r="B8" s="1093" t="s">
        <v>391</v>
      </c>
      <c r="C8" s="1094"/>
      <c r="D8" s="1094"/>
      <c r="E8" s="1094"/>
      <c r="F8" s="1094"/>
      <c r="G8" s="1094"/>
      <c r="H8" s="1094"/>
      <c r="I8" s="1095"/>
      <c r="J8" s="1096" t="s">
        <v>251</v>
      </c>
      <c r="K8" s="1097"/>
      <c r="L8" s="1098"/>
      <c r="N8" s="1099" t="s">
        <v>392</v>
      </c>
      <c r="O8" s="1100"/>
      <c r="P8" s="1100"/>
      <c r="Q8" s="1100"/>
      <c r="R8" s="1100"/>
      <c r="S8" s="1101"/>
      <c r="T8" s="1102" t="s">
        <v>251</v>
      </c>
      <c r="U8" s="1102"/>
      <c r="V8" s="1102"/>
      <c r="AD8" s="266"/>
      <c r="AE8" s="267"/>
      <c r="AF8" s="268"/>
      <c r="AG8" s="268"/>
      <c r="AH8" s="249"/>
    </row>
    <row r="9" spans="1:44" ht="15.75" customHeight="1">
      <c r="B9" s="1107"/>
      <c r="C9" s="1107"/>
      <c r="D9" s="1108" t="s">
        <v>393</v>
      </c>
      <c r="E9" s="1108"/>
      <c r="F9" s="1108"/>
      <c r="G9" s="1108"/>
      <c r="H9" s="1108"/>
      <c r="I9" s="1108"/>
      <c r="J9" s="1106" t="str">
        <f>IF(B9="○",VLOOKUP("○",$Z$2:$AF$7,4,9),"－")</f>
        <v>－</v>
      </c>
      <c r="K9" s="1106"/>
      <c r="L9" s="1106"/>
      <c r="N9" s="1109"/>
      <c r="O9" s="1110"/>
      <c r="P9" s="269" t="s">
        <v>394</v>
      </c>
      <c r="Q9" s="269"/>
      <c r="R9" s="269"/>
      <c r="S9" s="256"/>
      <c r="T9" s="1106" t="str">
        <f>IF(N9="○",VLOOKUP("○",Z2:AF7,6,9),"")</f>
        <v/>
      </c>
      <c r="U9" s="1106"/>
      <c r="V9" s="1106"/>
      <c r="Z9" s="255"/>
      <c r="AA9" s="269"/>
      <c r="AB9" s="256"/>
      <c r="AC9" s="257" t="s">
        <v>311</v>
      </c>
      <c r="AD9" s="318" t="s">
        <v>312</v>
      </c>
      <c r="AE9" s="257" t="s">
        <v>313</v>
      </c>
      <c r="AF9" s="268"/>
      <c r="AG9" s="268"/>
    </row>
    <row r="10" spans="1:44" ht="15.75" customHeight="1">
      <c r="B10" s="1104"/>
      <c r="C10" s="1104"/>
      <c r="D10" s="1105" t="s">
        <v>395</v>
      </c>
      <c r="E10" s="1105"/>
      <c r="F10" s="1105"/>
      <c r="G10" s="1105"/>
      <c r="H10" s="1105"/>
      <c r="I10" s="1105"/>
      <c r="J10" s="1106" t="str">
        <f t="shared" ref="J10:J12" si="0">IF(B10="○",VLOOKUP("○",$Z$2:$AF$7,4,9),"－")</f>
        <v>－</v>
      </c>
      <c r="K10" s="1106"/>
      <c r="L10" s="1106"/>
      <c r="N10" s="1109"/>
      <c r="O10" s="1110"/>
      <c r="P10" s="269" t="s">
        <v>405</v>
      </c>
      <c r="Q10" s="269"/>
      <c r="R10" s="269"/>
      <c r="S10" s="256"/>
      <c r="T10" s="1102" t="s">
        <v>396</v>
      </c>
      <c r="U10" s="1102"/>
      <c r="V10" s="1102"/>
      <c r="Z10" s="270" t="s">
        <v>314</v>
      </c>
      <c r="AA10" s="271"/>
      <c r="AB10" s="256"/>
      <c r="AC10" s="257">
        <v>3500000</v>
      </c>
      <c r="AD10" s="318">
        <f>MIN(G6)*32000</f>
        <v>0</v>
      </c>
      <c r="AE10" s="257">
        <v>300000</v>
      </c>
      <c r="AF10" s="268"/>
      <c r="AG10" s="268"/>
    </row>
    <row r="11" spans="1:44" ht="15.75" customHeight="1">
      <c r="B11" s="1104"/>
      <c r="C11" s="1104"/>
      <c r="D11" s="1105" t="s">
        <v>403</v>
      </c>
      <c r="E11" s="1105"/>
      <c r="F11" s="1105"/>
      <c r="G11" s="1105"/>
      <c r="H11" s="1105"/>
      <c r="I11" s="1105"/>
      <c r="J11" s="1106" t="str">
        <f t="shared" si="0"/>
        <v>－</v>
      </c>
      <c r="K11" s="1106"/>
      <c r="L11" s="1106"/>
      <c r="R11" s="272"/>
    </row>
    <row r="12" spans="1:44" ht="15.75" customHeight="1">
      <c r="B12" s="1104"/>
      <c r="C12" s="1104"/>
      <c r="D12" s="1105" t="s">
        <v>404</v>
      </c>
      <c r="E12" s="1105"/>
      <c r="F12" s="1105"/>
      <c r="G12" s="1105"/>
      <c r="H12" s="1105"/>
      <c r="I12" s="1105"/>
      <c r="J12" s="1106" t="str">
        <f t="shared" si="0"/>
        <v>－</v>
      </c>
      <c r="K12" s="1106"/>
      <c r="L12" s="1106"/>
      <c r="N12" s="1099" t="s">
        <v>397</v>
      </c>
      <c r="O12" s="1100"/>
      <c r="P12" s="1100"/>
      <c r="Q12" s="1100"/>
      <c r="R12" s="1100"/>
      <c r="S12" s="1101"/>
      <c r="T12" s="1102" t="s">
        <v>251</v>
      </c>
      <c r="U12" s="1102"/>
      <c r="V12" s="1102"/>
    </row>
    <row r="13" spans="1:44" ht="15.75" customHeight="1">
      <c r="B13" s="1104"/>
      <c r="C13" s="1104"/>
      <c r="D13" s="1119" t="s">
        <v>402</v>
      </c>
      <c r="E13" s="1120"/>
      <c r="F13" s="1120"/>
      <c r="G13" s="1120"/>
      <c r="H13" s="1120"/>
      <c r="I13" s="1121"/>
      <c r="J13" s="1106" t="str">
        <f>IF(B13="○",VLOOKUP("○",$Z$2:$AF$7,4,9),"－")</f>
        <v>－</v>
      </c>
      <c r="K13" s="1106"/>
      <c r="L13" s="1106"/>
      <c r="N13" s="1109"/>
      <c r="O13" s="1110"/>
      <c r="P13" s="269" t="s">
        <v>309</v>
      </c>
      <c r="Q13" s="269"/>
      <c r="R13" s="269"/>
      <c r="S13" s="256"/>
      <c r="T13" s="1122" t="str">
        <f>IF(N13="○",VLOOKUP("○",Z2:AF7,5,9),"")</f>
        <v/>
      </c>
      <c r="U13" s="1122"/>
      <c r="V13" s="1122"/>
    </row>
    <row r="14" spans="1:44" ht="15.75" customHeight="1">
      <c r="N14" s="1109"/>
      <c r="O14" s="1110"/>
      <c r="P14" s="269" t="s">
        <v>310</v>
      </c>
      <c r="Q14" s="269"/>
      <c r="R14" s="269"/>
      <c r="S14" s="256"/>
      <c r="T14" s="1135" t="s">
        <v>396</v>
      </c>
      <c r="U14" s="1135"/>
      <c r="V14" s="1135"/>
    </row>
    <row r="16" spans="1:44" ht="15.75" customHeight="1">
      <c r="N16" s="1099" t="s">
        <v>480</v>
      </c>
      <c r="O16" s="1100"/>
      <c r="P16" s="1123"/>
      <c r="Q16" s="1123"/>
      <c r="R16" s="1100"/>
      <c r="S16" s="1101"/>
      <c r="T16" s="1102" t="s">
        <v>251</v>
      </c>
      <c r="U16" s="1102"/>
      <c r="V16" s="1102"/>
    </row>
    <row r="17" spans="2:34" ht="15.75" customHeight="1">
      <c r="N17" s="1125"/>
      <c r="O17" s="1126"/>
      <c r="P17" s="418" t="s">
        <v>483</v>
      </c>
      <c r="Q17" s="415"/>
      <c r="R17" s="415"/>
      <c r="S17" s="417"/>
      <c r="T17" s="1129">
        <f>IF(P18&lt;30,3000000-(30-P18)*100000,3000000)</f>
        <v>3000000</v>
      </c>
      <c r="U17" s="1130"/>
      <c r="V17" s="1131"/>
    </row>
    <row r="18" spans="2:34" ht="15.75" customHeight="1">
      <c r="N18" s="1127"/>
      <c r="O18" s="1128"/>
      <c r="P18" s="1124">
        <v>30</v>
      </c>
      <c r="Q18" s="1124"/>
      <c r="R18" s="1124"/>
      <c r="S18" s="416" t="s">
        <v>481</v>
      </c>
      <c r="T18" s="1132"/>
      <c r="U18" s="1133"/>
      <c r="V18" s="1134"/>
    </row>
    <row r="19" spans="2:34" ht="15.75" customHeight="1">
      <c r="N19" s="1109"/>
      <c r="O19" s="1110"/>
      <c r="P19" s="269" t="s">
        <v>484</v>
      </c>
      <c r="Q19" s="269"/>
      <c r="R19" s="269"/>
      <c r="S19" s="256"/>
      <c r="T19" s="1102" t="s">
        <v>396</v>
      </c>
      <c r="U19" s="1102"/>
      <c r="V19" s="1102"/>
    </row>
    <row r="21" spans="2:34" ht="15.75" customHeight="1">
      <c r="B21" s="125" t="s">
        <v>482</v>
      </c>
      <c r="H21" s="1111">
        <f>SUM(J9:L13,T9:V10,T13:V14,T17:V19)</f>
        <v>3000000</v>
      </c>
      <c r="I21" s="1112"/>
      <c r="J21" s="1112"/>
      <c r="K21" s="1112"/>
      <c r="L21" s="125" t="s">
        <v>398</v>
      </c>
    </row>
    <row r="22" spans="2:34" ht="24" customHeight="1">
      <c r="B22" s="125" t="s">
        <v>399</v>
      </c>
      <c r="AA22" s="273"/>
      <c r="AB22" s="274"/>
    </row>
    <row r="23" spans="2:34" ht="15.75" customHeight="1">
      <c r="B23" s="275" t="s">
        <v>400</v>
      </c>
      <c r="C23" s="249"/>
      <c r="D23" s="249"/>
      <c r="E23" s="249"/>
      <c r="F23" s="249"/>
      <c r="G23" s="249"/>
      <c r="H23" s="249"/>
      <c r="I23" s="276"/>
      <c r="J23" s="249"/>
      <c r="K23" s="249"/>
      <c r="R23" s="272"/>
      <c r="AA23" s="273"/>
      <c r="AB23" s="274"/>
    </row>
    <row r="24" spans="2:34" ht="15.75" customHeight="1">
      <c r="B24" s="1113"/>
      <c r="C24" s="1114"/>
      <c r="D24" s="1114"/>
      <c r="E24" s="1115"/>
      <c r="F24" s="1113" t="s">
        <v>315</v>
      </c>
      <c r="G24" s="1114"/>
      <c r="H24" s="1114"/>
      <c r="I24" s="1114"/>
      <c r="J24" s="1113" t="s">
        <v>316</v>
      </c>
      <c r="K24" s="1114"/>
      <c r="L24" s="1114"/>
      <c r="M24" s="1114"/>
      <c r="N24" s="1114"/>
      <c r="O24" s="1114"/>
      <c r="P24" s="1114"/>
      <c r="Q24" s="1115"/>
      <c r="R24" s="1116" t="s">
        <v>317</v>
      </c>
      <c r="S24" s="1117"/>
      <c r="T24" s="1117"/>
      <c r="U24" s="1117"/>
      <c r="V24" s="1117"/>
      <c r="W24" s="1118"/>
      <c r="AA24" s="273"/>
      <c r="AB24" s="274"/>
    </row>
    <row r="25" spans="2:34" ht="15.75" customHeight="1">
      <c r="B25" s="1136" t="s">
        <v>336</v>
      </c>
      <c r="C25" s="1137"/>
      <c r="D25" s="1137"/>
      <c r="E25" s="1138"/>
      <c r="F25" s="1139"/>
      <c r="G25" s="1140"/>
      <c r="H25" s="1140"/>
      <c r="I25" s="1140"/>
      <c r="J25" s="1141" t="s">
        <v>321</v>
      </c>
      <c r="K25" s="1142"/>
      <c r="L25" s="1143"/>
      <c r="M25" s="1143"/>
      <c r="N25" s="1143"/>
      <c r="O25" s="1143"/>
      <c r="P25" s="1143"/>
      <c r="Q25" s="1144"/>
      <c r="R25" s="1145"/>
      <c r="S25" s="1146"/>
      <c r="T25" s="1146"/>
      <c r="U25" s="1146"/>
      <c r="V25" s="1146"/>
      <c r="W25" s="1147"/>
      <c r="AA25" s="273"/>
      <c r="AB25" s="274"/>
    </row>
    <row r="26" spans="2:34" ht="15.75" customHeight="1">
      <c r="B26" s="1148" t="s">
        <v>318</v>
      </c>
      <c r="C26" s="1149"/>
      <c r="D26" s="1149"/>
      <c r="E26" s="1150"/>
      <c r="F26" s="1154"/>
      <c r="G26" s="1155"/>
      <c r="H26" s="1155"/>
      <c r="I26" s="1155"/>
      <c r="J26" s="1158" t="s">
        <v>319</v>
      </c>
      <c r="K26" s="1159"/>
      <c r="L26" s="1160" t="s">
        <v>320</v>
      </c>
      <c r="M26" s="1097"/>
      <c r="N26" s="1097"/>
      <c r="O26" s="1159">
        <f>F25*0.026</f>
        <v>0</v>
      </c>
      <c r="P26" s="1159"/>
      <c r="Q26" s="1161"/>
      <c r="R26" s="1162"/>
      <c r="S26" s="1163"/>
      <c r="T26" s="1163"/>
      <c r="U26" s="1163"/>
      <c r="V26" s="1163"/>
      <c r="W26" s="1164"/>
    </row>
    <row r="27" spans="2:34" ht="15.75" customHeight="1">
      <c r="B27" s="1151"/>
      <c r="C27" s="1152"/>
      <c r="D27" s="1152"/>
      <c r="E27" s="1153"/>
      <c r="F27" s="1156"/>
      <c r="G27" s="1157"/>
      <c r="H27" s="1157"/>
      <c r="I27" s="1157"/>
      <c r="J27" s="1165" t="s">
        <v>337</v>
      </c>
      <c r="K27" s="1166"/>
      <c r="L27" s="1167">
        <f>MIN(F26,F25*0.026)</f>
        <v>0</v>
      </c>
      <c r="M27" s="1168"/>
      <c r="N27" s="1168"/>
      <c r="O27" s="1168"/>
      <c r="P27" s="277"/>
      <c r="Q27" s="278"/>
      <c r="R27" s="1169" t="s">
        <v>338</v>
      </c>
      <c r="S27" s="1170"/>
      <c r="T27" s="1170"/>
      <c r="U27" s="1170"/>
      <c r="V27" s="1170"/>
      <c r="W27" s="1171"/>
    </row>
    <row r="28" spans="2:34" ht="15.75" customHeight="1">
      <c r="B28" s="1148" t="s">
        <v>339</v>
      </c>
      <c r="C28" s="1149"/>
      <c r="D28" s="1149"/>
      <c r="E28" s="1150"/>
      <c r="F28" s="1154"/>
      <c r="G28" s="1155"/>
      <c r="H28" s="1155"/>
      <c r="I28" s="1155"/>
      <c r="J28" s="1158" t="s">
        <v>319</v>
      </c>
      <c r="K28" s="1159"/>
      <c r="L28" s="1160" t="s">
        <v>322</v>
      </c>
      <c r="M28" s="1097"/>
      <c r="N28" s="1097"/>
      <c r="O28" s="1159">
        <f>AD10</f>
        <v>0</v>
      </c>
      <c r="P28" s="1159"/>
      <c r="Q28" s="1161"/>
      <c r="R28" s="1162"/>
      <c r="S28" s="1163"/>
      <c r="T28" s="1163"/>
      <c r="U28" s="1163"/>
      <c r="V28" s="1163"/>
      <c r="W28" s="1164"/>
    </row>
    <row r="29" spans="2:34" ht="15.75" customHeight="1">
      <c r="B29" s="1151"/>
      <c r="C29" s="1152"/>
      <c r="D29" s="1152"/>
      <c r="E29" s="1153"/>
      <c r="F29" s="1156"/>
      <c r="G29" s="1157"/>
      <c r="H29" s="1157"/>
      <c r="I29" s="1157"/>
      <c r="J29" s="1165" t="s">
        <v>337</v>
      </c>
      <c r="K29" s="1166"/>
      <c r="L29" s="1167">
        <f>MIN(F28,O28)</f>
        <v>0</v>
      </c>
      <c r="M29" s="1168"/>
      <c r="N29" s="1168"/>
      <c r="O29" s="1168"/>
      <c r="P29" s="277"/>
      <c r="Q29" s="278"/>
      <c r="R29" s="1169" t="s">
        <v>338</v>
      </c>
      <c r="S29" s="1170"/>
      <c r="T29" s="1170"/>
      <c r="U29" s="1170"/>
      <c r="V29" s="1170"/>
      <c r="W29" s="1171"/>
    </row>
    <row r="30" spans="2:34" ht="15.75" customHeight="1">
      <c r="B30" s="1148" t="s">
        <v>323</v>
      </c>
      <c r="C30" s="1149"/>
      <c r="D30" s="1149"/>
      <c r="E30" s="1150"/>
      <c r="F30" s="1154"/>
      <c r="G30" s="1155"/>
      <c r="H30" s="1155"/>
      <c r="I30" s="1155"/>
      <c r="J30" s="1158" t="s">
        <v>319</v>
      </c>
      <c r="K30" s="1159"/>
      <c r="L30" s="1178">
        <f>AE10</f>
        <v>300000</v>
      </c>
      <c r="M30" s="1179"/>
      <c r="N30" s="1179"/>
      <c r="O30" s="1159"/>
      <c r="P30" s="1159"/>
      <c r="Q30" s="1161"/>
      <c r="R30" s="1162"/>
      <c r="S30" s="1163"/>
      <c r="T30" s="1163"/>
      <c r="U30" s="1163"/>
      <c r="V30" s="1163"/>
      <c r="W30" s="1164"/>
    </row>
    <row r="31" spans="2:34" ht="15.75" customHeight="1">
      <c r="B31" s="1151"/>
      <c r="C31" s="1152"/>
      <c r="D31" s="1152"/>
      <c r="E31" s="1153"/>
      <c r="F31" s="1156"/>
      <c r="G31" s="1157"/>
      <c r="H31" s="1157"/>
      <c r="I31" s="1157"/>
      <c r="J31" s="1165" t="s">
        <v>337</v>
      </c>
      <c r="K31" s="1166"/>
      <c r="L31" s="1167" t="str">
        <f>IF(AND(F30&gt;0,N13="○"),MIN(F30,L30),"-")</f>
        <v>-</v>
      </c>
      <c r="M31" s="1168"/>
      <c r="N31" s="1168"/>
      <c r="O31" s="1168"/>
      <c r="P31" s="277"/>
      <c r="Q31" s="278"/>
      <c r="R31" s="1169" t="s">
        <v>338</v>
      </c>
      <c r="S31" s="1170"/>
      <c r="T31" s="1170"/>
      <c r="U31" s="1170"/>
      <c r="V31" s="1170"/>
      <c r="W31" s="1171"/>
      <c r="Z31" s="248"/>
      <c r="AA31" s="248"/>
      <c r="AB31" s="248"/>
      <c r="AC31" s="248"/>
      <c r="AD31" s="279"/>
      <c r="AE31" s="279"/>
      <c r="AF31" s="279"/>
      <c r="AG31" s="279"/>
      <c r="AH31" s="249"/>
    </row>
    <row r="32" spans="2:34" ht="15.75" customHeight="1">
      <c r="B32" s="1148" t="s">
        <v>324</v>
      </c>
      <c r="C32" s="1149"/>
      <c r="D32" s="1149"/>
      <c r="E32" s="1150"/>
      <c r="F32" s="1154"/>
      <c r="G32" s="1155"/>
      <c r="H32" s="1155"/>
      <c r="I32" s="1155"/>
      <c r="J32" s="1158" t="s">
        <v>319</v>
      </c>
      <c r="K32" s="1159"/>
      <c r="L32" s="1178">
        <f>AC10</f>
        <v>3500000</v>
      </c>
      <c r="M32" s="1179"/>
      <c r="N32" s="1179"/>
      <c r="O32" s="282"/>
      <c r="P32" s="283"/>
      <c r="Q32" s="284"/>
      <c r="R32" s="1162"/>
      <c r="S32" s="1163"/>
      <c r="T32" s="1163"/>
      <c r="U32" s="1163"/>
      <c r="V32" s="1163"/>
      <c r="W32" s="1164"/>
      <c r="Z32" s="280"/>
      <c r="AA32" s="280"/>
      <c r="AB32" s="280"/>
      <c r="AC32" s="280"/>
      <c r="AD32" s="281"/>
      <c r="AE32" s="281"/>
      <c r="AF32" s="249"/>
      <c r="AG32" s="249"/>
      <c r="AH32" s="249"/>
    </row>
    <row r="33" spans="1:44" ht="15.75" customHeight="1">
      <c r="B33" s="1151"/>
      <c r="C33" s="1152"/>
      <c r="D33" s="1152"/>
      <c r="E33" s="1153"/>
      <c r="F33" s="1156"/>
      <c r="G33" s="1157"/>
      <c r="H33" s="1157"/>
      <c r="I33" s="1157"/>
      <c r="J33" s="1165" t="s">
        <v>337</v>
      </c>
      <c r="K33" s="1166"/>
      <c r="L33" s="1167" t="str">
        <f>IF(F32&gt;0,MIN(F32,AC10),"")</f>
        <v/>
      </c>
      <c r="M33" s="1168"/>
      <c r="N33" s="1168"/>
      <c r="O33" s="1168"/>
      <c r="P33" s="277"/>
      <c r="Q33" s="278"/>
      <c r="R33" s="1169" t="s">
        <v>338</v>
      </c>
      <c r="S33" s="1170"/>
      <c r="T33" s="1170"/>
      <c r="U33" s="1170"/>
      <c r="V33" s="1170"/>
      <c r="W33" s="1171"/>
      <c r="Z33" s="249"/>
      <c r="AA33" s="249"/>
      <c r="AB33" s="249"/>
      <c r="AC33" s="249"/>
      <c r="AD33" s="249"/>
      <c r="AE33" s="249"/>
      <c r="AF33" s="249"/>
      <c r="AG33" s="249"/>
      <c r="AH33" s="249"/>
    </row>
    <row r="34" spans="1:44" ht="15.75" customHeight="1">
      <c r="B34" s="1136" t="s">
        <v>325</v>
      </c>
      <c r="C34" s="1137"/>
      <c r="D34" s="1137"/>
      <c r="E34" s="1138"/>
      <c r="F34" s="1180">
        <f>SUM(F25:I33)</f>
        <v>0</v>
      </c>
      <c r="G34" s="1181"/>
      <c r="H34" s="1181"/>
      <c r="I34" s="1181"/>
      <c r="J34" s="1182" t="s">
        <v>319</v>
      </c>
      <c r="K34" s="1183"/>
      <c r="L34" s="1184">
        <f>H21</f>
        <v>3000000</v>
      </c>
      <c r="M34" s="1184"/>
      <c r="N34" s="1184"/>
      <c r="O34" s="1184"/>
      <c r="P34" s="1184"/>
      <c r="Q34" s="1185"/>
      <c r="R34" s="1172" t="s">
        <v>340</v>
      </c>
      <c r="S34" s="1173"/>
      <c r="T34" s="1173"/>
      <c r="U34" s="1173"/>
      <c r="V34" s="1173"/>
      <c r="W34" s="1174"/>
    </row>
    <row r="35" spans="1:44" ht="15.75" customHeight="1">
      <c r="B35" s="285"/>
      <c r="C35" s="285"/>
      <c r="D35" s="285"/>
      <c r="E35" s="285"/>
      <c r="F35" s="286"/>
      <c r="G35" s="286"/>
      <c r="H35" s="286"/>
      <c r="I35" s="286"/>
      <c r="J35" s="1165" t="s">
        <v>337</v>
      </c>
      <c r="K35" s="1175"/>
      <c r="L35" s="1166">
        <f>SUM(L25,L27,L29,L31,L33)</f>
        <v>0</v>
      </c>
      <c r="M35" s="1166"/>
      <c r="N35" s="1166"/>
      <c r="O35" s="1166"/>
      <c r="P35" s="1166"/>
      <c r="Q35" s="1176"/>
      <c r="R35" s="1177" t="s">
        <v>341</v>
      </c>
      <c r="S35" s="1170"/>
      <c r="T35" s="1170"/>
      <c r="U35" s="1170"/>
      <c r="V35" s="1170"/>
      <c r="W35" s="1171"/>
    </row>
    <row r="36" spans="1:44" ht="15.75" customHeight="1">
      <c r="B36" s="285"/>
      <c r="C36" s="285"/>
      <c r="D36" s="285"/>
      <c r="E36" s="285"/>
      <c r="F36" s="286"/>
      <c r="G36" s="286"/>
      <c r="H36" s="286"/>
      <c r="I36" s="286"/>
      <c r="J36" s="1196" t="s">
        <v>307</v>
      </c>
      <c r="K36" s="1197"/>
      <c r="L36" s="1198">
        <f>MIN(L34,L35)</f>
        <v>0</v>
      </c>
      <c r="M36" s="1199"/>
      <c r="N36" s="1199"/>
      <c r="O36" s="1199"/>
      <c r="P36" s="1199"/>
      <c r="Q36" s="1200"/>
      <c r="R36" s="1201" t="s">
        <v>342</v>
      </c>
      <c r="S36" s="1202"/>
      <c r="T36" s="1202"/>
      <c r="U36" s="1202"/>
      <c r="V36" s="1202"/>
      <c r="W36" s="1203"/>
    </row>
    <row r="37" spans="1:44" ht="15.75" customHeight="1">
      <c r="B37" s="1204" t="s">
        <v>251</v>
      </c>
      <c r="C37" s="1204"/>
      <c r="D37" s="1204"/>
      <c r="E37" s="1204"/>
      <c r="F37" s="287" t="s">
        <v>254</v>
      </c>
      <c r="G37" s="286"/>
      <c r="H37" s="288"/>
      <c r="I37" s="288"/>
      <c r="J37" s="289"/>
      <c r="K37" s="289"/>
      <c r="L37" s="289"/>
      <c r="M37" s="290"/>
      <c r="N37" s="290"/>
      <c r="O37" s="290"/>
    </row>
    <row r="38" spans="1:44" ht="15.75" customHeight="1">
      <c r="B38" s="1204">
        <f>L36</f>
        <v>0</v>
      </c>
      <c r="C38" s="1204"/>
      <c r="D38" s="1204"/>
      <c r="E38" s="1204"/>
      <c r="F38" s="125" t="s">
        <v>343</v>
      </c>
      <c r="H38" s="291" t="s">
        <v>344</v>
      </c>
      <c r="I38" s="291"/>
      <c r="J38" s="291"/>
      <c r="K38" s="1205">
        <f>ROUNDDOWN(B38*3/4,-3)</f>
        <v>0</v>
      </c>
      <c r="L38" s="1205"/>
      <c r="M38" s="1205"/>
      <c r="N38" s="1205"/>
      <c r="O38" s="291"/>
    </row>
    <row r="39" spans="1:44" s="292" customFormat="1" ht="15.75" customHeight="1">
      <c r="A39" s="125"/>
      <c r="B39" s="125"/>
      <c r="C39" s="125"/>
      <c r="D39" s="125"/>
      <c r="E39" s="125"/>
      <c r="F39" s="125"/>
      <c r="G39" s="125"/>
      <c r="H39" s="125"/>
      <c r="I39" s="125"/>
      <c r="J39" s="125"/>
      <c r="K39" s="125" t="s">
        <v>326</v>
      </c>
      <c r="L39" s="125"/>
      <c r="M39" s="125"/>
      <c r="N39" s="125"/>
      <c r="O39" s="125"/>
      <c r="P39" s="125"/>
      <c r="Q39" s="125"/>
      <c r="R39" s="125"/>
      <c r="S39" s="125"/>
      <c r="T39" s="125"/>
      <c r="U39" s="125"/>
      <c r="V39" s="125"/>
      <c r="W39" s="125"/>
      <c r="X39" s="125"/>
      <c r="Z39" s="258" t="s">
        <v>346</v>
      </c>
      <c r="AA39" s="293">
        <v>1000000</v>
      </c>
      <c r="AR39" s="262"/>
    </row>
    <row r="40" spans="1:44" s="292" customFormat="1" ht="15.75" customHeight="1">
      <c r="A40" s="125"/>
      <c r="B40" s="249"/>
      <c r="C40" s="249"/>
      <c r="D40" s="249"/>
      <c r="E40" s="249"/>
      <c r="F40" s="249"/>
      <c r="G40" s="249"/>
      <c r="H40" s="249"/>
      <c r="I40" s="249"/>
      <c r="J40" s="249"/>
      <c r="K40" s="249"/>
      <c r="L40" s="249"/>
      <c r="M40" s="249"/>
      <c r="N40" s="249"/>
      <c r="O40" s="294"/>
      <c r="P40" s="294"/>
      <c r="Q40" s="294"/>
      <c r="R40" s="249"/>
      <c r="S40" s="249"/>
      <c r="T40" s="249"/>
      <c r="U40" s="249"/>
      <c r="V40" s="249"/>
      <c r="W40" s="249"/>
      <c r="X40" s="125"/>
      <c r="AR40" s="262"/>
    </row>
    <row r="41" spans="1:44" s="292" customFormat="1" ht="15.75" customHeight="1">
      <c r="A41" s="125"/>
      <c r="B41" s="275" t="s">
        <v>327</v>
      </c>
      <c r="C41" s="249"/>
      <c r="D41" s="249"/>
      <c r="E41" s="249"/>
      <c r="F41" s="249"/>
      <c r="G41" s="249"/>
      <c r="H41" s="249"/>
      <c r="I41" s="249"/>
      <c r="J41" s="249"/>
      <c r="K41" s="249"/>
      <c r="L41" s="249"/>
      <c r="M41" s="125"/>
      <c r="N41" s="125"/>
      <c r="O41" s="125"/>
      <c r="P41" s="125"/>
      <c r="Q41" s="125"/>
      <c r="R41" s="125"/>
      <c r="S41" s="249"/>
      <c r="T41" s="249"/>
      <c r="U41" s="249"/>
      <c r="V41" s="249"/>
      <c r="W41" s="249"/>
      <c r="X41" s="125"/>
      <c r="Z41" s="295" t="str">
        <f>IFERROR(#REF!/#REF!,"")</f>
        <v/>
      </c>
      <c r="AR41" s="262"/>
    </row>
    <row r="42" spans="1:44" ht="15.75" customHeight="1">
      <c r="A42" s="296"/>
      <c r="B42" s="292" t="s">
        <v>345</v>
      </c>
      <c r="C42" s="292"/>
      <c r="D42" s="292"/>
      <c r="E42" s="292"/>
      <c r="F42" s="292"/>
      <c r="G42" s="292"/>
      <c r="H42" s="292"/>
      <c r="I42" s="292"/>
      <c r="J42" s="292"/>
      <c r="K42" s="292"/>
      <c r="L42" s="292"/>
      <c r="M42" s="292"/>
      <c r="N42" s="292"/>
      <c r="O42" s="292"/>
      <c r="P42" s="292"/>
      <c r="Q42" s="292"/>
      <c r="R42" s="292"/>
      <c r="S42" s="292"/>
      <c r="T42" s="292"/>
      <c r="U42" s="292"/>
      <c r="V42" s="292"/>
      <c r="W42" s="292"/>
      <c r="X42" s="292"/>
      <c r="AR42" s="125"/>
    </row>
    <row r="43" spans="1:44" s="292" customFormat="1" ht="15.75" customHeight="1">
      <c r="B43" s="1186" t="s">
        <v>328</v>
      </c>
      <c r="C43" s="1187"/>
      <c r="D43" s="1187"/>
      <c r="E43" s="1188"/>
      <c r="F43" s="1189" t="s">
        <v>329</v>
      </c>
      <c r="G43" s="1189"/>
      <c r="H43" s="1189"/>
      <c r="I43" s="1189"/>
      <c r="J43" s="1189"/>
      <c r="K43" s="1189"/>
      <c r="L43" s="1189"/>
      <c r="M43" s="1113" t="s">
        <v>330</v>
      </c>
      <c r="N43" s="1114"/>
      <c r="O43" s="1114"/>
      <c r="P43" s="1115"/>
      <c r="Z43" s="258" t="s">
        <v>346</v>
      </c>
      <c r="AA43" s="293">
        <v>1000000</v>
      </c>
    </row>
    <row r="44" spans="1:44" s="292" customFormat="1" ht="15.75" customHeight="1">
      <c r="A44" s="297">
        <v>1</v>
      </c>
      <c r="B44" s="1190"/>
      <c r="C44" s="1191"/>
      <c r="D44" s="1191"/>
      <c r="E44" s="1191"/>
      <c r="F44" s="298"/>
      <c r="G44" s="1192" t="s">
        <v>206</v>
      </c>
      <c r="H44" s="1192"/>
      <c r="I44" s="299"/>
      <c r="J44" s="300" t="s">
        <v>331</v>
      </c>
      <c r="K44" s="301"/>
      <c r="L44" s="300" t="s">
        <v>332</v>
      </c>
      <c r="M44" s="1193">
        <f>IFERROR(B44*SUM(F44,Z45),"")</f>
        <v>0</v>
      </c>
      <c r="N44" s="1194"/>
      <c r="O44" s="1194"/>
      <c r="P44" s="1195"/>
    </row>
    <row r="45" spans="1:44" s="292" customFormat="1" ht="15.75" customHeight="1">
      <c r="A45" s="302">
        <v>2</v>
      </c>
      <c r="B45" s="1190"/>
      <c r="C45" s="1191"/>
      <c r="D45" s="1191"/>
      <c r="E45" s="1191"/>
      <c r="F45" s="298"/>
      <c r="G45" s="1192" t="s">
        <v>206</v>
      </c>
      <c r="H45" s="1192"/>
      <c r="I45" s="299"/>
      <c r="J45" s="300" t="s">
        <v>331</v>
      </c>
      <c r="K45" s="301"/>
      <c r="L45" s="300" t="s">
        <v>332</v>
      </c>
      <c r="M45" s="1193" t="str">
        <f>IFERROR(B45*SUM(F45,Z46),"")</f>
        <v/>
      </c>
      <c r="N45" s="1194"/>
      <c r="O45" s="1194"/>
      <c r="P45" s="1195"/>
      <c r="Z45" s="295">
        <f>IFERROR(I44/K44, )</f>
        <v>0</v>
      </c>
    </row>
    <row r="46" spans="1:44" s="292" customFormat="1" ht="15.75" hidden="1" customHeight="1">
      <c r="A46" s="297">
        <v>3</v>
      </c>
      <c r="B46" s="1190"/>
      <c r="C46" s="1191"/>
      <c r="D46" s="1191"/>
      <c r="E46" s="1191"/>
      <c r="F46" s="298"/>
      <c r="G46" s="1192" t="s">
        <v>206</v>
      </c>
      <c r="H46" s="1192"/>
      <c r="I46" s="299"/>
      <c r="J46" s="300" t="s">
        <v>331</v>
      </c>
      <c r="K46" s="301"/>
      <c r="L46" s="300" t="s">
        <v>332</v>
      </c>
      <c r="M46" s="1193" t="str">
        <f>IFERROR(B46*SUM(F46,Z47),"")</f>
        <v/>
      </c>
      <c r="N46" s="1194"/>
      <c r="O46" s="1194"/>
      <c r="P46" s="1195"/>
      <c r="Z46" s="295" t="e">
        <f>I45/K45</f>
        <v>#DIV/0!</v>
      </c>
    </row>
    <row r="47" spans="1:44" s="292" customFormat="1" ht="15.75" hidden="1" customHeight="1">
      <c r="A47" s="302">
        <v>4</v>
      </c>
      <c r="B47" s="1190"/>
      <c r="C47" s="1191"/>
      <c r="D47" s="1191"/>
      <c r="E47" s="1191"/>
      <c r="F47" s="298"/>
      <c r="G47" s="1192" t="s">
        <v>206</v>
      </c>
      <c r="H47" s="1192"/>
      <c r="I47" s="299"/>
      <c r="J47" s="300" t="s">
        <v>331</v>
      </c>
      <c r="K47" s="301"/>
      <c r="L47" s="300" t="s">
        <v>332</v>
      </c>
      <c r="M47" s="1193" t="str">
        <f>IFERROR(B47*SUM(F47,Z48),"")</f>
        <v/>
      </c>
      <c r="N47" s="1194"/>
      <c r="O47" s="1194"/>
      <c r="P47" s="1195"/>
      <c r="Z47" s="295" t="e">
        <f>I46/K46</f>
        <v>#DIV/0!</v>
      </c>
    </row>
    <row r="48" spans="1:44" s="292" customFormat="1" ht="15.75" hidden="1" customHeight="1">
      <c r="A48" s="297">
        <v>5</v>
      </c>
      <c r="B48" s="1190"/>
      <c r="C48" s="1191"/>
      <c r="D48" s="1191"/>
      <c r="E48" s="1191"/>
      <c r="F48" s="298"/>
      <c r="G48" s="1192" t="s">
        <v>206</v>
      </c>
      <c r="H48" s="1192"/>
      <c r="I48" s="299"/>
      <c r="J48" s="300" t="s">
        <v>331</v>
      </c>
      <c r="K48" s="301"/>
      <c r="L48" s="300" t="s">
        <v>332</v>
      </c>
      <c r="M48" s="1193" t="str">
        <f>IFERROR(B48*SUM(F48,Z49),"")</f>
        <v/>
      </c>
      <c r="N48" s="1194"/>
      <c r="O48" s="1194"/>
      <c r="P48" s="1195"/>
      <c r="Q48" s="262"/>
      <c r="R48" s="262"/>
      <c r="Z48" s="295" t="e">
        <f>I47/K47</f>
        <v>#DIV/0!</v>
      </c>
    </row>
    <row r="49" spans="1:49" s="292" customFormat="1" ht="15.75" customHeight="1">
      <c r="A49" s="296"/>
      <c r="C49" s="303"/>
      <c r="D49" s="303"/>
      <c r="E49" s="303"/>
      <c r="F49" s="303"/>
      <c r="L49" s="304" t="s">
        <v>333</v>
      </c>
      <c r="M49" s="1193">
        <f>SUM(M44:P48)</f>
        <v>0</v>
      </c>
      <c r="N49" s="1194"/>
      <c r="O49" s="1194"/>
      <c r="P49" s="1195"/>
      <c r="Q49" s="305"/>
      <c r="R49" s="305"/>
      <c r="Z49" s="295" t="e">
        <f>I48/K48</f>
        <v>#DIV/0!</v>
      </c>
    </row>
    <row r="50" spans="1:49" s="292" customFormat="1" ht="15.75" customHeight="1">
      <c r="A50" s="296"/>
      <c r="B50" s="292" t="s">
        <v>251</v>
      </c>
      <c r="Z50" s="306"/>
      <c r="AD50" s="262"/>
      <c r="AE50" s="262"/>
      <c r="AF50" s="262"/>
      <c r="AG50" s="262"/>
      <c r="AH50" s="262"/>
      <c r="AI50" s="262"/>
      <c r="AJ50" s="262"/>
    </row>
    <row r="51" spans="1:49" s="292" customFormat="1" ht="15.75" customHeight="1">
      <c r="B51" s="1186" t="s">
        <v>347</v>
      </c>
      <c r="C51" s="1187"/>
      <c r="D51" s="1187"/>
      <c r="E51" s="1188"/>
      <c r="F51" s="1189" t="s">
        <v>329</v>
      </c>
      <c r="G51" s="1189"/>
      <c r="H51" s="1189"/>
      <c r="I51" s="1189"/>
      <c r="J51" s="1189"/>
      <c r="K51" s="1189"/>
      <c r="L51" s="1189"/>
      <c r="M51" s="1113" t="s">
        <v>251</v>
      </c>
      <c r="N51" s="1114"/>
      <c r="O51" s="1114"/>
      <c r="P51" s="1115"/>
      <c r="S51" s="307"/>
      <c r="T51" s="307"/>
      <c r="V51" s="307"/>
      <c r="W51" s="307"/>
      <c r="Z51" s="295"/>
      <c r="AH51" s="268"/>
      <c r="AI51" s="268"/>
      <c r="AJ51" s="262"/>
      <c r="AL51" s="268"/>
      <c r="AM51" s="268"/>
      <c r="AN51" s="268"/>
      <c r="AO51" s="268"/>
      <c r="AP51" s="268"/>
      <c r="AQ51" s="1206"/>
      <c r="AR51" s="1206"/>
      <c r="AS51" s="1206"/>
      <c r="AT51" s="1206"/>
      <c r="AU51" s="1206"/>
      <c r="AV51" s="262"/>
      <c r="AW51" s="262"/>
    </row>
    <row r="52" spans="1:49" s="292" customFormat="1" ht="15.75" customHeight="1">
      <c r="A52" s="297">
        <v>1</v>
      </c>
      <c r="B52" s="1190" t="str">
        <f>IF(B44="","",MIN($AA$39,B44))</f>
        <v/>
      </c>
      <c r="C52" s="1191"/>
      <c r="D52" s="1191"/>
      <c r="E52" s="1191"/>
      <c r="F52" s="298"/>
      <c r="G52" s="1192" t="s">
        <v>206</v>
      </c>
      <c r="H52" s="1192"/>
      <c r="I52" s="299"/>
      <c r="J52" s="300" t="s">
        <v>331</v>
      </c>
      <c r="K52" s="301"/>
      <c r="L52" s="300" t="s">
        <v>332</v>
      </c>
      <c r="M52" s="1193" t="str">
        <f>IFERROR(B52*SUM(F52,Z53),"")</f>
        <v/>
      </c>
      <c r="N52" s="1194"/>
      <c r="O52" s="1194"/>
      <c r="P52" s="1195"/>
      <c r="S52" s="307"/>
      <c r="T52" s="307"/>
      <c r="V52" s="307"/>
      <c r="W52" s="307"/>
      <c r="Z52" s="295"/>
      <c r="AH52" s="268"/>
      <c r="AI52" s="268"/>
      <c r="AJ52" s="262"/>
      <c r="AL52" s="268"/>
      <c r="AM52" s="268"/>
      <c r="AN52" s="268"/>
      <c r="AO52" s="268"/>
      <c r="AP52" s="268"/>
      <c r="AQ52" s="1206"/>
      <c r="AR52" s="1206"/>
      <c r="AS52" s="1206"/>
      <c r="AT52" s="1206"/>
      <c r="AU52" s="1206"/>
      <c r="AV52" s="262"/>
      <c r="AW52" s="262"/>
    </row>
    <row r="53" spans="1:49" s="292" customFormat="1" ht="15.75" customHeight="1">
      <c r="A53" s="302">
        <v>2</v>
      </c>
      <c r="B53" s="1190" t="str">
        <f>IF(B45="","",MIN($AA$34,B45))</f>
        <v/>
      </c>
      <c r="C53" s="1191"/>
      <c r="D53" s="1191"/>
      <c r="E53" s="1191"/>
      <c r="F53" s="298"/>
      <c r="G53" s="1192" t="s">
        <v>206</v>
      </c>
      <c r="H53" s="1192"/>
      <c r="I53" s="299"/>
      <c r="J53" s="300" t="s">
        <v>331</v>
      </c>
      <c r="K53" s="301"/>
      <c r="L53" s="300" t="s">
        <v>332</v>
      </c>
      <c r="M53" s="1193" t="str">
        <f>IFERROR(B53*SUM(F53,Z54),"")</f>
        <v/>
      </c>
      <c r="N53" s="1194"/>
      <c r="O53" s="1194"/>
      <c r="P53" s="1195"/>
      <c r="S53" s="305"/>
      <c r="T53" s="305"/>
      <c r="V53" s="305"/>
      <c r="W53" s="305"/>
      <c r="Z53" s="295">
        <f>IFERROR(I52/K52, )</f>
        <v>0</v>
      </c>
      <c r="AH53" s="268"/>
      <c r="AI53" s="268"/>
      <c r="AJ53" s="262"/>
      <c r="AL53" s="268"/>
      <c r="AM53" s="268"/>
      <c r="AN53" s="268"/>
      <c r="AO53" s="268"/>
      <c r="AP53" s="268"/>
      <c r="AQ53" s="1206"/>
      <c r="AR53" s="1206"/>
      <c r="AS53" s="1206"/>
      <c r="AT53" s="1206"/>
      <c r="AU53" s="1206"/>
      <c r="AV53" s="262"/>
      <c r="AW53" s="262"/>
    </row>
    <row r="54" spans="1:49" s="292" customFormat="1" ht="15.75" hidden="1" customHeight="1">
      <c r="A54" s="297">
        <v>3</v>
      </c>
      <c r="B54" s="1190" t="str">
        <f>IF(B46="","",MIN($AA$34,B46))</f>
        <v/>
      </c>
      <c r="C54" s="1191"/>
      <c r="D54" s="1191"/>
      <c r="E54" s="1191"/>
      <c r="F54" s="298"/>
      <c r="G54" s="1192" t="s">
        <v>206</v>
      </c>
      <c r="H54" s="1192"/>
      <c r="I54" s="299"/>
      <c r="J54" s="300" t="s">
        <v>331</v>
      </c>
      <c r="K54" s="301"/>
      <c r="L54" s="300" t="s">
        <v>332</v>
      </c>
      <c r="M54" s="1193" t="str">
        <f>IFERROR(B54*SUM(F54,Z55),"")</f>
        <v/>
      </c>
      <c r="N54" s="1194"/>
      <c r="O54" s="1194"/>
      <c r="P54" s="1195"/>
      <c r="S54" s="305"/>
      <c r="T54" s="305"/>
      <c r="V54" s="305"/>
      <c r="W54" s="305"/>
      <c r="Z54" s="295" t="e">
        <f>I53/K53</f>
        <v>#DIV/0!</v>
      </c>
      <c r="AH54" s="268"/>
      <c r="AI54" s="268"/>
      <c r="AJ54" s="262"/>
      <c r="AL54" s="268"/>
      <c r="AM54" s="268"/>
      <c r="AN54" s="268"/>
      <c r="AO54" s="268"/>
      <c r="AP54" s="268"/>
      <c r="AQ54" s="1206"/>
      <c r="AR54" s="1206"/>
      <c r="AS54" s="1206"/>
      <c r="AT54" s="1206"/>
      <c r="AU54" s="1206"/>
      <c r="AV54" s="262"/>
      <c r="AW54" s="262"/>
    </row>
    <row r="55" spans="1:49" s="292" customFormat="1" ht="15.75" hidden="1" customHeight="1">
      <c r="A55" s="302">
        <v>4</v>
      </c>
      <c r="B55" s="1190" t="str">
        <f>IF(B47="","",MIN($AA$34,B47))</f>
        <v/>
      </c>
      <c r="C55" s="1191"/>
      <c r="D55" s="1191"/>
      <c r="E55" s="1191"/>
      <c r="F55" s="298"/>
      <c r="G55" s="1192" t="s">
        <v>206</v>
      </c>
      <c r="H55" s="1192"/>
      <c r="I55" s="299"/>
      <c r="J55" s="300" t="s">
        <v>331</v>
      </c>
      <c r="K55" s="301"/>
      <c r="L55" s="300" t="s">
        <v>332</v>
      </c>
      <c r="M55" s="1193" t="str">
        <f>IFERROR(B55*SUM(F55,Z56),"")</f>
        <v/>
      </c>
      <c r="N55" s="1194"/>
      <c r="O55" s="1194"/>
      <c r="P55" s="1195"/>
      <c r="S55" s="305"/>
      <c r="T55" s="305"/>
      <c r="V55" s="305"/>
      <c r="W55" s="305"/>
      <c r="Z55" s="295" t="e">
        <f>I54/K54</f>
        <v>#DIV/0!</v>
      </c>
      <c r="AH55" s="268"/>
      <c r="AI55" s="268"/>
      <c r="AJ55" s="262"/>
      <c r="AL55" s="268"/>
      <c r="AM55" s="268"/>
      <c r="AN55" s="268"/>
      <c r="AO55" s="268"/>
      <c r="AP55" s="268"/>
      <c r="AQ55" s="1206"/>
      <c r="AR55" s="1206"/>
      <c r="AS55" s="1206"/>
      <c r="AT55" s="1206"/>
      <c r="AU55" s="1206"/>
      <c r="AV55" s="262"/>
      <c r="AW55" s="262"/>
    </row>
    <row r="56" spans="1:49" s="292" customFormat="1" ht="15.75" hidden="1" customHeight="1">
      <c r="A56" s="297">
        <v>5</v>
      </c>
      <c r="B56" s="1190" t="str">
        <f>IF(B48="","",MIN($AA$34,B48))</f>
        <v/>
      </c>
      <c r="C56" s="1191"/>
      <c r="D56" s="1191"/>
      <c r="E56" s="1191"/>
      <c r="F56" s="298"/>
      <c r="G56" s="1192" t="s">
        <v>206</v>
      </c>
      <c r="H56" s="1192"/>
      <c r="I56" s="299"/>
      <c r="J56" s="300" t="s">
        <v>331</v>
      </c>
      <c r="K56" s="301"/>
      <c r="L56" s="300" t="s">
        <v>332</v>
      </c>
      <c r="M56" s="1193" t="str">
        <f>IFERROR(B56*SUM(F56,Z57),"")</f>
        <v/>
      </c>
      <c r="N56" s="1194"/>
      <c r="O56" s="1194"/>
      <c r="P56" s="1195"/>
      <c r="Q56" s="262"/>
      <c r="R56" s="262"/>
      <c r="S56" s="305"/>
      <c r="T56" s="305"/>
      <c r="V56" s="305"/>
      <c r="W56" s="305"/>
      <c r="Z56" s="295" t="e">
        <f>I55/K55</f>
        <v>#DIV/0!</v>
      </c>
      <c r="AH56" s="289"/>
      <c r="AI56" s="289"/>
      <c r="AJ56" s="262"/>
      <c r="AL56" s="268"/>
      <c r="AM56" s="268"/>
      <c r="AN56" s="268"/>
      <c r="AO56" s="268"/>
      <c r="AP56" s="268"/>
      <c r="AQ56" s="1206"/>
      <c r="AR56" s="1206"/>
      <c r="AS56" s="1206"/>
      <c r="AT56" s="1206"/>
      <c r="AU56" s="1206"/>
      <c r="AV56" s="262"/>
      <c r="AW56" s="262"/>
    </row>
    <row r="57" spans="1:49" s="292" customFormat="1" ht="15.75" customHeight="1">
      <c r="A57" s="296"/>
      <c r="C57" s="303"/>
      <c r="D57" s="303"/>
      <c r="E57" s="303"/>
      <c r="F57" s="303"/>
      <c r="L57" s="304" t="s">
        <v>333</v>
      </c>
      <c r="M57" s="1193">
        <f>SUM(M52:P56)</f>
        <v>0</v>
      </c>
      <c r="N57" s="1194"/>
      <c r="O57" s="1194"/>
      <c r="P57" s="1195"/>
      <c r="Q57" s="305"/>
      <c r="R57" s="305"/>
      <c r="S57" s="305"/>
      <c r="T57" s="305"/>
      <c r="V57" s="305"/>
      <c r="W57" s="305"/>
      <c r="Z57" s="295" t="e">
        <f>I56/K56</f>
        <v>#DIV/0!</v>
      </c>
      <c r="AH57" s="289"/>
      <c r="AI57" s="289"/>
      <c r="AJ57" s="262"/>
      <c r="AL57" s="268"/>
      <c r="AM57" s="268"/>
      <c r="AN57" s="268"/>
      <c r="AO57" s="268"/>
      <c r="AP57" s="268"/>
      <c r="AQ57" s="1206"/>
      <c r="AR57" s="1206"/>
      <c r="AS57" s="1206"/>
      <c r="AT57" s="1206"/>
      <c r="AU57" s="1206"/>
      <c r="AV57" s="262"/>
      <c r="AW57" s="262"/>
    </row>
    <row r="58" spans="1:49" s="292" customFormat="1" ht="15.75" customHeight="1">
      <c r="A58" s="273"/>
      <c r="B58" s="279" t="s">
        <v>251</v>
      </c>
      <c r="C58" s="279"/>
      <c r="D58" s="279"/>
      <c r="E58" s="279"/>
      <c r="F58" s="279" t="s">
        <v>254</v>
      </c>
      <c r="G58" s="279"/>
      <c r="I58" s="279"/>
      <c r="J58" s="279"/>
      <c r="K58" s="279"/>
      <c r="L58" s="308"/>
      <c r="M58" s="305"/>
      <c r="N58" s="305"/>
      <c r="O58" s="305"/>
      <c r="P58" s="305"/>
      <c r="Q58" s="305"/>
      <c r="R58" s="305"/>
      <c r="S58" s="305"/>
      <c r="T58" s="305"/>
      <c r="V58" s="305"/>
      <c r="W58" s="305"/>
      <c r="Z58" s="295"/>
      <c r="AH58" s="289"/>
      <c r="AI58" s="289"/>
      <c r="AJ58" s="262"/>
      <c r="AL58" s="268"/>
      <c r="AM58" s="268"/>
      <c r="AN58" s="268"/>
      <c r="AO58" s="268"/>
      <c r="AP58" s="268"/>
      <c r="AQ58" s="1206"/>
      <c r="AR58" s="1206"/>
      <c r="AS58" s="1206"/>
      <c r="AT58" s="1206"/>
      <c r="AU58" s="1206"/>
      <c r="AV58" s="262"/>
      <c r="AW58" s="262"/>
    </row>
    <row r="59" spans="1:49" s="292" customFormat="1" ht="15.75" customHeight="1">
      <c r="A59" s="296"/>
      <c r="B59" s="1208">
        <f>MIN(M49,M57)</f>
        <v>0</v>
      </c>
      <c r="C59" s="1208"/>
      <c r="D59" s="1208"/>
      <c r="E59" s="1208"/>
      <c r="F59" s="310" t="s">
        <v>348</v>
      </c>
      <c r="G59" s="311"/>
      <c r="H59" s="312" t="s">
        <v>349</v>
      </c>
      <c r="I59" s="313"/>
      <c r="J59" s="313"/>
      <c r="K59" s="1209">
        <f>ROUNDDOWN(B59*1/2,-3)</f>
        <v>0</v>
      </c>
      <c r="L59" s="1209"/>
      <c r="M59" s="1209"/>
      <c r="N59" s="1209"/>
      <c r="O59" s="287"/>
      <c r="P59" s="305"/>
      <c r="Q59" s="305"/>
      <c r="R59" s="305"/>
      <c r="S59" s="305"/>
      <c r="T59" s="305"/>
      <c r="V59" s="305"/>
      <c r="W59" s="305"/>
      <c r="Z59" s="309"/>
      <c r="AA59" s="309"/>
      <c r="AB59" s="309"/>
      <c r="AL59" s="262"/>
      <c r="AM59" s="262"/>
      <c r="AN59" s="262"/>
      <c r="AO59" s="262"/>
      <c r="AP59" s="262"/>
      <c r="AQ59" s="262"/>
      <c r="AR59" s="262"/>
      <c r="AS59" s="262"/>
      <c r="AT59" s="262"/>
      <c r="AU59" s="262"/>
      <c r="AV59" s="262"/>
      <c r="AW59" s="262"/>
    </row>
    <row r="60" spans="1:49" s="292" customFormat="1" ht="15.75" customHeight="1">
      <c r="A60" s="296"/>
      <c r="B60" s="249"/>
      <c r="C60" s="249"/>
      <c r="D60" s="249"/>
      <c r="E60" s="249"/>
      <c r="F60" s="249"/>
      <c r="G60" s="249"/>
      <c r="I60" s="249"/>
      <c r="J60" s="249"/>
      <c r="K60" s="249" t="s">
        <v>326</v>
      </c>
      <c r="L60" s="314"/>
      <c r="M60" s="315"/>
      <c r="N60" s="315"/>
      <c r="O60" s="315"/>
      <c r="P60" s="315"/>
      <c r="Q60" s="315"/>
      <c r="Z60" s="309"/>
      <c r="AA60" s="309"/>
      <c r="AB60" s="309"/>
    </row>
    <row r="61" spans="1:49" s="292" customFormat="1" ht="15.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row>
    <row r="62" spans="1:49" ht="15.75" customHeight="1" thickBot="1">
      <c r="B62" s="316" t="s">
        <v>401</v>
      </c>
      <c r="C62" s="316"/>
      <c r="D62" s="316"/>
      <c r="E62" s="316"/>
      <c r="F62" s="316"/>
      <c r="G62" s="317"/>
      <c r="H62" s="1207">
        <f>SUM(K38,K59)</f>
        <v>0</v>
      </c>
      <c r="I62" s="1207"/>
      <c r="J62" s="1207"/>
      <c r="K62" s="1207"/>
      <c r="L62" s="1207"/>
    </row>
    <row r="63" spans="1:49" ht="15.75" customHeight="1" thickTop="1"/>
  </sheetData>
  <sheetProtection formatCells="0" formatColumns="0" formatRows="0" insertColumns="0" insertRows="0" insertHyperlinks="0" deleteColumns="0" deleteRows="0" selectLockedCells="1" sort="0" autoFilter="0" pivotTables="0"/>
  <mergeCells count="143">
    <mergeCell ref="H62:L62"/>
    <mergeCell ref="B56:E56"/>
    <mergeCell ref="G56:H56"/>
    <mergeCell ref="M56:P56"/>
    <mergeCell ref="AQ57:AU58"/>
    <mergeCell ref="M57:P57"/>
    <mergeCell ref="B59:E59"/>
    <mergeCell ref="K59:N59"/>
    <mergeCell ref="G53:H53"/>
    <mergeCell ref="M53:P53"/>
    <mergeCell ref="B54:E54"/>
    <mergeCell ref="G54:H54"/>
    <mergeCell ref="M54:P54"/>
    <mergeCell ref="AQ55:AU56"/>
    <mergeCell ref="B55:E55"/>
    <mergeCell ref="G55:H55"/>
    <mergeCell ref="M55:P55"/>
    <mergeCell ref="M49:P49"/>
    <mergeCell ref="AQ51:AU52"/>
    <mergeCell ref="B51:E51"/>
    <mergeCell ref="F51:L51"/>
    <mergeCell ref="M51:P51"/>
    <mergeCell ref="B52:E52"/>
    <mergeCell ref="G52:H52"/>
    <mergeCell ref="M52:P52"/>
    <mergeCell ref="AQ53:AU54"/>
    <mergeCell ref="B53:E53"/>
    <mergeCell ref="B47:E47"/>
    <mergeCell ref="G47:H47"/>
    <mergeCell ref="M47:P47"/>
    <mergeCell ref="B48:E48"/>
    <mergeCell ref="G48:H48"/>
    <mergeCell ref="M48:P48"/>
    <mergeCell ref="B45:E45"/>
    <mergeCell ref="G45:H45"/>
    <mergeCell ref="M45:P45"/>
    <mergeCell ref="B46:E46"/>
    <mergeCell ref="G46:H46"/>
    <mergeCell ref="M46:P46"/>
    <mergeCell ref="B43:E43"/>
    <mergeCell ref="F43:L43"/>
    <mergeCell ref="M43:P43"/>
    <mergeCell ref="B44:E44"/>
    <mergeCell ref="G44:H44"/>
    <mergeCell ref="M44:P44"/>
    <mergeCell ref="J36:K36"/>
    <mergeCell ref="L36:Q36"/>
    <mergeCell ref="R36:W36"/>
    <mergeCell ref="B37:E37"/>
    <mergeCell ref="B38:E38"/>
    <mergeCell ref="K38:N38"/>
    <mergeCell ref="J35:K35"/>
    <mergeCell ref="L35:Q35"/>
    <mergeCell ref="R35:W35"/>
    <mergeCell ref="L31:O31"/>
    <mergeCell ref="R31:W31"/>
    <mergeCell ref="B32:E33"/>
    <mergeCell ref="F32:I33"/>
    <mergeCell ref="J32:K32"/>
    <mergeCell ref="L32:N32"/>
    <mergeCell ref="R32:W32"/>
    <mergeCell ref="J33:K33"/>
    <mergeCell ref="L33:O33"/>
    <mergeCell ref="R33:W33"/>
    <mergeCell ref="B30:E31"/>
    <mergeCell ref="F30:I31"/>
    <mergeCell ref="J30:K30"/>
    <mergeCell ref="L30:N30"/>
    <mergeCell ref="O30:Q30"/>
    <mergeCell ref="R30:W30"/>
    <mergeCell ref="J31:K31"/>
    <mergeCell ref="B34:E34"/>
    <mergeCell ref="F34:I34"/>
    <mergeCell ref="J34:K34"/>
    <mergeCell ref="L34:Q34"/>
    <mergeCell ref="R34:W34"/>
    <mergeCell ref="B28:E29"/>
    <mergeCell ref="F28:I29"/>
    <mergeCell ref="J28:K28"/>
    <mergeCell ref="L28:N28"/>
    <mergeCell ref="O28:Q28"/>
    <mergeCell ref="R28:W28"/>
    <mergeCell ref="J29:K29"/>
    <mergeCell ref="L29:O29"/>
    <mergeCell ref="R29:W29"/>
    <mergeCell ref="B25:E25"/>
    <mergeCell ref="F25:I25"/>
    <mergeCell ref="J25:K25"/>
    <mergeCell ref="L25:Q25"/>
    <mergeCell ref="R25:W25"/>
    <mergeCell ref="B26:E27"/>
    <mergeCell ref="F26:I27"/>
    <mergeCell ref="J26:K26"/>
    <mergeCell ref="L26:N26"/>
    <mergeCell ref="O26:Q26"/>
    <mergeCell ref="R26:W26"/>
    <mergeCell ref="J27:K27"/>
    <mergeCell ref="L27:O27"/>
    <mergeCell ref="R27:W27"/>
    <mergeCell ref="H21:K21"/>
    <mergeCell ref="B24:E24"/>
    <mergeCell ref="F24:I24"/>
    <mergeCell ref="J24:Q24"/>
    <mergeCell ref="R24:W24"/>
    <mergeCell ref="N12:S12"/>
    <mergeCell ref="T12:V12"/>
    <mergeCell ref="B13:C13"/>
    <mergeCell ref="D13:I13"/>
    <mergeCell ref="J13:L13"/>
    <mergeCell ref="N13:O13"/>
    <mergeCell ref="T13:V13"/>
    <mergeCell ref="N16:S16"/>
    <mergeCell ref="T16:V16"/>
    <mergeCell ref="P18:R18"/>
    <mergeCell ref="N17:O18"/>
    <mergeCell ref="T17:V18"/>
    <mergeCell ref="N19:O19"/>
    <mergeCell ref="T19:V19"/>
    <mergeCell ref="B12:C12"/>
    <mergeCell ref="D12:I12"/>
    <mergeCell ref="J12:L12"/>
    <mergeCell ref="N14:O14"/>
    <mergeCell ref="T14:V14"/>
    <mergeCell ref="R1:X1"/>
    <mergeCell ref="G6:H6"/>
    <mergeCell ref="B8:I8"/>
    <mergeCell ref="J8:L8"/>
    <mergeCell ref="N8:S8"/>
    <mergeCell ref="T8:V8"/>
    <mergeCell ref="B6:F6"/>
    <mergeCell ref="B11:C11"/>
    <mergeCell ref="D11:I11"/>
    <mergeCell ref="J11:L11"/>
    <mergeCell ref="B9:C9"/>
    <mergeCell ref="D9:I9"/>
    <mergeCell ref="J9:L9"/>
    <mergeCell ref="N9:O9"/>
    <mergeCell ref="T9:V9"/>
    <mergeCell ref="B10:C10"/>
    <mergeCell ref="D10:I10"/>
    <mergeCell ref="J10:L10"/>
    <mergeCell ref="N10:O10"/>
    <mergeCell ref="T10:V10"/>
  </mergeCells>
  <phoneticPr fontId="2"/>
  <conditionalFormatting sqref="R35:W36 L25 R1 R25:W33 F25:I33 G6">
    <cfRule type="containsBlanks" dxfId="61" priority="42">
      <formula>LEN(TRIM(F1))=0</formula>
    </cfRule>
  </conditionalFormatting>
  <conditionalFormatting sqref="N13:O14 B9:C13">
    <cfRule type="containsBlanks" dxfId="60" priority="41">
      <formula>LEN(TRIM(B9))=0</formula>
    </cfRule>
  </conditionalFormatting>
  <conditionalFormatting sqref="N9:O10">
    <cfRule type="containsBlanks" dxfId="59" priority="40">
      <formula>LEN(TRIM(N9))=0</formula>
    </cfRule>
  </conditionalFormatting>
  <conditionalFormatting sqref="F44 I44">
    <cfRule type="containsBlanks" dxfId="58" priority="38">
      <formula>LEN(TRIM(F44))=0</formula>
    </cfRule>
  </conditionalFormatting>
  <conditionalFormatting sqref="B47:B48">
    <cfRule type="containsBlanks" dxfId="57" priority="37">
      <formula>LEN(TRIM(B47))=0</formula>
    </cfRule>
  </conditionalFormatting>
  <conditionalFormatting sqref="F48 I48">
    <cfRule type="containsBlanks" dxfId="56" priority="31">
      <formula>LEN(TRIM(F48))=0</formula>
    </cfRule>
  </conditionalFormatting>
  <conditionalFormatting sqref="J44">
    <cfRule type="containsBlanks" dxfId="55" priority="36">
      <formula>LEN(TRIM(J44))=0</formula>
    </cfRule>
  </conditionalFormatting>
  <conditionalFormatting sqref="J48">
    <cfRule type="containsBlanks" dxfId="54" priority="30">
      <formula>LEN(TRIM(J48))=0</formula>
    </cfRule>
  </conditionalFormatting>
  <conditionalFormatting sqref="K44">
    <cfRule type="containsBlanks" dxfId="53" priority="35">
      <formula>LEN(TRIM(K44))=0</formula>
    </cfRule>
  </conditionalFormatting>
  <conditionalFormatting sqref="F56 I56">
    <cfRule type="containsBlanks" dxfId="52" priority="13">
      <formula>LEN(TRIM(F56))=0</formula>
    </cfRule>
  </conditionalFormatting>
  <conditionalFormatting sqref="J56">
    <cfRule type="containsBlanks" dxfId="51" priority="12">
      <formula>LEN(TRIM(J56))=0</formula>
    </cfRule>
  </conditionalFormatting>
  <conditionalFormatting sqref="K56">
    <cfRule type="containsBlanks" dxfId="50" priority="11">
      <formula>LEN(TRIM(K56))=0</formula>
    </cfRule>
  </conditionalFormatting>
  <conditionalFormatting sqref="J47">
    <cfRule type="containsBlanks" dxfId="49" priority="33">
      <formula>LEN(TRIM(J47))=0</formula>
    </cfRule>
  </conditionalFormatting>
  <conditionalFormatting sqref="F47 I47">
    <cfRule type="containsBlanks" dxfId="48" priority="34">
      <formula>LEN(TRIM(F47))=0</formula>
    </cfRule>
  </conditionalFormatting>
  <conditionalFormatting sqref="J52">
    <cfRule type="containsBlanks" dxfId="47" priority="18">
      <formula>LEN(TRIM(J52))=0</formula>
    </cfRule>
  </conditionalFormatting>
  <conditionalFormatting sqref="K47">
    <cfRule type="containsBlanks" dxfId="46" priority="32">
      <formula>LEN(TRIM(K47))=0</formula>
    </cfRule>
  </conditionalFormatting>
  <conditionalFormatting sqref="F55 I55">
    <cfRule type="containsBlanks" dxfId="45" priority="16">
      <formula>LEN(TRIM(F55))=0</formula>
    </cfRule>
  </conditionalFormatting>
  <conditionalFormatting sqref="K48">
    <cfRule type="containsBlanks" dxfId="44" priority="29">
      <formula>LEN(TRIM(K48))=0</formula>
    </cfRule>
  </conditionalFormatting>
  <conditionalFormatting sqref="F45 I45">
    <cfRule type="containsBlanks" dxfId="43" priority="28">
      <formula>LEN(TRIM(F45))=0</formula>
    </cfRule>
  </conditionalFormatting>
  <conditionalFormatting sqref="B45">
    <cfRule type="containsBlanks" dxfId="42" priority="27">
      <formula>LEN(TRIM(B45))=0</formula>
    </cfRule>
  </conditionalFormatting>
  <conditionalFormatting sqref="J45">
    <cfRule type="containsBlanks" dxfId="41" priority="26">
      <formula>LEN(TRIM(J45))=0</formula>
    </cfRule>
  </conditionalFormatting>
  <conditionalFormatting sqref="K45">
    <cfRule type="containsBlanks" dxfId="40" priority="25">
      <formula>LEN(TRIM(K45))=0</formula>
    </cfRule>
  </conditionalFormatting>
  <conditionalFormatting sqref="F46 I46">
    <cfRule type="containsBlanks" dxfId="39" priority="24">
      <formula>LEN(TRIM(F46))=0</formula>
    </cfRule>
  </conditionalFormatting>
  <conditionalFormatting sqref="B46">
    <cfRule type="containsBlanks" dxfId="38" priority="23">
      <formula>LEN(TRIM(B46))=0</formula>
    </cfRule>
  </conditionalFormatting>
  <conditionalFormatting sqref="J46">
    <cfRule type="containsBlanks" dxfId="37" priority="22">
      <formula>LEN(TRIM(J46))=0</formula>
    </cfRule>
  </conditionalFormatting>
  <conditionalFormatting sqref="K46">
    <cfRule type="containsBlanks" dxfId="36" priority="21">
      <formula>LEN(TRIM(K46))=0</formula>
    </cfRule>
  </conditionalFormatting>
  <conditionalFormatting sqref="F52 I52">
    <cfRule type="containsBlanks" dxfId="35" priority="20">
      <formula>LEN(TRIM(F52))=0</formula>
    </cfRule>
  </conditionalFormatting>
  <conditionalFormatting sqref="B52:B56">
    <cfRule type="containsBlanks" dxfId="34" priority="19">
      <formula>LEN(TRIM(B52))=0</formula>
    </cfRule>
  </conditionalFormatting>
  <conditionalFormatting sqref="K52">
    <cfRule type="containsBlanks" dxfId="33" priority="17">
      <formula>LEN(TRIM(K52))=0</formula>
    </cfRule>
  </conditionalFormatting>
  <conditionalFormatting sqref="J55">
    <cfRule type="containsBlanks" dxfId="32" priority="15">
      <formula>LEN(TRIM(J55))=0</formula>
    </cfRule>
  </conditionalFormatting>
  <conditionalFormatting sqref="K55">
    <cfRule type="containsBlanks" dxfId="31" priority="14">
      <formula>LEN(TRIM(K55))=0</formula>
    </cfRule>
  </conditionalFormatting>
  <conditionalFormatting sqref="F53 I53">
    <cfRule type="containsBlanks" dxfId="30" priority="10">
      <formula>LEN(TRIM(F53))=0</formula>
    </cfRule>
  </conditionalFormatting>
  <conditionalFormatting sqref="J53">
    <cfRule type="containsBlanks" dxfId="29" priority="9">
      <formula>LEN(TRIM(J53))=0</formula>
    </cfRule>
  </conditionalFormatting>
  <conditionalFormatting sqref="K53">
    <cfRule type="containsBlanks" dxfId="28" priority="8">
      <formula>LEN(TRIM(K53))=0</formula>
    </cfRule>
  </conditionalFormatting>
  <conditionalFormatting sqref="F54 I54">
    <cfRule type="containsBlanks" dxfId="27" priority="7">
      <formula>LEN(TRIM(F54))=0</formula>
    </cfRule>
  </conditionalFormatting>
  <conditionalFormatting sqref="J54">
    <cfRule type="containsBlanks" dxfId="26" priority="6">
      <formula>LEN(TRIM(J54))=0</formula>
    </cfRule>
  </conditionalFormatting>
  <conditionalFormatting sqref="K54">
    <cfRule type="containsBlanks" dxfId="25" priority="5">
      <formula>LEN(TRIM(K54))=0</formula>
    </cfRule>
  </conditionalFormatting>
  <conditionalFormatting sqref="B44">
    <cfRule type="containsBlanks" dxfId="24" priority="4">
      <formula>LEN(TRIM(B44))=0</formula>
    </cfRule>
  </conditionalFormatting>
  <conditionalFormatting sqref="N17">
    <cfRule type="containsBlanks" dxfId="23" priority="3">
      <formula>LEN(TRIM(N17))=0</formula>
    </cfRule>
  </conditionalFormatting>
  <conditionalFormatting sqref="P18">
    <cfRule type="containsBlanks" dxfId="22" priority="2">
      <formula>LEN(TRIM(P18))=0</formula>
    </cfRule>
  </conditionalFormatting>
  <conditionalFormatting sqref="N19:O19">
    <cfRule type="containsBlanks" dxfId="21" priority="1">
      <formula>LEN(TRIM(N19))=0</formula>
    </cfRule>
  </conditionalFormatting>
  <dataValidations count="3">
    <dataValidation type="list" allowBlank="1" showInputMessage="1" showErrorMessage="1" sqref="N13:N14 B9:C13 N9:N10 N17 N19">
      <formula1>"○,　"</formula1>
    </dataValidation>
    <dataValidation type="list" allowBlank="1" showInputMessage="1" showErrorMessage="1" sqref="K44:K48 K52:K56">
      <formula1>"28,29,30,31"</formula1>
    </dataValidation>
    <dataValidation type="decimal" allowBlank="1" showInputMessage="1" showErrorMessage="1" errorTitle="一時保育加算について" error="一時保育室の面積が19.8㎡未満の場合、一時保育加算の対象外となります。" sqref="P18:R18">
      <formula1>19.8</formula1>
      <formula2>9.99999999999999E+28</formula2>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32" customFormat="1" ht="15" customHeight="1">
      <c r="B1" s="52" t="s">
        <v>207</v>
      </c>
      <c r="G1" s="1056" t="s">
        <v>208</v>
      </c>
      <c r="H1" s="1056"/>
      <c r="I1" s="1056"/>
      <c r="J1" s="1056"/>
      <c r="K1" s="1056"/>
      <c r="L1" s="1056"/>
      <c r="M1" s="1056"/>
      <c r="N1" s="1056"/>
      <c r="O1" s="1056"/>
      <c r="P1" s="1056"/>
      <c r="Q1" s="1056"/>
      <c r="R1" s="1056"/>
    </row>
    <row r="2" spans="2:24" s="32" customFormat="1" ht="15" customHeight="1">
      <c r="B2" s="52"/>
      <c r="G2" s="1056"/>
      <c r="H2" s="1056"/>
      <c r="I2" s="1056"/>
      <c r="J2" s="1056"/>
      <c r="K2" s="1056"/>
      <c r="L2" s="1056"/>
      <c r="M2" s="1056"/>
      <c r="N2" s="1056"/>
      <c r="O2" s="1056"/>
      <c r="P2" s="1056"/>
      <c r="Q2" s="1056"/>
      <c r="R2" s="1056"/>
    </row>
    <row r="3" spans="2:24" s="32" customFormat="1" ht="15" customHeight="1">
      <c r="B3" s="52"/>
      <c r="G3" s="53"/>
      <c r="H3" s="53"/>
      <c r="I3" s="53"/>
      <c r="J3" s="53"/>
      <c r="K3" s="53"/>
      <c r="L3" s="53"/>
      <c r="M3" s="53"/>
      <c r="N3" s="53"/>
      <c r="O3" s="53"/>
      <c r="P3" s="53"/>
    </row>
    <row r="4" spans="2:24" ht="15" customHeight="1">
      <c r="B4" s="1221" t="s">
        <v>209</v>
      </c>
      <c r="C4" s="1221"/>
      <c r="D4" s="1221"/>
      <c r="E4" s="1221"/>
      <c r="F4" s="1221"/>
      <c r="G4" s="1221"/>
      <c r="H4" s="1221"/>
      <c r="I4" s="1221"/>
      <c r="J4" s="1221"/>
      <c r="K4" s="1221"/>
      <c r="L4" s="1221"/>
      <c r="M4" s="1221"/>
      <c r="N4" s="1221"/>
      <c r="O4" s="1221"/>
      <c r="P4" s="1221"/>
      <c r="Q4" s="1221"/>
      <c r="R4" s="1221"/>
      <c r="S4" s="1221"/>
      <c r="T4" s="1221"/>
      <c r="U4" s="1221"/>
      <c r="V4" s="1221"/>
      <c r="W4" s="1221"/>
      <c r="X4" s="1221"/>
    </row>
    <row r="5" spans="2:24" ht="15" customHeight="1">
      <c r="B5" s="1221"/>
      <c r="C5" s="1221"/>
      <c r="D5" s="1221"/>
      <c r="E5" s="1221"/>
      <c r="F5" s="1221"/>
      <c r="G5" s="1221"/>
      <c r="H5" s="1221"/>
      <c r="I5" s="1221"/>
      <c r="J5" s="1221"/>
      <c r="K5" s="1221"/>
      <c r="L5" s="1221"/>
      <c r="M5" s="1221"/>
      <c r="N5" s="1221"/>
      <c r="O5" s="1221"/>
      <c r="P5" s="1221"/>
      <c r="Q5" s="1221"/>
      <c r="R5" s="1221"/>
      <c r="S5" s="1221"/>
      <c r="T5" s="1221"/>
      <c r="U5" s="1221"/>
      <c r="V5" s="1221"/>
      <c r="W5" s="1221"/>
      <c r="X5" s="1221"/>
    </row>
    <row r="6" spans="2:24" ht="15" customHeight="1">
      <c r="B6" s="68"/>
      <c r="C6" s="68"/>
      <c r="D6" s="68"/>
      <c r="E6" s="68"/>
      <c r="F6" s="68"/>
      <c r="G6" s="68"/>
      <c r="H6" s="68"/>
      <c r="I6" s="68"/>
      <c r="J6" s="68"/>
      <c r="K6" s="68"/>
      <c r="L6" s="68"/>
      <c r="M6" s="68"/>
      <c r="N6" s="68"/>
      <c r="O6" s="68"/>
      <c r="P6" s="68"/>
      <c r="Q6" s="68"/>
      <c r="R6" s="68"/>
      <c r="S6" s="68"/>
      <c r="T6" s="68"/>
      <c r="U6" s="68"/>
      <c r="V6" s="68"/>
      <c r="W6" s="68"/>
    </row>
    <row r="7" spans="2:24" ht="15" customHeight="1">
      <c r="B7" s="67" t="s">
        <v>210</v>
      </c>
      <c r="F7" s="29"/>
      <c r="G7" s="29"/>
      <c r="H7" s="29"/>
      <c r="I7" s="29"/>
      <c r="J7" s="29"/>
    </row>
    <row r="8" spans="2:24" ht="27.95" customHeight="1">
      <c r="B8" s="1219" t="s">
        <v>230</v>
      </c>
      <c r="C8" s="1219"/>
      <c r="D8" s="1215" t="s">
        <v>219</v>
      </c>
      <c r="E8" s="1215"/>
      <c r="F8" s="1215"/>
      <c r="G8" s="1215"/>
      <c r="H8" s="1215"/>
      <c r="I8" s="1215"/>
      <c r="J8" s="1215"/>
      <c r="K8" s="1215"/>
      <c r="L8" s="1215"/>
      <c r="M8" s="1216"/>
      <c r="N8" s="1217"/>
      <c r="O8" s="1217"/>
      <c r="P8" s="1217"/>
      <c r="Q8" s="1217"/>
      <c r="R8" s="1217"/>
      <c r="S8" s="95"/>
      <c r="T8" s="95"/>
      <c r="U8" s="95"/>
      <c r="V8" s="20"/>
      <c r="W8" s="20"/>
      <c r="X8" s="20"/>
    </row>
    <row r="9" spans="2:24" ht="27.95" customHeight="1">
      <c r="B9" s="1219"/>
      <c r="C9" s="1219"/>
      <c r="D9" s="1210" t="s">
        <v>257</v>
      </c>
      <c r="E9" s="1210"/>
      <c r="F9" s="1210"/>
      <c r="G9" s="1210"/>
      <c r="H9" s="1210"/>
      <c r="I9" s="1210"/>
      <c r="J9" s="1210"/>
      <c r="K9" s="1210"/>
      <c r="L9" s="1210"/>
      <c r="M9" s="1211"/>
      <c r="N9" s="1217"/>
      <c r="O9" s="1217"/>
      <c r="P9" s="1217"/>
      <c r="Q9" s="1217"/>
      <c r="R9" s="1217"/>
      <c r="S9" s="19"/>
      <c r="T9" s="19"/>
      <c r="U9" s="19"/>
      <c r="V9" s="20"/>
      <c r="W9" s="20"/>
      <c r="X9" s="20"/>
    </row>
    <row r="10" spans="2:24" ht="27.95" customHeight="1" thickBot="1">
      <c r="B10" s="1220"/>
      <c r="C10" s="1220"/>
      <c r="D10" s="1212" t="s">
        <v>258</v>
      </c>
      <c r="E10" s="1213"/>
      <c r="F10" s="1213"/>
      <c r="G10" s="1213"/>
      <c r="H10" s="1213"/>
      <c r="I10" s="1213"/>
      <c r="J10" s="1213"/>
      <c r="K10" s="1213"/>
      <c r="L10" s="1213"/>
      <c r="M10" s="1214"/>
      <c r="N10" s="1218"/>
      <c r="O10" s="1218"/>
      <c r="P10" s="1218"/>
      <c r="Q10" s="1218"/>
      <c r="R10" s="1218"/>
      <c r="S10" s="19"/>
      <c r="T10" s="19"/>
      <c r="U10" s="19"/>
      <c r="V10" s="20"/>
      <c r="W10" s="20"/>
      <c r="X10" s="20"/>
    </row>
    <row r="11" spans="2:24" ht="15" customHeight="1" thickTop="1">
      <c r="B11" s="1223" t="s">
        <v>229</v>
      </c>
      <c r="C11" s="1223"/>
      <c r="D11" s="1223"/>
      <c r="E11" s="1223"/>
      <c r="F11" s="1223"/>
      <c r="G11" s="1223"/>
      <c r="H11" s="1223"/>
      <c r="I11" s="1223"/>
      <c r="J11" s="1223"/>
      <c r="K11" s="1223"/>
      <c r="L11" s="1223"/>
      <c r="M11" s="1223"/>
      <c r="N11" s="1222">
        <f>SUM(N8:R10)</f>
        <v>0</v>
      </c>
      <c r="O11" s="1222"/>
      <c r="P11" s="1222"/>
      <c r="Q11" s="1222"/>
      <c r="R11" s="1222"/>
      <c r="S11" s="97"/>
      <c r="T11" s="97"/>
      <c r="U11" s="20"/>
      <c r="V11" s="20"/>
      <c r="W11" s="20"/>
      <c r="X11" s="20"/>
    </row>
    <row r="12" spans="2:24" ht="15" customHeight="1">
      <c r="B12" s="57"/>
      <c r="C12" s="19"/>
      <c r="D12" s="19"/>
      <c r="E12" s="19"/>
      <c r="F12" s="19"/>
      <c r="G12" s="19"/>
      <c r="H12" s="19"/>
      <c r="I12" s="19"/>
      <c r="J12" s="19"/>
      <c r="K12" s="19"/>
      <c r="L12" s="19"/>
      <c r="M12" s="19"/>
      <c r="N12" s="19"/>
      <c r="O12" s="19"/>
      <c r="P12" s="19"/>
      <c r="Q12" s="19"/>
      <c r="R12" s="97"/>
      <c r="S12" s="97"/>
      <c r="T12" s="97"/>
      <c r="U12" s="20"/>
      <c r="V12" s="20"/>
      <c r="W12" s="20"/>
      <c r="X12" s="20"/>
    </row>
    <row r="13" spans="2:24" ht="15" customHeight="1">
      <c r="B13" s="128"/>
      <c r="C13" s="96"/>
      <c r="D13" s="96"/>
      <c r="E13" s="96"/>
      <c r="F13" s="96"/>
      <c r="G13" s="96"/>
      <c r="H13" s="96"/>
      <c r="I13" s="96"/>
      <c r="J13" s="96"/>
      <c r="K13" s="96"/>
      <c r="L13" s="96"/>
      <c r="M13" s="96"/>
      <c r="N13" s="96"/>
      <c r="O13" s="96"/>
      <c r="P13" s="96"/>
      <c r="Q13" s="96"/>
      <c r="R13" s="97"/>
      <c r="S13" s="97"/>
      <c r="T13" s="97"/>
      <c r="U13" s="20"/>
      <c r="V13" s="20"/>
      <c r="W13" s="20"/>
      <c r="X13" s="20"/>
    </row>
    <row r="14" spans="2:24" ht="15" customHeight="1">
      <c r="B14" s="128"/>
      <c r="C14" s="96"/>
      <c r="D14" s="96"/>
      <c r="E14" s="96"/>
      <c r="F14" s="96"/>
      <c r="G14" s="96"/>
      <c r="H14" s="96"/>
      <c r="I14" s="96"/>
      <c r="J14" s="96"/>
      <c r="K14" s="96"/>
      <c r="L14" s="96"/>
      <c r="M14" s="96"/>
      <c r="N14" s="96"/>
      <c r="O14" s="96"/>
      <c r="P14" s="96"/>
      <c r="Q14" s="96"/>
      <c r="R14" s="97"/>
      <c r="S14" s="97"/>
      <c r="T14" s="97"/>
      <c r="U14" s="20"/>
      <c r="V14" s="20"/>
      <c r="W14" s="20"/>
      <c r="X14" s="20"/>
    </row>
    <row r="17" spans="2:23" ht="15" customHeight="1">
      <c r="B17" s="1228" t="str">
        <f>資料3!O3</f>
        <v>令和</v>
      </c>
      <c r="C17" s="1228"/>
      <c r="D17" s="203">
        <f>資料3!Q3</f>
        <v>0</v>
      </c>
      <c r="E17" s="202" t="str">
        <f>資料3!R3</f>
        <v>年</v>
      </c>
      <c r="F17" s="203">
        <f>資料3!S3</f>
        <v>0</v>
      </c>
      <c r="G17" s="202" t="str">
        <f>資料3!T3</f>
        <v>月</v>
      </c>
      <c r="H17" s="203">
        <f>資料3!U3</f>
        <v>0</v>
      </c>
      <c r="I17" s="204" t="str">
        <f>資料3!V3</f>
        <v>日</v>
      </c>
      <c r="J17" s="204"/>
    </row>
    <row r="18" spans="2:23" ht="15" customHeight="1">
      <c r="B18" s="208"/>
      <c r="C18" s="208"/>
      <c r="D18" s="208"/>
      <c r="E18" s="208"/>
      <c r="F18" s="208"/>
      <c r="G18" s="208"/>
      <c r="H18" s="208"/>
    </row>
    <row r="19" spans="2:23" ht="15" customHeight="1">
      <c r="B19" s="1224" t="s">
        <v>71</v>
      </c>
      <c r="C19" s="1224"/>
      <c r="D19" s="1224"/>
      <c r="E19" s="1224"/>
      <c r="F19" s="1226" t="e">
        <f>#REF!</f>
        <v>#REF!</v>
      </c>
      <c r="G19" s="1226"/>
      <c r="H19" s="1226"/>
      <c r="I19" s="1226"/>
      <c r="J19" s="1226"/>
      <c r="K19" s="1226"/>
      <c r="L19" s="1226"/>
      <c r="M19" s="1226"/>
      <c r="N19" s="1226"/>
      <c r="O19" s="22"/>
    </row>
    <row r="20" spans="2:23" ht="15" customHeight="1">
      <c r="B20" s="1225"/>
      <c r="C20" s="1225"/>
      <c r="D20" s="1225"/>
      <c r="E20" s="1225"/>
      <c r="F20" s="1227"/>
      <c r="G20" s="1227"/>
      <c r="H20" s="1227"/>
      <c r="I20" s="1227"/>
      <c r="J20" s="1227"/>
      <c r="K20" s="1227"/>
      <c r="L20" s="1227"/>
      <c r="M20" s="1227"/>
      <c r="N20" s="1227"/>
      <c r="O20" s="22"/>
    </row>
    <row r="21" spans="2:23" ht="15" customHeight="1">
      <c r="B21" s="1225" t="s">
        <v>72</v>
      </c>
      <c r="C21" s="1225"/>
      <c r="D21" s="1225"/>
      <c r="E21" s="1225"/>
      <c r="F21" s="1227" t="e">
        <f>#REF!</f>
        <v>#REF!</v>
      </c>
      <c r="G21" s="1227"/>
      <c r="H21" s="1227"/>
      <c r="I21" s="1227"/>
      <c r="J21" s="1227"/>
      <c r="K21" s="1227"/>
      <c r="L21" s="1227"/>
      <c r="M21" s="1227"/>
      <c r="N21" s="1227"/>
      <c r="O21" s="22"/>
    </row>
    <row r="22" spans="2:23" ht="15" customHeight="1">
      <c r="B22" s="1225"/>
      <c r="C22" s="1225"/>
      <c r="D22" s="1225"/>
      <c r="E22" s="1225"/>
      <c r="F22" s="1227"/>
      <c r="G22" s="1227"/>
      <c r="H22" s="1227"/>
      <c r="I22" s="1227"/>
      <c r="J22" s="1227"/>
      <c r="K22" s="1227"/>
      <c r="L22" s="1227"/>
      <c r="M22" s="1227"/>
      <c r="N22" s="1227"/>
      <c r="O22" s="22"/>
    </row>
    <row r="23" spans="2:23" ht="15" customHeight="1">
      <c r="B23" s="1225" t="s">
        <v>239</v>
      </c>
      <c r="C23" s="1225"/>
      <c r="D23" s="1225"/>
      <c r="E23" s="1225"/>
      <c r="F23" s="1227" t="e">
        <f>#REF!</f>
        <v>#REF!</v>
      </c>
      <c r="G23" s="1227"/>
      <c r="H23" s="1227"/>
      <c r="I23" s="1227"/>
      <c r="J23" s="1227"/>
      <c r="K23" s="1227"/>
      <c r="L23" s="1227"/>
      <c r="M23" s="1227"/>
      <c r="N23" s="1227"/>
      <c r="O23" s="22"/>
    </row>
    <row r="24" spans="2:23" ht="15" customHeight="1">
      <c r="B24" s="1225"/>
      <c r="C24" s="1225"/>
      <c r="D24" s="1225"/>
      <c r="E24" s="1225"/>
      <c r="F24" s="1227"/>
      <c r="G24" s="1227"/>
      <c r="H24" s="1227"/>
      <c r="I24" s="1227"/>
      <c r="J24" s="1227"/>
      <c r="K24" s="1227"/>
      <c r="L24" s="1227"/>
      <c r="M24" s="1227"/>
      <c r="N24" s="1227"/>
      <c r="O24" s="22"/>
    </row>
    <row r="26" spans="2:23" ht="15" customHeight="1">
      <c r="B26" s="1257" t="s">
        <v>211</v>
      </c>
      <c r="C26" s="1257"/>
      <c r="D26" s="1257"/>
      <c r="E26" s="1257"/>
      <c r="F26" s="1257"/>
    </row>
    <row r="27" spans="2:23" ht="15" customHeight="1">
      <c r="B27" s="1246"/>
      <c r="C27" s="1246"/>
      <c r="D27" s="1246"/>
      <c r="E27" s="1246"/>
      <c r="F27" s="1246"/>
    </row>
    <row r="28" spans="2:23" ht="15" customHeight="1">
      <c r="B28" s="1235" t="s">
        <v>212</v>
      </c>
      <c r="C28" s="1235"/>
      <c r="D28" s="1235"/>
      <c r="E28" s="1235"/>
      <c r="F28" s="1235"/>
      <c r="G28" s="1235" t="s">
        <v>213</v>
      </c>
      <c r="H28" s="1235"/>
      <c r="I28" s="1235"/>
      <c r="J28" s="1235"/>
      <c r="K28" s="1235"/>
      <c r="L28" s="1235"/>
      <c r="M28" s="1235" t="s">
        <v>214</v>
      </c>
      <c r="N28" s="1235"/>
      <c r="O28" s="1235"/>
      <c r="P28" s="1235"/>
      <c r="Q28" s="1235"/>
      <c r="R28" s="1235"/>
      <c r="S28" s="1235" t="s">
        <v>215</v>
      </c>
      <c r="T28" s="1235"/>
      <c r="U28" s="1235"/>
      <c r="V28" s="1235"/>
      <c r="W28" s="1235"/>
    </row>
    <row r="29" spans="2:23" ht="15" customHeight="1">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row>
    <row r="30" spans="2:23" ht="15" customHeight="1">
      <c r="B30" s="1229"/>
      <c r="C30" s="1230"/>
      <c r="D30" s="1230"/>
      <c r="E30" s="1241" t="s">
        <v>217</v>
      </c>
      <c r="F30" s="1241"/>
      <c r="G30" s="1237"/>
      <c r="H30" s="1238"/>
      <c r="I30" s="30"/>
      <c r="J30" s="30"/>
      <c r="K30" s="30"/>
      <c r="L30" s="31"/>
      <c r="M30" s="1229"/>
      <c r="N30" s="1230"/>
      <c r="O30" s="1230"/>
      <c r="P30" s="1230"/>
      <c r="Q30" s="1230"/>
      <c r="R30" s="1231"/>
      <c r="S30" s="1242"/>
      <c r="T30" s="1242"/>
      <c r="U30" s="1242"/>
      <c r="V30" s="1242"/>
      <c r="W30" s="1243"/>
    </row>
    <row r="31" spans="2:23" ht="15" customHeight="1">
      <c r="B31" s="1232"/>
      <c r="C31" s="1233"/>
      <c r="D31" s="1233"/>
      <c r="E31" s="1246" t="s">
        <v>218</v>
      </c>
      <c r="F31" s="1246"/>
      <c r="G31" s="1239" t="s">
        <v>216</v>
      </c>
      <c r="H31" s="1240"/>
      <c r="I31" s="1233"/>
      <c r="J31" s="1233"/>
      <c r="K31" s="1233"/>
      <c r="L31" s="1234"/>
      <c r="M31" s="1232"/>
      <c r="N31" s="1233"/>
      <c r="O31" s="1233"/>
      <c r="P31" s="1233"/>
      <c r="Q31" s="1233"/>
      <c r="R31" s="1234"/>
      <c r="S31" s="1244"/>
      <c r="T31" s="1244"/>
      <c r="U31" s="1244"/>
      <c r="V31" s="1244"/>
      <c r="W31" s="1245"/>
    </row>
    <row r="32" spans="2:23" ht="15" customHeight="1">
      <c r="B32" s="1229"/>
      <c r="C32" s="1230"/>
      <c r="D32" s="1230"/>
      <c r="E32" s="1241" t="s">
        <v>217</v>
      </c>
      <c r="F32" s="1241"/>
      <c r="G32" s="1237"/>
      <c r="H32" s="1238"/>
      <c r="I32" s="30"/>
      <c r="J32" s="30"/>
      <c r="K32" s="30"/>
      <c r="L32" s="31"/>
      <c r="M32" s="1229"/>
      <c r="N32" s="1230"/>
      <c r="O32" s="1230"/>
      <c r="P32" s="1230"/>
      <c r="Q32" s="1230"/>
      <c r="R32" s="1231"/>
      <c r="S32" s="1242"/>
      <c r="T32" s="1242"/>
      <c r="U32" s="1242"/>
      <c r="V32" s="1242"/>
      <c r="W32" s="1243"/>
    </row>
    <row r="33" spans="2:23" ht="15" customHeight="1">
      <c r="B33" s="1232"/>
      <c r="C33" s="1233"/>
      <c r="D33" s="1233"/>
      <c r="E33" s="1246" t="s">
        <v>218</v>
      </c>
      <c r="F33" s="1246"/>
      <c r="G33" s="1239" t="s">
        <v>216</v>
      </c>
      <c r="H33" s="1240"/>
      <c r="I33" s="1233"/>
      <c r="J33" s="1233"/>
      <c r="K33" s="1233"/>
      <c r="L33" s="1234"/>
      <c r="M33" s="1232"/>
      <c r="N33" s="1233"/>
      <c r="O33" s="1233"/>
      <c r="P33" s="1233"/>
      <c r="Q33" s="1233"/>
      <c r="R33" s="1234"/>
      <c r="S33" s="1244"/>
      <c r="T33" s="1244"/>
      <c r="U33" s="1244"/>
      <c r="V33" s="1244"/>
      <c r="W33" s="1245"/>
    </row>
    <row r="34" spans="2:23" ht="15" customHeight="1">
      <c r="B34" s="1229"/>
      <c r="C34" s="1230"/>
      <c r="D34" s="1230"/>
      <c r="E34" s="1241" t="s">
        <v>217</v>
      </c>
      <c r="F34" s="1241"/>
      <c r="G34" s="1237"/>
      <c r="H34" s="1238"/>
      <c r="I34" s="30"/>
      <c r="J34" s="30"/>
      <c r="K34" s="30"/>
      <c r="L34" s="31"/>
      <c r="M34" s="1229"/>
      <c r="N34" s="1230"/>
      <c r="O34" s="1230"/>
      <c r="P34" s="1230"/>
      <c r="Q34" s="1230"/>
      <c r="R34" s="1231"/>
      <c r="S34" s="1242"/>
      <c r="T34" s="1242"/>
      <c r="U34" s="1242"/>
      <c r="V34" s="1242"/>
      <c r="W34" s="1243"/>
    </row>
    <row r="35" spans="2:23" ht="15" customHeight="1">
      <c r="B35" s="1232"/>
      <c r="C35" s="1233"/>
      <c r="D35" s="1233"/>
      <c r="E35" s="1246" t="s">
        <v>218</v>
      </c>
      <c r="F35" s="1246"/>
      <c r="G35" s="1239" t="s">
        <v>216</v>
      </c>
      <c r="H35" s="1240"/>
      <c r="I35" s="1233"/>
      <c r="J35" s="1233"/>
      <c r="K35" s="1233"/>
      <c r="L35" s="1234"/>
      <c r="M35" s="1232"/>
      <c r="N35" s="1233"/>
      <c r="O35" s="1233"/>
      <c r="P35" s="1233"/>
      <c r="Q35" s="1233"/>
      <c r="R35" s="1234"/>
      <c r="S35" s="1244"/>
      <c r="T35" s="1244"/>
      <c r="U35" s="1244"/>
      <c r="V35" s="1244"/>
      <c r="W35" s="1245"/>
    </row>
    <row r="36" spans="2:23" ht="15" customHeight="1">
      <c r="B36" s="1229"/>
      <c r="C36" s="1230"/>
      <c r="D36" s="1230"/>
      <c r="E36" s="1241" t="s">
        <v>217</v>
      </c>
      <c r="F36" s="1241"/>
      <c r="G36" s="1237"/>
      <c r="H36" s="1238"/>
      <c r="I36" s="30"/>
      <c r="J36" s="30"/>
      <c r="K36" s="30"/>
      <c r="L36" s="31"/>
      <c r="M36" s="1229"/>
      <c r="N36" s="1230"/>
      <c r="O36" s="1230"/>
      <c r="P36" s="1230"/>
      <c r="Q36" s="1230"/>
      <c r="R36" s="1231"/>
      <c r="S36" s="1242"/>
      <c r="T36" s="1242"/>
      <c r="U36" s="1242"/>
      <c r="V36" s="1242"/>
      <c r="W36" s="1243"/>
    </row>
    <row r="37" spans="2:23" ht="15" customHeight="1">
      <c r="B37" s="1232"/>
      <c r="C37" s="1233"/>
      <c r="D37" s="1233"/>
      <c r="E37" s="1246" t="s">
        <v>218</v>
      </c>
      <c r="F37" s="1246"/>
      <c r="G37" s="1239" t="s">
        <v>216</v>
      </c>
      <c r="H37" s="1240"/>
      <c r="I37" s="1233"/>
      <c r="J37" s="1233"/>
      <c r="K37" s="1233"/>
      <c r="L37" s="1234"/>
      <c r="M37" s="1232"/>
      <c r="N37" s="1233"/>
      <c r="O37" s="1233"/>
      <c r="P37" s="1233"/>
      <c r="Q37" s="1233"/>
      <c r="R37" s="1234"/>
      <c r="S37" s="1244"/>
      <c r="T37" s="1244"/>
      <c r="U37" s="1244"/>
      <c r="V37" s="1244"/>
      <c r="W37" s="1245"/>
    </row>
    <row r="38" spans="2:23" ht="15" customHeight="1">
      <c r="B38" s="1229"/>
      <c r="C38" s="1230"/>
      <c r="D38" s="1230"/>
      <c r="E38" s="1241" t="s">
        <v>217</v>
      </c>
      <c r="F38" s="1241"/>
      <c r="G38" s="1237"/>
      <c r="H38" s="1238"/>
      <c r="I38" s="30"/>
      <c r="J38" s="30"/>
      <c r="K38" s="30"/>
      <c r="L38" s="31"/>
      <c r="M38" s="1229"/>
      <c r="N38" s="1230"/>
      <c r="O38" s="1230"/>
      <c r="P38" s="1230"/>
      <c r="Q38" s="1230"/>
      <c r="R38" s="1231"/>
      <c r="S38" s="1242"/>
      <c r="T38" s="1242"/>
      <c r="U38" s="1242"/>
      <c r="V38" s="1242"/>
      <c r="W38" s="1243"/>
    </row>
    <row r="39" spans="2:23" ht="15" customHeight="1">
      <c r="B39" s="1232"/>
      <c r="C39" s="1233"/>
      <c r="D39" s="1233"/>
      <c r="E39" s="1246" t="s">
        <v>218</v>
      </c>
      <c r="F39" s="1246"/>
      <c r="G39" s="1239" t="s">
        <v>216</v>
      </c>
      <c r="H39" s="1240"/>
      <c r="I39" s="1233"/>
      <c r="J39" s="1233"/>
      <c r="K39" s="1233"/>
      <c r="L39" s="1234"/>
      <c r="M39" s="1232"/>
      <c r="N39" s="1233"/>
      <c r="O39" s="1233"/>
      <c r="P39" s="1233"/>
      <c r="Q39" s="1233"/>
      <c r="R39" s="1234"/>
      <c r="S39" s="1244"/>
      <c r="T39" s="1244"/>
      <c r="U39" s="1244"/>
      <c r="V39" s="1244"/>
      <c r="W39" s="1245"/>
    </row>
    <row r="40" spans="2:23" ht="15" customHeight="1">
      <c r="B40" s="1229"/>
      <c r="C40" s="1230"/>
      <c r="D40" s="1230"/>
      <c r="E40" s="1241" t="s">
        <v>217</v>
      </c>
      <c r="F40" s="1241"/>
      <c r="G40" s="1237"/>
      <c r="H40" s="1238"/>
      <c r="I40" s="30"/>
      <c r="J40" s="30"/>
      <c r="K40" s="30"/>
      <c r="L40" s="31"/>
      <c r="M40" s="1229"/>
      <c r="N40" s="1230"/>
      <c r="O40" s="1230"/>
      <c r="P40" s="1230"/>
      <c r="Q40" s="1230"/>
      <c r="R40" s="1231"/>
      <c r="S40" s="1242"/>
      <c r="T40" s="1242"/>
      <c r="U40" s="1242"/>
      <c r="V40" s="1242"/>
      <c r="W40" s="1243"/>
    </row>
    <row r="41" spans="2:23" ht="15" customHeight="1">
      <c r="B41" s="1232"/>
      <c r="C41" s="1233"/>
      <c r="D41" s="1233"/>
      <c r="E41" s="1246" t="s">
        <v>218</v>
      </c>
      <c r="F41" s="1246"/>
      <c r="G41" s="1239" t="s">
        <v>216</v>
      </c>
      <c r="H41" s="1240"/>
      <c r="I41" s="1233"/>
      <c r="J41" s="1233"/>
      <c r="K41" s="1233"/>
      <c r="L41" s="1234"/>
      <c r="M41" s="1232"/>
      <c r="N41" s="1233"/>
      <c r="O41" s="1233"/>
      <c r="P41" s="1233"/>
      <c r="Q41" s="1233"/>
      <c r="R41" s="1234"/>
      <c r="S41" s="1244"/>
      <c r="T41" s="1244"/>
      <c r="U41" s="1244"/>
      <c r="V41" s="1244"/>
      <c r="W41" s="1245"/>
    </row>
    <row r="42" spans="2:23" ht="15" customHeight="1">
      <c r="B42" s="1229"/>
      <c r="C42" s="1230"/>
      <c r="D42" s="1230"/>
      <c r="E42" s="1241" t="s">
        <v>217</v>
      </c>
      <c r="F42" s="1241"/>
      <c r="G42" s="1237"/>
      <c r="H42" s="1238"/>
      <c r="I42" s="30"/>
      <c r="J42" s="30"/>
      <c r="K42" s="30"/>
      <c r="L42" s="31"/>
      <c r="M42" s="1229"/>
      <c r="N42" s="1230"/>
      <c r="O42" s="1230"/>
      <c r="P42" s="1230"/>
      <c r="Q42" s="1230"/>
      <c r="R42" s="1231"/>
      <c r="S42" s="1242"/>
      <c r="T42" s="1242"/>
      <c r="U42" s="1242"/>
      <c r="V42" s="1242"/>
      <c r="W42" s="1243"/>
    </row>
    <row r="43" spans="2:23" ht="15" customHeight="1" thickBot="1">
      <c r="B43" s="1258"/>
      <c r="C43" s="1259"/>
      <c r="D43" s="1259"/>
      <c r="E43" s="1263" t="s">
        <v>218</v>
      </c>
      <c r="F43" s="1263"/>
      <c r="G43" s="1264" t="s">
        <v>216</v>
      </c>
      <c r="H43" s="1265"/>
      <c r="I43" s="1259"/>
      <c r="J43" s="1259"/>
      <c r="K43" s="1259"/>
      <c r="L43" s="1260"/>
      <c r="M43" s="1258"/>
      <c r="N43" s="1259"/>
      <c r="O43" s="1259"/>
      <c r="P43" s="1259"/>
      <c r="Q43" s="1259"/>
      <c r="R43" s="1260"/>
      <c r="S43" s="1261"/>
      <c r="T43" s="1261"/>
      <c r="U43" s="1261"/>
      <c r="V43" s="1261"/>
      <c r="W43" s="1262"/>
    </row>
    <row r="44" spans="2:23" ht="15" customHeight="1" thickTop="1">
      <c r="B44" s="1247" t="s">
        <v>140</v>
      </c>
      <c r="C44" s="1248"/>
      <c r="D44" s="1248"/>
      <c r="E44" s="1248"/>
      <c r="F44" s="1248"/>
      <c r="G44" s="1248"/>
      <c r="H44" s="1248"/>
      <c r="I44" s="1248"/>
      <c r="J44" s="1248"/>
      <c r="K44" s="1248"/>
      <c r="L44" s="1248"/>
      <c r="M44" s="1248"/>
      <c r="N44" s="1248"/>
      <c r="O44" s="1248"/>
      <c r="P44" s="1248"/>
      <c r="Q44" s="1248"/>
      <c r="R44" s="1248"/>
      <c r="S44" s="1251">
        <f>SUM(S30:W43)</f>
        <v>0</v>
      </c>
      <c r="T44" s="1252"/>
      <c r="U44" s="1252"/>
      <c r="V44" s="1252"/>
      <c r="W44" s="1253"/>
    </row>
    <row r="45" spans="2:23" ht="15" customHeight="1">
      <c r="B45" s="1249"/>
      <c r="C45" s="1250"/>
      <c r="D45" s="1250"/>
      <c r="E45" s="1250"/>
      <c r="F45" s="1250"/>
      <c r="G45" s="1250"/>
      <c r="H45" s="1250"/>
      <c r="I45" s="1250"/>
      <c r="J45" s="1250"/>
      <c r="K45" s="1250"/>
      <c r="L45" s="1250"/>
      <c r="M45" s="1250"/>
      <c r="N45" s="1250"/>
      <c r="O45" s="1250"/>
      <c r="P45" s="1250"/>
      <c r="Q45" s="1250"/>
      <c r="R45" s="1250"/>
      <c r="S45" s="1254"/>
      <c r="T45" s="1255"/>
      <c r="U45" s="1255"/>
      <c r="V45" s="1255"/>
      <c r="W45" s="1256"/>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B30" sqref="AB30"/>
    </sheetView>
  </sheetViews>
  <sheetFormatPr defaultColWidth="3.625" defaultRowHeight="15" customHeight="1"/>
  <sheetData>
    <row r="1" spans="2:18" s="32" customFormat="1" ht="15" customHeight="1">
      <c r="B1" s="52" t="s">
        <v>232</v>
      </c>
      <c r="G1" s="1056" t="s">
        <v>231</v>
      </c>
      <c r="H1" s="1056"/>
      <c r="I1" s="1056"/>
      <c r="J1" s="1056"/>
      <c r="K1" s="1056"/>
      <c r="L1" s="1056"/>
      <c r="M1" s="1056"/>
      <c r="N1" s="1056"/>
      <c r="O1" s="1056"/>
      <c r="P1" s="1056"/>
      <c r="Q1" s="1056"/>
      <c r="R1" s="1056"/>
    </row>
    <row r="2" spans="2:18" s="32" customFormat="1" ht="15" customHeight="1">
      <c r="B2" s="52"/>
      <c r="G2" s="1056"/>
      <c r="H2" s="1056"/>
      <c r="I2" s="1056"/>
      <c r="J2" s="1056"/>
      <c r="K2" s="1056"/>
      <c r="L2" s="1056"/>
      <c r="M2" s="1056"/>
      <c r="N2" s="1056"/>
      <c r="O2" s="1056"/>
      <c r="P2" s="1056"/>
      <c r="Q2" s="1056"/>
      <c r="R2" s="1056"/>
    </row>
    <row r="3" spans="2:18" s="32" customFormat="1" ht="15" customHeight="1">
      <c r="B3" s="52"/>
      <c r="G3" s="94"/>
      <c r="H3" s="94"/>
      <c r="I3" s="94"/>
      <c r="J3" s="94"/>
      <c r="K3" s="94"/>
      <c r="L3" s="94"/>
      <c r="M3" s="94"/>
      <c r="N3" s="94"/>
      <c r="O3" s="94"/>
      <c r="P3" s="94"/>
    </row>
    <row r="21" spans="7:22" ht="15" customHeight="1">
      <c r="I21" s="1268" t="str">
        <f>資料3!O3</f>
        <v>令和</v>
      </c>
      <c r="J21" s="1268"/>
      <c r="K21" s="203">
        <f>資料3!Q3</f>
        <v>0</v>
      </c>
      <c r="L21" s="203" t="str">
        <f>資料3!R3</f>
        <v>年</v>
      </c>
      <c r="M21" s="203">
        <f>資料3!S3</f>
        <v>0</v>
      </c>
      <c r="N21" s="203" t="str">
        <f>資料3!T3</f>
        <v>月</v>
      </c>
      <c r="O21" s="203">
        <f>資料3!U3</f>
        <v>0</v>
      </c>
      <c r="P21" s="204" t="str">
        <f>資料3!V3</f>
        <v>日</v>
      </c>
      <c r="Q21" s="204"/>
      <c r="R21" s="204"/>
    </row>
    <row r="22" spans="7:22" ht="15" customHeight="1">
      <c r="I22" s="209"/>
      <c r="J22" s="209"/>
      <c r="K22" s="209"/>
      <c r="L22" s="209"/>
      <c r="M22" s="209"/>
      <c r="N22" s="209"/>
      <c r="O22" s="209"/>
    </row>
    <row r="23" spans="7:22" ht="15" customHeight="1">
      <c r="G23" s="1257" t="s">
        <v>233</v>
      </c>
      <c r="H23" s="1257"/>
      <c r="I23" s="1224" t="s">
        <v>71</v>
      </c>
      <c r="J23" s="1224"/>
      <c r="K23" s="1224"/>
      <c r="L23" s="1224"/>
      <c r="M23" s="1266"/>
      <c r="N23" s="1266"/>
      <c r="O23" s="1266"/>
      <c r="P23" s="1266"/>
      <c r="Q23" s="1266"/>
      <c r="R23" s="1266"/>
      <c r="S23" s="1266"/>
      <c r="T23" s="1266"/>
      <c r="U23" s="1266"/>
      <c r="V23" s="22"/>
    </row>
    <row r="24" spans="7:22" ht="15" customHeight="1">
      <c r="G24" s="1257"/>
      <c r="H24" s="1257"/>
      <c r="I24" s="1225"/>
      <c r="J24" s="1225"/>
      <c r="K24" s="1225"/>
      <c r="L24" s="1225"/>
      <c r="M24" s="1267"/>
      <c r="N24" s="1267"/>
      <c r="O24" s="1267"/>
      <c r="P24" s="1267"/>
      <c r="Q24" s="1267"/>
      <c r="R24" s="1267"/>
      <c r="S24" s="1267"/>
      <c r="T24" s="1267"/>
      <c r="U24" s="1267"/>
      <c r="V24" s="22"/>
    </row>
    <row r="25" spans="7:22" ht="15" customHeight="1">
      <c r="I25" s="1225" t="s">
        <v>234</v>
      </c>
      <c r="J25" s="1225"/>
      <c r="K25" s="1225"/>
      <c r="L25" s="1225"/>
      <c r="M25" s="1267"/>
      <c r="N25" s="1267"/>
      <c r="O25" s="1267"/>
      <c r="P25" s="1267"/>
      <c r="Q25" s="1267"/>
      <c r="R25" s="1267"/>
      <c r="S25" s="1267"/>
      <c r="T25" s="1267"/>
      <c r="U25" s="1267"/>
      <c r="V25" s="585" t="s">
        <v>388</v>
      </c>
    </row>
    <row r="26" spans="7:22" ht="15" customHeight="1">
      <c r="I26" s="1225"/>
      <c r="J26" s="1225"/>
      <c r="K26" s="1225"/>
      <c r="L26" s="1225"/>
      <c r="M26" s="1267"/>
      <c r="N26" s="1267"/>
      <c r="O26" s="1267"/>
      <c r="P26" s="1267"/>
      <c r="Q26" s="1267"/>
      <c r="R26" s="1267"/>
      <c r="S26" s="1267"/>
      <c r="T26" s="1267"/>
      <c r="U26" s="1267"/>
      <c r="V26" s="585"/>
    </row>
    <row r="27" spans="7:22" ht="15" customHeight="1">
      <c r="I27" s="129"/>
      <c r="J27" s="129"/>
      <c r="K27" s="129"/>
      <c r="L27" s="129"/>
      <c r="M27" s="130"/>
      <c r="N27" s="130"/>
      <c r="O27" s="130"/>
      <c r="P27" s="130"/>
      <c r="Q27" s="130"/>
      <c r="R27" s="130"/>
      <c r="S27" s="130"/>
      <c r="T27" s="130"/>
      <c r="U27" s="130"/>
      <c r="V27" s="22"/>
    </row>
    <row r="28" spans="7:22" ht="15" customHeight="1">
      <c r="G28" s="1257" t="s">
        <v>235</v>
      </c>
      <c r="H28" s="1257"/>
      <c r="I28" s="1224" t="s">
        <v>71</v>
      </c>
      <c r="J28" s="1224"/>
      <c r="K28" s="1224"/>
      <c r="L28" s="1224"/>
      <c r="M28" s="1266"/>
      <c r="N28" s="1266"/>
      <c r="O28" s="1266"/>
      <c r="P28" s="1266"/>
      <c r="Q28" s="1266"/>
      <c r="R28" s="1266"/>
      <c r="S28" s="1266"/>
      <c r="T28" s="1266"/>
      <c r="U28" s="1266"/>
      <c r="V28" s="22"/>
    </row>
    <row r="29" spans="7:22" ht="15" customHeight="1">
      <c r="G29" s="1257"/>
      <c r="H29" s="1257"/>
      <c r="I29" s="1225"/>
      <c r="J29" s="1225"/>
      <c r="K29" s="1225"/>
      <c r="L29" s="1225"/>
      <c r="M29" s="1267"/>
      <c r="N29" s="1267"/>
      <c r="O29" s="1267"/>
      <c r="P29" s="1267"/>
      <c r="Q29" s="1267"/>
      <c r="R29" s="1267"/>
      <c r="S29" s="1267"/>
      <c r="T29" s="1267"/>
      <c r="U29" s="1267"/>
      <c r="V29" s="22"/>
    </row>
    <row r="30" spans="7:22" ht="15" customHeight="1">
      <c r="I30" s="1225" t="s">
        <v>72</v>
      </c>
      <c r="J30" s="1225"/>
      <c r="K30" s="1225"/>
      <c r="L30" s="1225"/>
      <c r="M30" s="1267"/>
      <c r="N30" s="1267"/>
      <c r="O30" s="1267"/>
      <c r="P30" s="1267"/>
      <c r="Q30" s="1267"/>
      <c r="R30" s="1267"/>
      <c r="S30" s="1267"/>
      <c r="T30" s="1267"/>
      <c r="U30" s="1267"/>
      <c r="V30" s="22"/>
    </row>
    <row r="31" spans="7:22" ht="15" customHeight="1">
      <c r="I31" s="1225"/>
      <c r="J31" s="1225"/>
      <c r="K31" s="1225"/>
      <c r="L31" s="1225"/>
      <c r="M31" s="1267"/>
      <c r="N31" s="1267"/>
      <c r="O31" s="1267"/>
      <c r="P31" s="1267"/>
      <c r="Q31" s="1267"/>
      <c r="R31" s="1267"/>
      <c r="S31" s="1267"/>
      <c r="T31" s="1267"/>
      <c r="U31" s="1267"/>
      <c r="V31" s="22"/>
    </row>
    <row r="32" spans="7:22" ht="15" customHeight="1">
      <c r="I32" s="1225" t="s">
        <v>239</v>
      </c>
      <c r="J32" s="1225"/>
      <c r="K32" s="1225"/>
      <c r="L32" s="1225"/>
      <c r="M32" s="1267"/>
      <c r="N32" s="1267"/>
      <c r="O32" s="1267"/>
      <c r="P32" s="1267"/>
      <c r="Q32" s="1267"/>
      <c r="R32" s="1267"/>
      <c r="S32" s="1267"/>
      <c r="T32" s="1267"/>
      <c r="U32" s="1267"/>
      <c r="V32" s="585" t="s">
        <v>388</v>
      </c>
    </row>
    <row r="33" spans="2:22" ht="15" customHeight="1">
      <c r="I33" s="1225"/>
      <c r="J33" s="1225"/>
      <c r="K33" s="1225"/>
      <c r="L33" s="1225"/>
      <c r="M33" s="1267"/>
      <c r="N33" s="1267"/>
      <c r="O33" s="1267"/>
      <c r="P33" s="1267"/>
      <c r="Q33" s="1267"/>
      <c r="R33" s="1267"/>
      <c r="S33" s="1267"/>
      <c r="T33" s="1267"/>
      <c r="U33" s="1267"/>
      <c r="V33" s="585"/>
    </row>
    <row r="35" spans="2:22" ht="15" customHeight="1">
      <c r="B35" s="131" t="s">
        <v>238</v>
      </c>
    </row>
    <row r="36" spans="2:22" ht="15" customHeight="1">
      <c r="G36" t="s">
        <v>236</v>
      </c>
    </row>
    <row r="37" spans="2:22" ht="15" customHeight="1">
      <c r="G37" s="1257" t="s">
        <v>235</v>
      </c>
      <c r="H37" s="1257"/>
      <c r="I37" s="1224" t="s">
        <v>71</v>
      </c>
      <c r="J37" s="1224"/>
      <c r="K37" s="1224"/>
      <c r="L37" s="1224"/>
      <c r="M37" s="1266"/>
      <c r="N37" s="1266"/>
      <c r="O37" s="1266"/>
      <c r="P37" s="1266"/>
      <c r="Q37" s="1266"/>
      <c r="R37" s="1266"/>
      <c r="S37" s="1266"/>
      <c r="T37" s="1266"/>
      <c r="U37" s="1266"/>
      <c r="V37" s="22"/>
    </row>
    <row r="38" spans="2:22" ht="15" customHeight="1">
      <c r="G38" s="1257"/>
      <c r="H38" s="1257"/>
      <c r="I38" s="1225"/>
      <c r="J38" s="1225"/>
      <c r="K38" s="1225"/>
      <c r="L38" s="1225"/>
      <c r="M38" s="1267"/>
      <c r="N38" s="1267"/>
      <c r="O38" s="1267"/>
      <c r="P38" s="1267"/>
      <c r="Q38" s="1267"/>
      <c r="R38" s="1267"/>
      <c r="S38" s="1267"/>
      <c r="T38" s="1267"/>
      <c r="U38" s="1267"/>
      <c r="V38" s="22"/>
    </row>
    <row r="39" spans="2:22" ht="15" customHeight="1">
      <c r="I39" s="1225" t="s">
        <v>72</v>
      </c>
      <c r="J39" s="1225"/>
      <c r="K39" s="1225"/>
      <c r="L39" s="1225"/>
      <c r="M39" s="1267"/>
      <c r="N39" s="1267"/>
      <c r="O39" s="1267"/>
      <c r="P39" s="1267"/>
      <c r="Q39" s="1267"/>
      <c r="R39" s="1267"/>
      <c r="S39" s="1267"/>
      <c r="T39" s="1267"/>
      <c r="U39" s="1267"/>
      <c r="V39" s="22"/>
    </row>
    <row r="40" spans="2:22" ht="15" customHeight="1">
      <c r="I40" s="1225"/>
      <c r="J40" s="1225"/>
      <c r="K40" s="1225"/>
      <c r="L40" s="1225"/>
      <c r="M40" s="1267"/>
      <c r="N40" s="1267"/>
      <c r="O40" s="1267"/>
      <c r="P40" s="1267"/>
      <c r="Q40" s="1267"/>
      <c r="R40" s="1267"/>
      <c r="S40" s="1267"/>
      <c r="T40" s="1267"/>
      <c r="U40" s="1267"/>
      <c r="V40" s="22"/>
    </row>
    <row r="41" spans="2:22" ht="15" customHeight="1">
      <c r="I41" s="1225" t="s">
        <v>239</v>
      </c>
      <c r="J41" s="1225"/>
      <c r="K41" s="1225"/>
      <c r="L41" s="1225"/>
      <c r="M41" s="1269"/>
      <c r="N41" s="1269"/>
      <c r="O41" s="1269"/>
      <c r="P41" s="1269"/>
      <c r="Q41" s="1269"/>
      <c r="R41" s="1269"/>
      <c r="S41" s="1269" t="s">
        <v>237</v>
      </c>
      <c r="T41" s="1269"/>
      <c r="U41" s="1269"/>
      <c r="V41" s="585" t="s">
        <v>388</v>
      </c>
    </row>
    <row r="42" spans="2:22" ht="15" customHeight="1">
      <c r="I42" s="1225"/>
      <c r="J42" s="1225"/>
      <c r="K42" s="1225"/>
      <c r="L42" s="1225"/>
      <c r="M42" s="1270"/>
      <c r="N42" s="1270"/>
      <c r="O42" s="1270"/>
      <c r="P42" s="1270"/>
      <c r="Q42" s="1270"/>
      <c r="R42" s="1270"/>
      <c r="S42" s="1270"/>
      <c r="T42" s="1270"/>
      <c r="U42" s="1270"/>
      <c r="V42" s="585"/>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 customWidth="1"/>
    <col min="2" max="5" width="8.625" style="1" customWidth="1"/>
    <col min="6" max="9" width="10.625" style="1" customWidth="1"/>
    <col min="10" max="16384" width="7.875" style="1"/>
  </cols>
  <sheetData>
    <row r="1" spans="1:10" ht="25.5" customHeight="1">
      <c r="A1" s="1274" t="s">
        <v>42</v>
      </c>
      <c r="B1" s="1274"/>
      <c r="C1" s="1274"/>
      <c r="D1" s="1274"/>
      <c r="E1" s="1274"/>
      <c r="F1" s="1274"/>
      <c r="G1" s="1274"/>
      <c r="H1" s="1274"/>
      <c r="I1" s="1274"/>
      <c r="J1" s="15"/>
    </row>
    <row r="2" spans="1:10" ht="12.75" thickBot="1">
      <c r="I2" s="14"/>
    </row>
    <row r="3" spans="1:10" s="9" customFormat="1" ht="28.5" customHeight="1">
      <c r="A3" s="13" t="s">
        <v>41</v>
      </c>
      <c r="B3" s="1275"/>
      <c r="C3" s="1275"/>
      <c r="D3" s="1283"/>
      <c r="E3" s="1278"/>
      <c r="F3" s="1284" t="s">
        <v>40</v>
      </c>
      <c r="G3" s="1277" t="s">
        <v>39</v>
      </c>
      <c r="H3" s="1278"/>
      <c r="I3" s="1279" t="s">
        <v>38</v>
      </c>
    </row>
    <row r="4" spans="1:10" s="9" customFormat="1" ht="28.5" customHeight="1">
      <c r="A4" s="12" t="s">
        <v>37</v>
      </c>
      <c r="B4" s="1271"/>
      <c r="C4" s="1272"/>
      <c r="D4" s="1271"/>
      <c r="E4" s="1273"/>
      <c r="F4" s="1285"/>
      <c r="G4" s="1272"/>
      <c r="H4" s="1282"/>
      <c r="I4" s="1280"/>
    </row>
    <row r="5" spans="1:10" s="9" customFormat="1" ht="28.5" customHeight="1">
      <c r="A5" s="12" t="s">
        <v>36</v>
      </c>
      <c r="B5" s="17" t="s">
        <v>35</v>
      </c>
      <c r="C5" s="17" t="s">
        <v>34</v>
      </c>
      <c r="D5" s="17" t="s">
        <v>35</v>
      </c>
      <c r="E5" s="16" t="s">
        <v>34</v>
      </c>
      <c r="F5" s="1285"/>
      <c r="G5" s="11" t="s">
        <v>33</v>
      </c>
      <c r="H5" s="10" t="s">
        <v>32</v>
      </c>
      <c r="I5" s="1281"/>
    </row>
    <row r="6" spans="1:10" ht="28.5" customHeight="1">
      <c r="A6" s="8"/>
      <c r="B6" s="71"/>
      <c r="C6" s="72"/>
      <c r="D6" s="71"/>
      <c r="E6" s="73"/>
      <c r="F6" s="74">
        <f t="shared" ref="F6:F25" si="0">SUM(B6:E6)</f>
        <v>0</v>
      </c>
      <c r="G6" s="75"/>
      <c r="H6" s="75"/>
      <c r="I6" s="76">
        <f t="shared" ref="I6:I25" si="1">SUM(G6:H6)</f>
        <v>0</v>
      </c>
    </row>
    <row r="7" spans="1:10" ht="28.5" customHeight="1">
      <c r="A7" s="8"/>
      <c r="B7" s="71"/>
      <c r="C7" s="72"/>
      <c r="D7" s="71"/>
      <c r="E7" s="73"/>
      <c r="F7" s="74">
        <f t="shared" si="0"/>
        <v>0</v>
      </c>
      <c r="G7" s="75"/>
      <c r="H7" s="75"/>
      <c r="I7" s="76">
        <f t="shared" si="1"/>
        <v>0</v>
      </c>
    </row>
    <row r="8" spans="1:10" ht="28.5" customHeight="1">
      <c r="A8" s="8"/>
      <c r="B8" s="71"/>
      <c r="C8" s="72"/>
      <c r="D8" s="71"/>
      <c r="E8" s="73"/>
      <c r="F8" s="74">
        <f t="shared" si="0"/>
        <v>0</v>
      </c>
      <c r="G8" s="75"/>
      <c r="H8" s="75"/>
      <c r="I8" s="76">
        <f t="shared" si="1"/>
        <v>0</v>
      </c>
    </row>
    <row r="9" spans="1:10" ht="28.5" customHeight="1">
      <c r="A9" s="8"/>
      <c r="B9" s="71"/>
      <c r="C9" s="72"/>
      <c r="D9" s="71"/>
      <c r="E9" s="73"/>
      <c r="F9" s="74">
        <f t="shared" si="0"/>
        <v>0</v>
      </c>
      <c r="G9" s="75"/>
      <c r="H9" s="75"/>
      <c r="I9" s="76">
        <f t="shared" si="1"/>
        <v>0</v>
      </c>
    </row>
    <row r="10" spans="1:10" ht="28.5" customHeight="1">
      <c r="A10" s="8"/>
      <c r="B10" s="71"/>
      <c r="C10" s="72"/>
      <c r="D10" s="71"/>
      <c r="E10" s="73"/>
      <c r="F10" s="74">
        <f t="shared" si="0"/>
        <v>0</v>
      </c>
      <c r="G10" s="75"/>
      <c r="H10" s="75"/>
      <c r="I10" s="76">
        <f t="shared" si="1"/>
        <v>0</v>
      </c>
    </row>
    <row r="11" spans="1:10" ht="28.5" customHeight="1">
      <c r="A11" s="8"/>
      <c r="B11" s="71"/>
      <c r="C11" s="77"/>
      <c r="D11" s="71"/>
      <c r="E11" s="73"/>
      <c r="F11" s="74">
        <f t="shared" si="0"/>
        <v>0</v>
      </c>
      <c r="G11" s="75"/>
      <c r="H11" s="78"/>
      <c r="I11" s="76">
        <f t="shared" si="1"/>
        <v>0</v>
      </c>
    </row>
    <row r="12" spans="1:10" ht="28.5" customHeight="1">
      <c r="A12" s="8"/>
      <c r="B12" s="71"/>
      <c r="C12" s="77"/>
      <c r="D12" s="71"/>
      <c r="E12" s="73"/>
      <c r="F12" s="74">
        <f t="shared" si="0"/>
        <v>0</v>
      </c>
      <c r="G12" s="75"/>
      <c r="H12" s="78"/>
      <c r="I12" s="76">
        <f t="shared" si="1"/>
        <v>0</v>
      </c>
    </row>
    <row r="13" spans="1:10" ht="28.5" customHeight="1">
      <c r="A13" s="8"/>
      <c r="B13" s="71"/>
      <c r="C13" s="77"/>
      <c r="D13" s="71"/>
      <c r="E13" s="73"/>
      <c r="F13" s="74">
        <f t="shared" si="0"/>
        <v>0</v>
      </c>
      <c r="G13" s="78"/>
      <c r="H13" s="78"/>
      <c r="I13" s="76">
        <f t="shared" si="1"/>
        <v>0</v>
      </c>
    </row>
    <row r="14" spans="1:10" ht="28.5" customHeight="1">
      <c r="A14" s="8"/>
      <c r="B14" s="71"/>
      <c r="C14" s="77"/>
      <c r="D14" s="71"/>
      <c r="E14" s="73"/>
      <c r="F14" s="74">
        <f t="shared" si="0"/>
        <v>0</v>
      </c>
      <c r="G14" s="78"/>
      <c r="H14" s="78"/>
      <c r="I14" s="76">
        <f t="shared" si="1"/>
        <v>0</v>
      </c>
    </row>
    <row r="15" spans="1:10" ht="28.5" customHeight="1">
      <c r="A15" s="8"/>
      <c r="B15" s="71"/>
      <c r="C15" s="77"/>
      <c r="D15" s="71"/>
      <c r="E15" s="73"/>
      <c r="F15" s="74">
        <f t="shared" si="0"/>
        <v>0</v>
      </c>
      <c r="G15" s="78"/>
      <c r="H15" s="78"/>
      <c r="I15" s="76">
        <f t="shared" si="1"/>
        <v>0</v>
      </c>
    </row>
    <row r="16" spans="1:10" ht="28.5" customHeight="1">
      <c r="A16" s="8"/>
      <c r="B16" s="71"/>
      <c r="C16" s="77"/>
      <c r="D16" s="71"/>
      <c r="E16" s="73"/>
      <c r="F16" s="74">
        <f t="shared" si="0"/>
        <v>0</v>
      </c>
      <c r="G16" s="78"/>
      <c r="H16" s="78"/>
      <c r="I16" s="76">
        <f t="shared" si="1"/>
        <v>0</v>
      </c>
    </row>
    <row r="17" spans="1:9" ht="28.5" customHeight="1">
      <c r="A17" s="8"/>
      <c r="B17" s="71"/>
      <c r="C17" s="77"/>
      <c r="D17" s="71"/>
      <c r="E17" s="73"/>
      <c r="F17" s="74">
        <f t="shared" si="0"/>
        <v>0</v>
      </c>
      <c r="G17" s="78"/>
      <c r="H17" s="78"/>
      <c r="I17" s="76">
        <f t="shared" si="1"/>
        <v>0</v>
      </c>
    </row>
    <row r="18" spans="1:9" ht="28.5" customHeight="1">
      <c r="A18" s="8"/>
      <c r="B18" s="71"/>
      <c r="C18" s="77"/>
      <c r="D18" s="71"/>
      <c r="E18" s="73"/>
      <c r="F18" s="74">
        <f t="shared" si="0"/>
        <v>0</v>
      </c>
      <c r="G18" s="78"/>
      <c r="H18" s="78"/>
      <c r="I18" s="76">
        <f t="shared" si="1"/>
        <v>0</v>
      </c>
    </row>
    <row r="19" spans="1:9" ht="28.5" customHeight="1">
      <c r="A19" s="8"/>
      <c r="B19" s="71"/>
      <c r="C19" s="77"/>
      <c r="D19" s="71"/>
      <c r="E19" s="73"/>
      <c r="F19" s="74">
        <f t="shared" si="0"/>
        <v>0</v>
      </c>
      <c r="G19" s="78"/>
      <c r="H19" s="78"/>
      <c r="I19" s="76">
        <f t="shared" si="1"/>
        <v>0</v>
      </c>
    </row>
    <row r="20" spans="1:9" ht="28.5" customHeight="1">
      <c r="A20" s="8"/>
      <c r="B20" s="71"/>
      <c r="C20" s="77"/>
      <c r="D20" s="71"/>
      <c r="E20" s="73"/>
      <c r="F20" s="74">
        <f t="shared" si="0"/>
        <v>0</v>
      </c>
      <c r="G20" s="78"/>
      <c r="H20" s="78"/>
      <c r="I20" s="76">
        <f t="shared" si="1"/>
        <v>0</v>
      </c>
    </row>
    <row r="21" spans="1:9" ht="28.5" customHeight="1">
      <c r="A21" s="8"/>
      <c r="B21" s="71"/>
      <c r="C21" s="77"/>
      <c r="D21" s="71"/>
      <c r="E21" s="73"/>
      <c r="F21" s="74">
        <f t="shared" si="0"/>
        <v>0</v>
      </c>
      <c r="G21" s="78"/>
      <c r="H21" s="78"/>
      <c r="I21" s="76">
        <f t="shared" si="1"/>
        <v>0</v>
      </c>
    </row>
    <row r="22" spans="1:9" ht="28.5" customHeight="1">
      <c r="A22" s="8"/>
      <c r="B22" s="71"/>
      <c r="C22" s="77"/>
      <c r="D22" s="71"/>
      <c r="E22" s="73"/>
      <c r="F22" s="74">
        <f t="shared" si="0"/>
        <v>0</v>
      </c>
      <c r="G22" s="78"/>
      <c r="H22" s="78"/>
      <c r="I22" s="76">
        <f t="shared" si="1"/>
        <v>0</v>
      </c>
    </row>
    <row r="23" spans="1:9" ht="28.5" customHeight="1">
      <c r="A23" s="8"/>
      <c r="B23" s="71"/>
      <c r="C23" s="77"/>
      <c r="D23" s="71"/>
      <c r="E23" s="73"/>
      <c r="F23" s="74">
        <f t="shared" si="0"/>
        <v>0</v>
      </c>
      <c r="G23" s="78"/>
      <c r="H23" s="78"/>
      <c r="I23" s="76">
        <f t="shared" si="1"/>
        <v>0</v>
      </c>
    </row>
    <row r="24" spans="1:9" ht="28.5" customHeight="1">
      <c r="A24" s="8"/>
      <c r="B24" s="79"/>
      <c r="C24" s="80"/>
      <c r="D24" s="79"/>
      <c r="E24" s="81"/>
      <c r="F24" s="74">
        <f t="shared" si="0"/>
        <v>0</v>
      </c>
      <c r="G24" s="82"/>
      <c r="H24" s="82"/>
      <c r="I24" s="76">
        <f t="shared" si="1"/>
        <v>0</v>
      </c>
    </row>
    <row r="25" spans="1:9" ht="28.5" customHeight="1" thickBot="1">
      <c r="A25" s="7"/>
      <c r="B25" s="83"/>
      <c r="C25" s="84"/>
      <c r="D25" s="83"/>
      <c r="E25" s="85"/>
      <c r="F25" s="86">
        <f t="shared" si="0"/>
        <v>0</v>
      </c>
      <c r="G25" s="87"/>
      <c r="H25" s="87"/>
      <c r="I25" s="88">
        <f t="shared" si="1"/>
        <v>0</v>
      </c>
    </row>
    <row r="26" spans="1:9" ht="28.5" customHeight="1" thickTop="1" thickBot="1">
      <c r="A26" s="6" t="s">
        <v>31</v>
      </c>
      <c r="B26" s="89">
        <f t="shared" ref="B26:I26" si="2">SUM(B6:B25)</f>
        <v>0</v>
      </c>
      <c r="C26" s="89">
        <f t="shared" si="2"/>
        <v>0</v>
      </c>
      <c r="D26" s="89">
        <f t="shared" si="2"/>
        <v>0</v>
      </c>
      <c r="E26" s="90">
        <f t="shared" si="2"/>
        <v>0</v>
      </c>
      <c r="F26" s="91">
        <f t="shared" si="2"/>
        <v>0</v>
      </c>
      <c r="G26" s="92">
        <f t="shared" si="2"/>
        <v>0</v>
      </c>
      <c r="H26" s="89">
        <f t="shared" si="2"/>
        <v>0</v>
      </c>
      <c r="I26" s="93">
        <f t="shared" si="2"/>
        <v>0</v>
      </c>
    </row>
    <row r="27" spans="1:9" ht="28.5" customHeight="1"/>
    <row r="28" spans="1:9" ht="13.5">
      <c r="A28" s="4"/>
      <c r="B28" s="3"/>
      <c r="C28" s="3"/>
      <c r="D28" s="3"/>
      <c r="E28" s="5"/>
      <c r="F28" s="3"/>
      <c r="G28" s="3"/>
      <c r="H28" s="3"/>
      <c r="I28" s="3"/>
    </row>
    <row r="29" spans="1:9" s="3" customFormat="1" ht="13.5">
      <c r="A29" s="4"/>
      <c r="E29" s="1276"/>
      <c r="F29" s="1276"/>
      <c r="G29" s="1276"/>
    </row>
    <row r="30" spans="1:9" s="3" customFormat="1" ht="13.5">
      <c r="A30" s="4"/>
    </row>
    <row r="31" spans="1:9" s="3" customFormat="1" ht="13.5">
      <c r="A31" s="2"/>
      <c r="B31" s="1"/>
      <c r="C31" s="1"/>
      <c r="D31" s="1"/>
      <c r="E31" s="1"/>
      <c r="F31" s="1"/>
      <c r="G31" s="1"/>
      <c r="H31" s="1"/>
      <c r="I31" s="1"/>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O32" sqref="O32:S32"/>
    </sheetView>
  </sheetViews>
  <sheetFormatPr defaultColWidth="3.625" defaultRowHeight="15" customHeight="1"/>
  <cols>
    <col min="1" max="11" width="3.625" style="158"/>
    <col min="12" max="12" width="3.625" style="158" customWidth="1"/>
    <col min="13" max="24" width="3.625" style="158"/>
    <col min="25" max="25" width="3.625" style="158" customWidth="1"/>
    <col min="26" max="26" width="4.5" style="158" hidden="1" customWidth="1"/>
    <col min="27" max="28" width="3.625" style="158"/>
    <col min="29" max="30" width="3.625" style="158" customWidth="1"/>
    <col min="31" max="16384" width="3.625" style="158"/>
  </cols>
  <sheetData>
    <row r="1" spans="2:34" ht="15" customHeight="1">
      <c r="B1" s="157" t="s">
        <v>240</v>
      </c>
      <c r="C1" s="157"/>
      <c r="F1" s="1326" t="s">
        <v>241</v>
      </c>
      <c r="G1" s="1326"/>
      <c r="H1" s="1326"/>
      <c r="I1" s="1326"/>
      <c r="J1" s="1326"/>
      <c r="K1" s="1326"/>
      <c r="L1" s="1326"/>
      <c r="M1" s="1326"/>
      <c r="N1" s="1326"/>
      <c r="O1" s="1326"/>
      <c r="P1" s="1326"/>
      <c r="Q1" s="1326"/>
      <c r="R1" s="1326"/>
      <c r="S1" s="1326"/>
      <c r="Y1" s="159"/>
    </row>
    <row r="2" spans="2:34" ht="15" customHeight="1">
      <c r="B2" s="157"/>
      <c r="C2" s="157"/>
      <c r="F2" s="1326"/>
      <c r="G2" s="1326"/>
      <c r="H2" s="1326"/>
      <c r="I2" s="1326"/>
      <c r="J2" s="1326"/>
      <c r="K2" s="1326"/>
      <c r="L2" s="1326"/>
      <c r="M2" s="1326"/>
      <c r="N2" s="1326"/>
      <c r="O2" s="1326"/>
      <c r="P2" s="1326"/>
      <c r="Q2" s="1326"/>
      <c r="R2" s="1326"/>
      <c r="S2" s="1326"/>
      <c r="Y2" s="159"/>
    </row>
    <row r="3" spans="2:34" ht="15" customHeight="1">
      <c r="B3" s="139"/>
      <c r="C3" s="139"/>
      <c r="D3" s="139"/>
      <c r="E3" s="139"/>
      <c r="F3" s="139"/>
      <c r="G3" s="139"/>
      <c r="H3" s="139"/>
      <c r="I3" s="139"/>
      <c r="J3" s="139"/>
      <c r="K3" s="139"/>
      <c r="L3" s="139"/>
      <c r="M3" s="139"/>
      <c r="N3" s="139"/>
      <c r="O3" s="139"/>
      <c r="P3" s="139"/>
      <c r="Q3" s="139"/>
      <c r="R3" s="139"/>
      <c r="S3" s="139"/>
      <c r="T3" s="139"/>
      <c r="U3" s="139"/>
      <c r="V3" s="139"/>
      <c r="W3" s="139"/>
      <c r="X3" s="139"/>
    </row>
    <row r="4" spans="2:34" s="160" customFormat="1" ht="15" customHeight="1">
      <c r="B4" s="1033" t="s">
        <v>118</v>
      </c>
      <c r="C4" s="1034"/>
      <c r="D4" s="1034"/>
      <c r="E4" s="1034"/>
      <c r="F4" s="1035"/>
      <c r="G4" s="1327"/>
      <c r="H4" s="1022"/>
      <c r="I4" s="1022"/>
      <c r="J4" s="1022"/>
      <c r="K4" s="1022"/>
      <c r="L4" s="1022"/>
      <c r="M4" s="1022"/>
      <c r="N4" s="1022"/>
      <c r="O4" s="1022"/>
      <c r="P4" s="1022"/>
      <c r="Q4" s="1022"/>
      <c r="R4" s="1022"/>
      <c r="S4" s="1022"/>
      <c r="T4" s="1022"/>
      <c r="U4" s="1022"/>
      <c r="V4" s="1022"/>
      <c r="W4" s="1022"/>
      <c r="X4" s="1328"/>
    </row>
    <row r="5" spans="2:34" s="160" customFormat="1" ht="15" customHeight="1">
      <c r="B5" s="1039"/>
      <c r="C5" s="1040"/>
      <c r="D5" s="1040"/>
      <c r="E5" s="1040"/>
      <c r="F5" s="1041"/>
      <c r="G5" s="1329"/>
      <c r="H5" s="1026"/>
      <c r="I5" s="1026"/>
      <c r="J5" s="1026"/>
      <c r="K5" s="1026"/>
      <c r="L5" s="1026"/>
      <c r="M5" s="1026"/>
      <c r="N5" s="1026"/>
      <c r="O5" s="1026"/>
      <c r="P5" s="1026"/>
      <c r="Q5" s="1026"/>
      <c r="R5" s="1026"/>
      <c r="S5" s="1026"/>
      <c r="T5" s="1026"/>
      <c r="U5" s="1026"/>
      <c r="V5" s="1026"/>
      <c r="W5" s="1026"/>
      <c r="X5" s="1330"/>
    </row>
    <row r="6" spans="2:34" s="160" customFormat="1" ht="15" customHeight="1">
      <c r="B6" s="1033" t="s">
        <v>302</v>
      </c>
      <c r="C6" s="1034"/>
      <c r="D6" s="1034"/>
      <c r="E6" s="1034"/>
      <c r="F6" s="1035"/>
      <c r="G6" s="1327"/>
      <c r="H6" s="1022"/>
      <c r="I6" s="1022"/>
      <c r="J6" s="1022"/>
      <c r="K6" s="1022"/>
      <c r="L6" s="1022"/>
      <c r="M6" s="1022"/>
      <c r="N6" s="1022"/>
      <c r="O6" s="1022"/>
      <c r="P6" s="1022"/>
      <c r="Q6" s="1022"/>
      <c r="R6" s="1022"/>
      <c r="S6" s="1022"/>
      <c r="T6" s="1022"/>
      <c r="U6" s="1022"/>
      <c r="V6" s="1022"/>
      <c r="W6" s="1022"/>
      <c r="X6" s="1328"/>
    </row>
    <row r="7" spans="2:34" s="160" customFormat="1" ht="15" customHeight="1">
      <c r="B7" s="1039"/>
      <c r="C7" s="1040"/>
      <c r="D7" s="1040"/>
      <c r="E7" s="1040"/>
      <c r="F7" s="1041"/>
      <c r="G7" s="1329"/>
      <c r="H7" s="1026"/>
      <c r="I7" s="1026"/>
      <c r="J7" s="1026"/>
      <c r="K7" s="1026"/>
      <c r="L7" s="1026"/>
      <c r="M7" s="1026"/>
      <c r="N7" s="1026"/>
      <c r="O7" s="1026"/>
      <c r="P7" s="1026"/>
      <c r="Q7" s="1026"/>
      <c r="R7" s="1026"/>
      <c r="S7" s="1026"/>
      <c r="T7" s="1026"/>
      <c r="U7" s="1026"/>
      <c r="V7" s="1026"/>
      <c r="W7" s="1026"/>
      <c r="X7" s="1330"/>
    </row>
    <row r="8" spans="2:34" s="160" customFormat="1" ht="22.5" customHeight="1">
      <c r="B8" s="1033" t="s">
        <v>259</v>
      </c>
      <c r="C8" s="1034"/>
      <c r="D8" s="1034"/>
      <c r="E8" s="1034"/>
      <c r="F8" s="1035"/>
      <c r="G8" s="1028" t="s">
        <v>132</v>
      </c>
      <c r="H8" s="1029"/>
      <c r="I8" s="1029" t="s">
        <v>133</v>
      </c>
      <c r="J8" s="1030"/>
      <c r="K8" s="1031" t="s">
        <v>134</v>
      </c>
      <c r="L8" s="1031"/>
      <c r="M8" s="1032" t="s">
        <v>135</v>
      </c>
      <c r="N8" s="1029"/>
      <c r="O8" s="1029" t="s">
        <v>136</v>
      </c>
      <c r="P8" s="1029"/>
      <c r="Q8" s="1029" t="s">
        <v>137</v>
      </c>
      <c r="R8" s="1029"/>
      <c r="S8" s="1029" t="s">
        <v>138</v>
      </c>
      <c r="T8" s="1030"/>
      <c r="U8" s="1031" t="s">
        <v>139</v>
      </c>
      <c r="V8" s="1031"/>
      <c r="W8" s="1031" t="s">
        <v>140</v>
      </c>
      <c r="X8" s="1031"/>
      <c r="Y8" s="46"/>
      <c r="Z8" s="46"/>
      <c r="AA8" s="46"/>
      <c r="AB8" s="46"/>
      <c r="AC8" s="46"/>
      <c r="AD8" s="46"/>
      <c r="AE8" s="141"/>
      <c r="AF8" s="141"/>
      <c r="AG8" s="141"/>
      <c r="AH8" s="141"/>
    </row>
    <row r="9" spans="2:34" s="160" customFormat="1" ht="22.5" customHeight="1">
      <c r="B9" s="1039"/>
      <c r="C9" s="1040"/>
      <c r="D9" s="1040"/>
      <c r="E9" s="1040"/>
      <c r="F9" s="1041"/>
      <c r="G9" s="1334"/>
      <c r="H9" s="1332"/>
      <c r="I9" s="1332"/>
      <c r="J9" s="1333"/>
      <c r="K9" s="1053">
        <f>SUM(G9:J9)</f>
        <v>0</v>
      </c>
      <c r="L9" s="1053"/>
      <c r="M9" s="1331"/>
      <c r="N9" s="1332"/>
      <c r="O9" s="1332"/>
      <c r="P9" s="1332"/>
      <c r="Q9" s="1332"/>
      <c r="R9" s="1332"/>
      <c r="S9" s="1332"/>
      <c r="T9" s="1333"/>
      <c r="U9" s="1053">
        <f>SUM(M9:T9)</f>
        <v>0</v>
      </c>
      <c r="V9" s="1053"/>
      <c r="W9" s="1053">
        <f>SUM(K9,U9)</f>
        <v>0</v>
      </c>
      <c r="X9" s="1053"/>
      <c r="Y9" s="48"/>
      <c r="Z9" s="48"/>
      <c r="AA9" s="48"/>
      <c r="AB9" s="48"/>
      <c r="AC9" s="48"/>
      <c r="AD9" s="48"/>
      <c r="AE9" s="141"/>
      <c r="AF9" s="141"/>
      <c r="AG9" s="141"/>
      <c r="AH9" s="141"/>
    </row>
    <row r="10" spans="2:34" ht="15" customHeight="1">
      <c r="B10" s="139"/>
      <c r="C10" s="139"/>
      <c r="D10" s="139"/>
      <c r="E10" s="139"/>
      <c r="F10" s="139"/>
      <c r="G10" s="139"/>
      <c r="H10" s="139"/>
      <c r="I10" s="139"/>
      <c r="J10" s="139"/>
      <c r="K10" s="139"/>
      <c r="L10" s="139"/>
      <c r="M10" s="139"/>
      <c r="N10" s="139"/>
      <c r="O10" s="139"/>
      <c r="P10" s="139"/>
      <c r="Q10" s="139"/>
      <c r="R10" s="139"/>
      <c r="S10" s="139"/>
      <c r="T10" s="139"/>
      <c r="U10" s="139"/>
      <c r="V10" s="139"/>
      <c r="W10" s="139"/>
      <c r="X10" s="139"/>
    </row>
    <row r="11" spans="2:34" ht="15" customHeight="1">
      <c r="B11" s="139" t="s">
        <v>301</v>
      </c>
      <c r="C11" s="139"/>
      <c r="D11" s="139"/>
      <c r="E11" s="139"/>
      <c r="F11" s="139"/>
      <c r="G11" s="139"/>
      <c r="H11" s="139"/>
      <c r="I11" s="139"/>
      <c r="J11" s="139"/>
      <c r="K11" s="139"/>
      <c r="L11" s="139"/>
      <c r="M11" s="139"/>
      <c r="N11" s="139"/>
      <c r="O11" s="139"/>
      <c r="P11" s="139"/>
      <c r="Q11" s="139"/>
      <c r="R11" s="139"/>
      <c r="S11" s="139"/>
      <c r="T11" s="139"/>
      <c r="U11" s="139"/>
      <c r="V11" s="139"/>
      <c r="W11" s="139"/>
      <c r="X11" s="139"/>
    </row>
    <row r="12" spans="2:34" ht="21.75" customHeight="1">
      <c r="B12" s="1305" t="s">
        <v>260</v>
      </c>
      <c r="C12" s="1305"/>
      <c r="D12" s="1305"/>
      <c r="E12" s="1305"/>
      <c r="F12" s="1305"/>
      <c r="G12" s="1361"/>
      <c r="H12" s="1362"/>
      <c r="I12" s="1362"/>
      <c r="J12" s="1362"/>
      <c r="K12" s="1362"/>
      <c r="L12" s="189" t="s">
        <v>286</v>
      </c>
      <c r="M12" s="1034" t="s">
        <v>261</v>
      </c>
      <c r="N12" s="1034"/>
      <c r="O12" s="1034"/>
      <c r="P12" s="1034"/>
      <c r="Q12" s="1035"/>
      <c r="R12" s="1346"/>
      <c r="S12" s="1347"/>
      <c r="T12" s="1347"/>
      <c r="U12" s="1347"/>
      <c r="V12" s="1347"/>
      <c r="W12" s="1351" t="s">
        <v>247</v>
      </c>
      <c r="X12" s="1352"/>
    </row>
    <row r="13" spans="2:34" ht="30" customHeight="1">
      <c r="B13" s="1305" t="s">
        <v>242</v>
      </c>
      <c r="C13" s="1305"/>
      <c r="D13" s="1305"/>
      <c r="E13" s="1305"/>
      <c r="F13" s="1305"/>
      <c r="G13" s="1323" t="s">
        <v>243</v>
      </c>
      <c r="H13" s="1324"/>
      <c r="I13" s="1322" t="s">
        <v>300</v>
      </c>
      <c r="J13" s="1322"/>
      <c r="K13" s="1322" t="s">
        <v>299</v>
      </c>
      <c r="L13" s="1322"/>
      <c r="M13" s="1325" t="s">
        <v>298</v>
      </c>
      <c r="N13" s="1325"/>
      <c r="O13" s="1325" t="s">
        <v>297</v>
      </c>
      <c r="P13" s="1325"/>
      <c r="Q13" s="1325" t="s">
        <v>296</v>
      </c>
      <c r="R13" s="1322"/>
      <c r="S13" s="1322" t="s">
        <v>295</v>
      </c>
      <c r="T13" s="1322"/>
      <c r="U13" s="1322" t="s">
        <v>294</v>
      </c>
      <c r="V13" s="1322"/>
      <c r="W13" s="1322" t="s">
        <v>293</v>
      </c>
      <c r="X13" s="1322"/>
    </row>
    <row r="14" spans="2:34" ht="21.75" customHeight="1">
      <c r="B14" s="1305"/>
      <c r="C14" s="1305"/>
      <c r="D14" s="1305"/>
      <c r="E14" s="1305"/>
      <c r="F14" s="1305"/>
      <c r="G14" s="1335" t="s">
        <v>149</v>
      </c>
      <c r="H14" s="1335"/>
      <c r="I14" s="1335" t="s">
        <v>292</v>
      </c>
      <c r="J14" s="1335"/>
      <c r="K14" s="1335">
        <v>282</v>
      </c>
      <c r="L14" s="1335"/>
      <c r="M14" s="1335" t="s">
        <v>291</v>
      </c>
      <c r="N14" s="1335"/>
      <c r="O14" s="1335">
        <v>324</v>
      </c>
      <c r="P14" s="1335"/>
      <c r="Q14" s="1335" t="s">
        <v>290</v>
      </c>
      <c r="R14" s="1335"/>
      <c r="S14" s="1335">
        <v>372</v>
      </c>
      <c r="T14" s="1335"/>
      <c r="U14" s="1335" t="s">
        <v>289</v>
      </c>
      <c r="V14" s="1335"/>
      <c r="W14" s="1335">
        <v>468</v>
      </c>
      <c r="X14" s="1335"/>
    </row>
    <row r="15" spans="2:34" ht="15" customHeight="1">
      <c r="B15" s="1033" t="s">
        <v>262</v>
      </c>
      <c r="C15" s="1034"/>
      <c r="D15" s="1034"/>
      <c r="E15" s="1034"/>
      <c r="F15" s="1035"/>
      <c r="G15" s="136" t="s">
        <v>244</v>
      </c>
      <c r="H15" s="137"/>
      <c r="I15" s="137"/>
      <c r="J15" s="137"/>
      <c r="K15" s="137"/>
      <c r="L15" s="137"/>
      <c r="M15" s="137"/>
      <c r="N15" s="137"/>
      <c r="O15" s="137"/>
      <c r="P15" s="137"/>
      <c r="Q15" s="137"/>
      <c r="R15" s="137"/>
      <c r="S15" s="137"/>
      <c r="T15" s="137"/>
      <c r="U15" s="137"/>
      <c r="V15" s="137"/>
      <c r="W15" s="137"/>
      <c r="X15" s="138"/>
    </row>
    <row r="16" spans="2:34" ht="32.25" customHeight="1" thickBot="1">
      <c r="B16" s="1036"/>
      <c r="C16" s="1037"/>
      <c r="D16" s="1037"/>
      <c r="E16" s="1037"/>
      <c r="F16" s="1038"/>
      <c r="G16" s="1336" t="s">
        <v>246</v>
      </c>
      <c r="H16" s="1337"/>
      <c r="I16" s="1337"/>
      <c r="J16" s="1337"/>
      <c r="K16" s="1337"/>
      <c r="L16" s="1337"/>
      <c r="M16" s="1337"/>
      <c r="N16" s="1337"/>
      <c r="O16" s="1337"/>
      <c r="P16" s="1337"/>
      <c r="Q16" s="1337"/>
      <c r="R16" s="1337"/>
      <c r="S16" s="1337"/>
      <c r="T16" s="1337"/>
      <c r="U16" s="1337"/>
      <c r="V16" s="1338"/>
      <c r="W16" s="1338"/>
      <c r="X16" s="1339"/>
    </row>
    <row r="17" spans="2:26" ht="23.25" customHeight="1" thickBot="1">
      <c r="B17" s="1039"/>
      <c r="C17" s="1040"/>
      <c r="D17" s="1040"/>
      <c r="E17" s="1040"/>
      <c r="F17" s="1041"/>
      <c r="G17" s="1342" t="s">
        <v>245</v>
      </c>
      <c r="H17" s="1343"/>
      <c r="I17" s="1340">
        <f>W9</f>
        <v>0</v>
      </c>
      <c r="J17" s="1341"/>
      <c r="K17" s="161" t="s">
        <v>282</v>
      </c>
      <c r="L17" s="1373" t="str">
        <f>IF(AND(I17&gt;=20,I17&lt;31),"9.4",IF(AND(I17&gt;=40,I17&lt;46),"7.2",IF(AND(I17&gt;=53,I17&lt;61),"6.2",IF(AND(I17&gt;=72,I17&lt;90),"5.2",""))))</f>
        <v/>
      </c>
      <c r="M17" s="1373"/>
      <c r="N17" s="1373"/>
      <c r="O17" s="162" t="s">
        <v>284</v>
      </c>
      <c r="P17" s="1373" t="str">
        <f>IFERROR(IF(AND(I17&gt;=31,I17&lt;40),K14,IF(AND(I17&gt;=46,I17&lt;53),O14,IF(AND(I17&gt;=61,I17&lt;72),S14,IF(I17&gt;=90,W14,I17*L17)))),"")</f>
        <v/>
      </c>
      <c r="Q17" s="1373"/>
      <c r="R17" s="1373"/>
      <c r="S17" s="1353" t="s">
        <v>242</v>
      </c>
      <c r="T17" s="1354"/>
      <c r="U17" s="1355"/>
      <c r="V17" s="1370">
        <f>IFERROR(MIN(G12,P17),"")</f>
        <v>0</v>
      </c>
      <c r="W17" s="1371"/>
      <c r="X17" s="1372"/>
    </row>
    <row r="18" spans="2:26" ht="16.5" customHeight="1">
      <c r="B18" s="1033" t="s">
        <v>251</v>
      </c>
      <c r="C18" s="1034"/>
      <c r="D18" s="1034"/>
      <c r="E18" s="1034"/>
      <c r="F18" s="1035"/>
      <c r="G18" s="136" t="s">
        <v>244</v>
      </c>
      <c r="H18" s="137"/>
      <c r="I18" s="137"/>
      <c r="J18" s="137"/>
      <c r="K18" s="137"/>
      <c r="L18" s="137"/>
      <c r="M18" s="137"/>
      <c r="N18" s="137"/>
      <c r="O18" s="137"/>
      <c r="P18" s="137"/>
      <c r="Q18" s="137"/>
      <c r="R18" s="137"/>
      <c r="S18" s="137"/>
      <c r="T18" s="137"/>
      <c r="U18" s="137"/>
      <c r="V18" s="164"/>
      <c r="W18" s="164"/>
      <c r="X18" s="165"/>
    </row>
    <row r="19" spans="2:26" ht="32.25" customHeight="1" thickBot="1">
      <c r="B19" s="1036"/>
      <c r="C19" s="1037"/>
      <c r="D19" s="1037"/>
      <c r="E19" s="1037"/>
      <c r="F19" s="1038"/>
      <c r="G19" s="1336" t="s">
        <v>288</v>
      </c>
      <c r="H19" s="1337"/>
      <c r="I19" s="1337"/>
      <c r="J19" s="1337"/>
      <c r="K19" s="1337"/>
      <c r="L19" s="1337"/>
      <c r="M19" s="1337"/>
      <c r="N19" s="1337"/>
      <c r="O19" s="1337"/>
      <c r="P19" s="1337"/>
      <c r="Q19" s="1337"/>
      <c r="R19" s="1337"/>
      <c r="S19" s="1337"/>
      <c r="T19" s="1337"/>
      <c r="U19" s="1337"/>
      <c r="V19" s="1338"/>
      <c r="W19" s="1338"/>
      <c r="X19" s="1339"/>
    </row>
    <row r="20" spans="2:26" ht="24" customHeight="1" thickBot="1">
      <c r="B20" s="1039"/>
      <c r="C20" s="1040"/>
      <c r="D20" s="1040"/>
      <c r="E20" s="1040"/>
      <c r="F20" s="1041"/>
      <c r="G20" s="1368" t="s">
        <v>245</v>
      </c>
      <c r="H20" s="1369"/>
      <c r="I20" s="1359">
        <f>V17</f>
        <v>0</v>
      </c>
      <c r="J20" s="1360"/>
      <c r="K20" s="1360"/>
      <c r="L20" s="163" t="s">
        <v>282</v>
      </c>
      <c r="M20" s="1344">
        <v>3000</v>
      </c>
      <c r="N20" s="1344"/>
      <c r="O20" s="192" t="s">
        <v>284</v>
      </c>
      <c r="P20" s="1344">
        <f>IFERROR(I20*M20,"")</f>
        <v>0</v>
      </c>
      <c r="Q20" s="1344"/>
      <c r="R20" s="1345"/>
      <c r="S20" s="1356" t="s">
        <v>251</v>
      </c>
      <c r="T20" s="1357"/>
      <c r="U20" s="1358"/>
      <c r="V20" s="1348">
        <f>IFERROR(MIN(R12,P20),"")</f>
        <v>0</v>
      </c>
      <c r="W20" s="1349"/>
      <c r="X20" s="1350"/>
    </row>
    <row r="21" spans="2:26" ht="15" customHeight="1">
      <c r="B21" s="139"/>
      <c r="C21" s="139"/>
      <c r="D21" s="139"/>
      <c r="E21" s="139"/>
      <c r="F21" s="139"/>
      <c r="G21" s="139"/>
      <c r="H21" s="139"/>
      <c r="I21" s="139"/>
      <c r="J21" s="139"/>
      <c r="K21" s="139"/>
      <c r="L21" s="139"/>
      <c r="M21" s="139"/>
      <c r="N21" s="139"/>
      <c r="O21" s="139"/>
      <c r="P21" s="139"/>
      <c r="Q21" s="139"/>
      <c r="R21" s="139"/>
      <c r="S21" s="139"/>
      <c r="T21" s="139"/>
      <c r="U21" s="139"/>
      <c r="V21" s="139"/>
      <c r="W21" s="139"/>
      <c r="X21" s="139"/>
    </row>
    <row r="22" spans="2:26" ht="15" customHeight="1">
      <c r="B22" s="139" t="s">
        <v>287</v>
      </c>
      <c r="C22" s="139"/>
      <c r="D22" s="139"/>
      <c r="E22" s="139"/>
      <c r="F22" s="139"/>
      <c r="G22" s="139"/>
      <c r="H22" s="139"/>
      <c r="I22" s="139"/>
      <c r="J22" s="139"/>
      <c r="K22" s="139"/>
      <c r="L22" s="139"/>
      <c r="M22" s="139"/>
      <c r="N22" s="139"/>
      <c r="O22" s="139"/>
      <c r="P22" s="139"/>
      <c r="Q22" s="139"/>
      <c r="R22" s="139"/>
      <c r="S22" s="139"/>
      <c r="T22" s="139"/>
      <c r="U22" s="139"/>
      <c r="V22" s="139"/>
      <c r="W22" s="139"/>
      <c r="X22" s="139"/>
    </row>
    <row r="23" spans="2:26" ht="33.75" customHeight="1">
      <c r="B23" s="1033" t="s">
        <v>149</v>
      </c>
      <c r="C23" s="1034"/>
      <c r="D23" s="1034"/>
      <c r="E23" s="1034"/>
      <c r="F23" s="1034"/>
      <c r="G23" s="1363"/>
      <c r="H23" s="1364"/>
      <c r="I23" s="1364"/>
      <c r="J23" s="1364"/>
      <c r="K23" s="1364"/>
      <c r="L23" s="189" t="s">
        <v>286</v>
      </c>
      <c r="M23" s="1365" t="s">
        <v>261</v>
      </c>
      <c r="N23" s="1366"/>
      <c r="O23" s="1366"/>
      <c r="P23" s="1366"/>
      <c r="Q23" s="1367"/>
      <c r="R23" s="1346"/>
      <c r="S23" s="1347"/>
      <c r="T23" s="1347"/>
      <c r="U23" s="1347"/>
      <c r="V23" s="1347"/>
      <c r="W23" s="1351" t="s">
        <v>247</v>
      </c>
      <c r="X23" s="1352"/>
    </row>
    <row r="24" spans="2:26" ht="15" customHeight="1">
      <c r="B24" s="1033" t="s">
        <v>262</v>
      </c>
      <c r="C24" s="1034"/>
      <c r="D24" s="1034"/>
      <c r="E24" s="1034"/>
      <c r="F24" s="1035"/>
      <c r="G24" s="1402" t="s">
        <v>285</v>
      </c>
      <c r="H24" s="1403"/>
      <c r="I24" s="1403"/>
      <c r="J24" s="1403"/>
      <c r="K24" s="1403"/>
      <c r="L24" s="1403"/>
      <c r="M24" s="1403"/>
      <c r="N24" s="1403"/>
      <c r="O24" s="1403"/>
      <c r="P24" s="1403"/>
      <c r="Q24" s="1403"/>
      <c r="R24" s="1403"/>
      <c r="S24" s="1403"/>
      <c r="T24" s="1403"/>
      <c r="U24" s="1403"/>
      <c r="V24" s="1403"/>
      <c r="W24" s="1403"/>
      <c r="X24" s="1404"/>
      <c r="Z24" s="158">
        <v>530</v>
      </c>
    </row>
    <row r="25" spans="2:26" ht="15" customHeight="1">
      <c r="B25" s="1036"/>
      <c r="C25" s="1037"/>
      <c r="D25" s="1037"/>
      <c r="E25" s="1037"/>
      <c r="F25" s="1038"/>
      <c r="G25" s="1405"/>
      <c r="H25" s="1406"/>
      <c r="I25" s="1406"/>
      <c r="J25" s="1406"/>
      <c r="K25" s="1406"/>
      <c r="L25" s="1406"/>
      <c r="M25" s="1406"/>
      <c r="N25" s="1406"/>
      <c r="O25" s="1406"/>
      <c r="P25" s="1406"/>
      <c r="Q25" s="1406"/>
      <c r="R25" s="1406"/>
      <c r="S25" s="1406"/>
      <c r="T25" s="1406"/>
      <c r="U25" s="1406"/>
      <c r="V25" s="1406"/>
      <c r="W25" s="1406"/>
      <c r="X25" s="1407"/>
    </row>
    <row r="26" spans="2:26" ht="15" customHeight="1" thickBot="1">
      <c r="B26" s="1036"/>
      <c r="C26" s="1037"/>
      <c r="D26" s="1037"/>
      <c r="E26" s="1037"/>
      <c r="F26" s="1038"/>
      <c r="G26" s="1405"/>
      <c r="H26" s="1406"/>
      <c r="I26" s="1406"/>
      <c r="J26" s="1406"/>
      <c r="K26" s="1406"/>
      <c r="L26" s="1406"/>
      <c r="M26" s="1406"/>
      <c r="N26" s="1406"/>
      <c r="O26" s="1406"/>
      <c r="P26" s="1406"/>
      <c r="Q26" s="1406"/>
      <c r="R26" s="1406"/>
      <c r="S26" s="1406"/>
      <c r="T26" s="1406"/>
      <c r="U26" s="1406"/>
      <c r="V26" s="1406"/>
      <c r="W26" s="1406"/>
      <c r="X26" s="1407"/>
    </row>
    <row r="27" spans="2:26" ht="24.75" customHeight="1" thickBot="1">
      <c r="B27" s="1039"/>
      <c r="C27" s="1040"/>
      <c r="D27" s="1040"/>
      <c r="E27" s="1040"/>
      <c r="F27" s="1041"/>
      <c r="G27" s="1375" t="s">
        <v>245</v>
      </c>
      <c r="H27" s="1352"/>
      <c r="I27" s="1408">
        <f>U9</f>
        <v>0</v>
      </c>
      <c r="J27" s="1409"/>
      <c r="K27" s="190" t="s">
        <v>282</v>
      </c>
      <c r="L27" s="1380">
        <v>3.3</v>
      </c>
      <c r="M27" s="1380"/>
      <c r="N27" s="1380"/>
      <c r="O27" s="140" t="s">
        <v>284</v>
      </c>
      <c r="P27" s="1410">
        <f>I27*L27</f>
        <v>0</v>
      </c>
      <c r="Q27" s="1410"/>
      <c r="R27" s="1410"/>
      <c r="S27" s="1399" t="s">
        <v>242</v>
      </c>
      <c r="T27" s="1400"/>
      <c r="U27" s="1401"/>
      <c r="V27" s="1370">
        <f>IF(AND(G23&lt;530,P27&gt;=G23),G23,IF(AND(G23&gt;530,P27&gt;G23),Z24,P27))</f>
        <v>0</v>
      </c>
      <c r="W27" s="1371"/>
      <c r="X27" s="1372"/>
    </row>
    <row r="28" spans="2:26" ht="16.5" customHeight="1">
      <c r="B28" s="1033" t="s">
        <v>251</v>
      </c>
      <c r="C28" s="1034"/>
      <c r="D28" s="1034"/>
      <c r="E28" s="1034"/>
      <c r="F28" s="1035"/>
      <c r="G28" s="139" t="s">
        <v>244</v>
      </c>
      <c r="H28" s="139"/>
      <c r="I28" s="164"/>
      <c r="J28" s="164"/>
      <c r="K28" s="164"/>
      <c r="L28" s="164"/>
      <c r="M28" s="164"/>
      <c r="N28" s="164"/>
      <c r="O28" s="164"/>
      <c r="P28" s="164"/>
      <c r="Q28" s="164"/>
      <c r="R28" s="164"/>
      <c r="S28" s="164"/>
      <c r="T28" s="164"/>
      <c r="U28" s="164"/>
      <c r="V28" s="164"/>
      <c r="W28" s="164"/>
      <c r="X28" s="165"/>
    </row>
    <row r="29" spans="2:26" ht="32.25" customHeight="1" thickBot="1">
      <c r="B29" s="1036"/>
      <c r="C29" s="1037"/>
      <c r="D29" s="1037"/>
      <c r="E29" s="1037"/>
      <c r="F29" s="1038"/>
      <c r="G29" s="1374" t="s">
        <v>283</v>
      </c>
      <c r="H29" s="1338"/>
      <c r="I29" s="1338"/>
      <c r="J29" s="1338"/>
      <c r="K29" s="1338"/>
      <c r="L29" s="1338"/>
      <c r="M29" s="1338"/>
      <c r="N29" s="1338"/>
      <c r="O29" s="1338"/>
      <c r="P29" s="1338"/>
      <c r="Q29" s="1338"/>
      <c r="R29" s="1338"/>
      <c r="S29" s="1338"/>
      <c r="T29" s="1338"/>
      <c r="U29" s="1338"/>
      <c r="V29" s="1338"/>
      <c r="W29" s="1338"/>
      <c r="X29" s="1339"/>
    </row>
    <row r="30" spans="2:26" ht="32.25" customHeight="1" thickBot="1">
      <c r="B30" s="1039"/>
      <c r="C30" s="1040"/>
      <c r="D30" s="1040"/>
      <c r="E30" s="1040"/>
      <c r="F30" s="1041"/>
      <c r="G30" s="1375" t="s">
        <v>245</v>
      </c>
      <c r="H30" s="1352"/>
      <c r="I30" s="1379">
        <f>V27</f>
        <v>0</v>
      </c>
      <c r="J30" s="1380"/>
      <c r="K30" s="1380"/>
      <c r="L30" s="191" t="s">
        <v>282</v>
      </c>
      <c r="M30" s="1381">
        <v>500</v>
      </c>
      <c r="N30" s="1381"/>
      <c r="O30" s="190" t="s">
        <v>281</v>
      </c>
      <c r="P30" s="1381">
        <f>I30*M30</f>
        <v>0</v>
      </c>
      <c r="Q30" s="1381"/>
      <c r="R30" s="1382"/>
      <c r="S30" s="1396" t="s">
        <v>251</v>
      </c>
      <c r="T30" s="1397"/>
      <c r="U30" s="1398"/>
      <c r="V30" s="1348">
        <f>IFERROR(MIN(R23,P30),"")</f>
        <v>0</v>
      </c>
      <c r="W30" s="1349"/>
      <c r="X30" s="1350"/>
    </row>
    <row r="31" spans="2:26" ht="15" customHeight="1">
      <c r="B31" s="139"/>
      <c r="C31" s="139"/>
      <c r="D31" s="139"/>
      <c r="E31" s="139"/>
      <c r="F31" s="139"/>
      <c r="G31" s="139"/>
      <c r="H31" s="139"/>
      <c r="I31" s="139"/>
      <c r="J31" s="139"/>
      <c r="K31" s="139"/>
      <c r="L31" s="139"/>
      <c r="M31" s="139"/>
      <c r="N31" s="139"/>
      <c r="O31" s="139"/>
      <c r="P31" s="139"/>
      <c r="Q31" s="139"/>
      <c r="R31" s="139"/>
      <c r="S31" s="139"/>
      <c r="T31" s="139"/>
      <c r="U31" s="139"/>
      <c r="V31" s="139"/>
      <c r="W31" s="139"/>
      <c r="X31" s="139"/>
    </row>
    <row r="32" spans="2:26" ht="25.5" customHeight="1">
      <c r="B32" s="139" t="s">
        <v>280</v>
      </c>
      <c r="C32" s="139"/>
      <c r="D32" s="139"/>
      <c r="E32" s="139"/>
      <c r="F32" s="139"/>
      <c r="G32" s="139"/>
      <c r="H32" s="139"/>
      <c r="I32" s="139"/>
      <c r="J32" s="139"/>
      <c r="K32" s="139"/>
      <c r="L32" s="139"/>
      <c r="M32" s="1375" t="s">
        <v>254</v>
      </c>
      <c r="N32" s="1352"/>
      <c r="O32" s="1376" t="s">
        <v>476</v>
      </c>
      <c r="P32" s="1377"/>
      <c r="Q32" s="1377"/>
      <c r="R32" s="1377"/>
      <c r="S32" s="1378"/>
      <c r="T32" s="139"/>
      <c r="U32" s="139"/>
      <c r="V32" s="139"/>
      <c r="W32" s="139"/>
      <c r="X32" s="139"/>
    </row>
    <row r="33" spans="2:25" ht="24" customHeight="1">
      <c r="B33" s="1306" t="s">
        <v>248</v>
      </c>
      <c r="C33" s="1306"/>
      <c r="D33" s="1306"/>
      <c r="E33" s="1306"/>
      <c r="F33" s="1306"/>
      <c r="G33" s="1306"/>
      <c r="H33" s="1306"/>
      <c r="I33" s="1307">
        <f>V20</f>
        <v>0</v>
      </c>
      <c r="J33" s="1308"/>
      <c r="K33" s="1308"/>
      <c r="L33" s="1309"/>
      <c r="M33" s="1391" t="s">
        <v>252</v>
      </c>
      <c r="N33" s="1392"/>
      <c r="O33" s="1392"/>
      <c r="P33" s="1392"/>
      <c r="Q33" s="1392"/>
      <c r="R33" s="1392"/>
      <c r="S33" s="1392"/>
      <c r="T33" s="1393">
        <f>IF(O32="1/2（整備が必要な地域）",I33*1/2,IF(O32="2/2（重点整備地域）",I33))</f>
        <v>0</v>
      </c>
      <c r="U33" s="1394"/>
      <c r="V33" s="1394"/>
      <c r="W33" s="1395"/>
      <c r="X33" s="135"/>
    </row>
    <row r="34" spans="2:25" ht="24" customHeight="1" thickBot="1">
      <c r="B34" s="1306" t="s">
        <v>249</v>
      </c>
      <c r="C34" s="1306"/>
      <c r="D34" s="1306"/>
      <c r="E34" s="1306"/>
      <c r="F34" s="1306"/>
      <c r="G34" s="1306"/>
      <c r="H34" s="1306"/>
      <c r="I34" s="1307">
        <f>V30</f>
        <v>0</v>
      </c>
      <c r="J34" s="1308"/>
      <c r="K34" s="1308"/>
      <c r="L34" s="1309"/>
      <c r="M34" s="1306" t="s">
        <v>253</v>
      </c>
      <c r="N34" s="1306"/>
      <c r="O34" s="1306"/>
      <c r="P34" s="1306"/>
      <c r="Q34" s="1306"/>
      <c r="R34" s="1306"/>
      <c r="S34" s="1306"/>
      <c r="T34" s="1310">
        <f>IF(O32="1/2（整備が必要な地域）",I34*1/2,IF(O32="2/2（重点整備地域）",I34*1))</f>
        <v>0</v>
      </c>
      <c r="U34" s="1311"/>
      <c r="V34" s="1311"/>
      <c r="W34" s="1312"/>
      <c r="X34" s="135"/>
    </row>
    <row r="35" spans="2:25" ht="25.5" customHeight="1" thickBot="1">
      <c r="B35" s="1390" t="s">
        <v>250</v>
      </c>
      <c r="C35" s="1390"/>
      <c r="D35" s="1390"/>
      <c r="E35" s="1390"/>
      <c r="F35" s="1390"/>
      <c r="G35" s="1390"/>
      <c r="H35" s="1390"/>
      <c r="I35" s="1390"/>
      <c r="J35" s="1390"/>
      <c r="K35" s="1390"/>
      <c r="L35" s="1390"/>
      <c r="M35" s="1390"/>
      <c r="N35" s="1390"/>
      <c r="O35" s="1390"/>
      <c r="P35" s="1390"/>
      <c r="Q35" s="1390"/>
      <c r="R35" s="1390"/>
      <c r="S35" s="1390"/>
      <c r="T35" s="1387">
        <f>ROUNDDOWN(SUM(T33:W34)*12,-3)</f>
        <v>0</v>
      </c>
      <c r="U35" s="1388"/>
      <c r="V35" s="1388"/>
      <c r="W35" s="1389"/>
      <c r="X35" s="139"/>
    </row>
    <row r="36" spans="2:25" ht="15" customHeight="1">
      <c r="B36" s="139"/>
      <c r="C36" s="139"/>
      <c r="D36" s="139"/>
      <c r="E36" s="139"/>
      <c r="F36" s="139"/>
      <c r="G36" s="139"/>
      <c r="H36" s="139"/>
      <c r="I36" s="139"/>
      <c r="J36" s="139"/>
      <c r="K36" s="139"/>
      <c r="L36" s="139"/>
      <c r="M36" s="139"/>
      <c r="N36" s="139"/>
      <c r="O36" s="139"/>
      <c r="P36" s="139"/>
      <c r="Q36" s="139"/>
      <c r="R36" s="139"/>
      <c r="S36" s="139"/>
      <c r="T36" s="139"/>
      <c r="U36" s="139"/>
      <c r="V36" s="139"/>
      <c r="W36" s="139"/>
      <c r="X36" s="139"/>
    </row>
    <row r="42" spans="2:25" ht="15" customHeight="1">
      <c r="B42" s="157" t="s">
        <v>240</v>
      </c>
      <c r="C42" s="157"/>
      <c r="F42" s="1326" t="s">
        <v>279</v>
      </c>
      <c r="G42" s="1326"/>
      <c r="H42" s="1326"/>
      <c r="I42" s="1326"/>
      <c r="J42" s="1326"/>
      <c r="K42" s="1326"/>
      <c r="L42" s="1326"/>
      <c r="M42" s="1326"/>
      <c r="N42" s="1326"/>
      <c r="O42" s="1326"/>
      <c r="P42" s="1326"/>
      <c r="Q42" s="1326"/>
      <c r="R42" s="1326"/>
      <c r="S42" s="1326"/>
      <c r="Y42" s="159"/>
    </row>
    <row r="43" spans="2:25" ht="15" customHeight="1">
      <c r="B43" s="157"/>
      <c r="C43" s="157"/>
      <c r="F43" s="1326"/>
      <c r="G43" s="1326"/>
      <c r="H43" s="1326"/>
      <c r="I43" s="1326"/>
      <c r="J43" s="1326"/>
      <c r="K43" s="1326"/>
      <c r="L43" s="1326"/>
      <c r="M43" s="1326"/>
      <c r="N43" s="1326"/>
      <c r="O43" s="1326"/>
      <c r="P43" s="1326"/>
      <c r="Q43" s="1326"/>
      <c r="R43" s="1326"/>
      <c r="S43" s="1326"/>
      <c r="Y43" s="159"/>
    </row>
    <row r="45" spans="2:25" ht="15" customHeight="1">
      <c r="B45" s="1221" t="s">
        <v>278</v>
      </c>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row>
    <row r="46" spans="2:25" ht="15" customHeight="1">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row>
    <row r="48" spans="2:25" ht="15" customHeight="1">
      <c r="K48" s="1228" t="str">
        <f>資料3!O3</f>
        <v>令和</v>
      </c>
      <c r="L48" s="1228"/>
      <c r="M48" s="203">
        <f>資料3!Q3</f>
        <v>0</v>
      </c>
      <c r="N48" s="202" t="str">
        <f>資料3!R3</f>
        <v>年</v>
      </c>
      <c r="O48" s="203">
        <f>資料3!S3</f>
        <v>0</v>
      </c>
      <c r="P48" s="202" t="str">
        <f>資料3!T3</f>
        <v>月</v>
      </c>
      <c r="Q48" s="203">
        <f>資料3!U3</f>
        <v>0</v>
      </c>
      <c r="R48" s="204" t="str">
        <f>資料3!V3</f>
        <v>日</v>
      </c>
      <c r="S48" s="204"/>
      <c r="T48" s="204"/>
      <c r="U48"/>
      <c r="V48"/>
      <c r="W48"/>
      <c r="X48"/>
    </row>
    <row r="49" spans="2:24" ht="15" customHeight="1">
      <c r="K49" s="208"/>
      <c r="L49" s="208"/>
      <c r="M49" s="208"/>
      <c r="N49" s="208"/>
      <c r="O49" s="208"/>
      <c r="P49" s="208"/>
      <c r="Q49" s="208"/>
      <c r="R49"/>
      <c r="S49"/>
      <c r="T49"/>
      <c r="U49"/>
      <c r="V49"/>
      <c r="W49"/>
      <c r="X49"/>
    </row>
    <row r="50" spans="2:24" ht="15" customHeight="1">
      <c r="K50" s="1224" t="s">
        <v>71</v>
      </c>
      <c r="L50" s="1224"/>
      <c r="M50" s="1224"/>
      <c r="N50" s="1224"/>
      <c r="O50" s="1226" t="e">
        <f>#REF!</f>
        <v>#REF!</v>
      </c>
      <c r="P50" s="1226"/>
      <c r="Q50" s="1226"/>
      <c r="R50" s="1226"/>
      <c r="S50" s="1226"/>
      <c r="T50" s="1226"/>
      <c r="U50" s="1226"/>
      <c r="V50" s="1226"/>
      <c r="W50" s="1226"/>
      <c r="X50" s="22"/>
    </row>
    <row r="51" spans="2:24" ht="15" customHeight="1">
      <c r="K51" s="1225"/>
      <c r="L51" s="1225"/>
      <c r="M51" s="1225"/>
      <c r="N51" s="1225"/>
      <c r="O51" s="1227"/>
      <c r="P51" s="1227"/>
      <c r="Q51" s="1227"/>
      <c r="R51" s="1227"/>
      <c r="S51" s="1227"/>
      <c r="T51" s="1227"/>
      <c r="U51" s="1227"/>
      <c r="V51" s="1227"/>
      <c r="W51" s="1227"/>
      <c r="X51" s="22"/>
    </row>
    <row r="52" spans="2:24" ht="15" customHeight="1">
      <c r="K52" s="1225" t="s">
        <v>72</v>
      </c>
      <c r="L52" s="1225"/>
      <c r="M52" s="1225"/>
      <c r="N52" s="1225"/>
      <c r="O52" s="1227" t="e">
        <f>#REF!</f>
        <v>#REF!</v>
      </c>
      <c r="P52" s="1227"/>
      <c r="Q52" s="1227"/>
      <c r="R52" s="1227"/>
      <c r="S52" s="1227"/>
      <c r="T52" s="1227"/>
      <c r="U52" s="1227"/>
      <c r="V52" s="1227"/>
      <c r="W52" s="1227"/>
      <c r="X52" s="22"/>
    </row>
    <row r="53" spans="2:24" ht="15" customHeight="1">
      <c r="K53" s="1225"/>
      <c r="L53" s="1225"/>
      <c r="M53" s="1225"/>
      <c r="N53" s="1225"/>
      <c r="O53" s="1227"/>
      <c r="P53" s="1227"/>
      <c r="Q53" s="1227"/>
      <c r="R53" s="1227"/>
      <c r="S53" s="1227"/>
      <c r="T53" s="1227"/>
      <c r="U53" s="1227"/>
      <c r="V53" s="1227"/>
      <c r="W53" s="1227"/>
      <c r="X53" s="22"/>
    </row>
    <row r="54" spans="2:24" ht="15" customHeight="1">
      <c r="K54" s="1225" t="s">
        <v>239</v>
      </c>
      <c r="L54" s="1225"/>
      <c r="M54" s="1225"/>
      <c r="N54" s="1225"/>
      <c r="O54" s="1227" t="e">
        <f>#REF!</f>
        <v>#REF!</v>
      </c>
      <c r="P54" s="1227"/>
      <c r="Q54" s="1227"/>
      <c r="R54" s="1227"/>
      <c r="S54" s="1227"/>
      <c r="T54" s="1227"/>
      <c r="U54" s="1227"/>
      <c r="V54" s="1227"/>
      <c r="W54" s="1227"/>
      <c r="X54" s="22"/>
    </row>
    <row r="55" spans="2:24" ht="15" customHeight="1">
      <c r="K55" s="1225"/>
      <c r="L55" s="1225"/>
      <c r="M55" s="1225"/>
      <c r="N55" s="1225"/>
      <c r="O55" s="1227"/>
      <c r="P55" s="1227"/>
      <c r="Q55" s="1227"/>
      <c r="R55" s="1227"/>
      <c r="S55" s="1227"/>
      <c r="T55" s="1227"/>
      <c r="U55" s="1227"/>
      <c r="V55" s="1227"/>
      <c r="W55" s="1227"/>
      <c r="X55" s="22"/>
    </row>
    <row r="58" spans="2:24" ht="30" customHeight="1" thickBot="1">
      <c r="B58" s="1386" t="s">
        <v>277</v>
      </c>
      <c r="C58" s="1386"/>
      <c r="D58" s="1386"/>
      <c r="E58" s="1386"/>
      <c r="F58" s="1386"/>
      <c r="G58" s="1386"/>
      <c r="H58" s="1386"/>
      <c r="I58" s="1386"/>
    </row>
    <row r="59" spans="2:24" ht="37.5" customHeight="1" thickTop="1">
      <c r="B59" s="1294" t="s">
        <v>273</v>
      </c>
      <c r="C59" s="1294"/>
      <c r="D59" s="1294"/>
      <c r="E59" s="1294"/>
      <c r="F59" s="1295"/>
      <c r="G59" s="1383"/>
      <c r="H59" s="1384"/>
      <c r="I59" s="1384"/>
      <c r="J59" s="1384"/>
      <c r="K59" s="1384"/>
      <c r="L59" s="1384"/>
      <c r="M59" s="1384"/>
      <c r="N59" s="1384"/>
      <c r="O59" s="1384"/>
      <c r="P59" s="1384"/>
      <c r="Q59" s="1384"/>
      <c r="R59" s="1384"/>
      <c r="S59" s="1384"/>
      <c r="T59" s="1384"/>
      <c r="U59" s="1384"/>
      <c r="V59" s="1384"/>
      <c r="W59" s="1384"/>
      <c r="X59" s="1385"/>
    </row>
    <row r="60" spans="2:24" ht="37.5" customHeight="1">
      <c r="B60" s="1294" t="s">
        <v>276</v>
      </c>
      <c r="C60" s="1294"/>
      <c r="D60" s="1294"/>
      <c r="E60" s="1294"/>
      <c r="F60" s="1295"/>
      <c r="G60" s="1313"/>
      <c r="H60" s="1314"/>
      <c r="I60" s="1314"/>
      <c r="J60" s="1314"/>
      <c r="K60" s="1314"/>
      <c r="L60" s="1314"/>
      <c r="M60" s="1314"/>
      <c r="N60" s="1314"/>
      <c r="O60" s="1314"/>
      <c r="P60" s="1314"/>
      <c r="Q60" s="1314"/>
      <c r="R60" s="1314"/>
      <c r="S60" s="1314"/>
      <c r="T60" s="1314"/>
      <c r="U60" s="1314"/>
      <c r="V60" s="1314"/>
      <c r="W60" s="1314"/>
      <c r="X60" s="1315"/>
    </row>
    <row r="61" spans="2:24" ht="22.5" customHeight="1">
      <c r="B61" s="1296" t="s">
        <v>270</v>
      </c>
      <c r="C61" s="1297"/>
      <c r="D61" s="1297"/>
      <c r="E61" s="1297"/>
      <c r="F61" s="1297"/>
      <c r="G61" s="1316" t="s">
        <v>230</v>
      </c>
      <c r="H61" s="1319" t="s">
        <v>269</v>
      </c>
      <c r="I61" s="1320"/>
      <c r="J61" s="1320"/>
      <c r="K61" s="1320"/>
      <c r="L61" s="1320"/>
      <c r="M61" s="1320"/>
      <c r="N61" s="1320"/>
      <c r="O61" s="1320"/>
      <c r="P61" s="1320"/>
      <c r="Q61" s="1320"/>
      <c r="R61" s="1320"/>
      <c r="S61" s="1320"/>
      <c r="T61" s="1320"/>
      <c r="U61" s="1320"/>
      <c r="V61" s="1320"/>
      <c r="W61" s="1320"/>
      <c r="X61" s="1321"/>
    </row>
    <row r="62" spans="2:24" ht="22.5" customHeight="1">
      <c r="B62" s="1298"/>
      <c r="C62" s="1299"/>
      <c r="D62" s="1299"/>
      <c r="E62" s="1299"/>
      <c r="F62" s="1299"/>
      <c r="G62" s="1317"/>
      <c r="H62" s="201"/>
      <c r="I62" s="1318" t="s">
        <v>275</v>
      </c>
      <c r="J62" s="1318"/>
      <c r="K62" s="1318"/>
      <c r="L62" s="1318"/>
      <c r="M62" s="1026"/>
      <c r="N62" s="1026"/>
      <c r="O62" s="1026"/>
      <c r="P62" s="1026"/>
      <c r="Q62" s="1026"/>
      <c r="R62" s="1026"/>
      <c r="S62" s="1026"/>
      <c r="T62" s="1026"/>
      <c r="U62" s="1026"/>
      <c r="V62" s="1292"/>
      <c r="W62" s="1292"/>
      <c r="X62" s="1293"/>
    </row>
    <row r="63" spans="2:24" ht="37.5" customHeight="1">
      <c r="B63" s="1298"/>
      <c r="C63" s="1299"/>
      <c r="D63" s="1299"/>
      <c r="E63" s="1299"/>
      <c r="F63" s="1299"/>
      <c r="G63" s="200" t="s">
        <v>230</v>
      </c>
      <c r="H63" s="1286" t="s">
        <v>267</v>
      </c>
      <c r="I63" s="1287"/>
      <c r="J63" s="1287"/>
      <c r="K63" s="1287"/>
      <c r="L63" s="1287"/>
      <c r="M63" s="1287"/>
      <c r="N63" s="1287"/>
      <c r="O63" s="1287"/>
      <c r="P63" s="1287"/>
      <c r="Q63" s="1287"/>
      <c r="R63" s="1287"/>
      <c r="S63" s="1287"/>
      <c r="T63" s="1287"/>
      <c r="U63" s="1287"/>
      <c r="V63" s="1287"/>
      <c r="W63" s="1287"/>
      <c r="X63" s="1288"/>
    </row>
    <row r="64" spans="2:24" ht="45" customHeight="1">
      <c r="B64" s="1298"/>
      <c r="C64" s="1299"/>
      <c r="D64" s="1299"/>
      <c r="E64" s="1299"/>
      <c r="F64" s="1299"/>
      <c r="G64" s="199" t="s">
        <v>230</v>
      </c>
      <c r="H64" s="1289" t="s">
        <v>265</v>
      </c>
      <c r="I64" s="1290"/>
      <c r="J64" s="1290"/>
      <c r="K64" s="1290"/>
      <c r="L64" s="1290"/>
      <c r="M64" s="1290"/>
      <c r="N64" s="1290"/>
      <c r="O64" s="1290"/>
      <c r="P64" s="1290"/>
      <c r="Q64" s="1290"/>
      <c r="R64" s="1290"/>
      <c r="S64" s="1290"/>
      <c r="T64" s="1290"/>
      <c r="U64" s="1290"/>
      <c r="V64" s="1290"/>
      <c r="W64" s="1290"/>
      <c r="X64" s="1291"/>
    </row>
    <row r="65" spans="2:24" ht="30" customHeight="1" thickBot="1">
      <c r="B65" s="1300"/>
      <c r="C65" s="1301"/>
      <c r="D65" s="1301"/>
      <c r="E65" s="1301"/>
      <c r="F65" s="1301"/>
      <c r="G65" s="1302" t="s">
        <v>263</v>
      </c>
      <c r="H65" s="1303"/>
      <c r="I65" s="1303"/>
      <c r="J65" s="1303"/>
      <c r="K65" s="1303"/>
      <c r="L65" s="1303"/>
      <c r="M65" s="1303"/>
      <c r="N65" s="1303"/>
      <c r="O65" s="1303"/>
      <c r="P65" s="1303"/>
      <c r="Q65" s="1303"/>
      <c r="R65" s="1303"/>
      <c r="S65" s="1303"/>
      <c r="T65" s="1303"/>
      <c r="U65" s="1303"/>
      <c r="V65" s="1303"/>
      <c r="W65" s="1303"/>
      <c r="X65" s="1304"/>
    </row>
    <row r="66" spans="2:24" ht="15" customHeight="1" thickTop="1"/>
    <row r="68" spans="2:24" ht="30" customHeight="1" thickBot="1">
      <c r="B68" s="1386" t="s">
        <v>274</v>
      </c>
      <c r="C68" s="1386"/>
      <c r="D68" s="1386"/>
      <c r="E68" s="1386"/>
      <c r="F68" s="1386"/>
      <c r="G68" s="1386"/>
      <c r="H68" s="1386"/>
      <c r="I68" s="1386"/>
    </row>
    <row r="69" spans="2:24" ht="37.5" customHeight="1" thickTop="1">
      <c r="B69" s="1294" t="s">
        <v>273</v>
      </c>
      <c r="C69" s="1294"/>
      <c r="D69" s="1294"/>
      <c r="E69" s="1294"/>
      <c r="F69" s="1295"/>
      <c r="G69" s="1383"/>
      <c r="H69" s="1384"/>
      <c r="I69" s="1384"/>
      <c r="J69" s="1384"/>
      <c r="K69" s="1384"/>
      <c r="L69" s="1384"/>
      <c r="M69" s="1384"/>
      <c r="N69" s="1384"/>
      <c r="O69" s="1384"/>
      <c r="P69" s="1384"/>
      <c r="Q69" s="1384"/>
      <c r="R69" s="1384"/>
      <c r="S69" s="1384"/>
      <c r="T69" s="1384"/>
      <c r="U69" s="1384"/>
      <c r="V69" s="1384"/>
      <c r="W69" s="1384"/>
      <c r="X69" s="1385"/>
    </row>
    <row r="70" spans="2:24" ht="37.5" customHeight="1">
      <c r="B70" s="1294" t="s">
        <v>272</v>
      </c>
      <c r="C70" s="1294"/>
      <c r="D70" s="1294"/>
      <c r="E70" s="1294"/>
      <c r="F70" s="1295"/>
      <c r="G70" s="1313"/>
      <c r="H70" s="1314"/>
      <c r="I70" s="1314"/>
      <c r="J70" s="1314"/>
      <c r="K70" s="1314"/>
      <c r="L70" s="1314"/>
      <c r="M70" s="1314"/>
      <c r="N70" s="1314"/>
      <c r="O70" s="1314"/>
      <c r="P70" s="1314"/>
      <c r="Q70" s="1314"/>
      <c r="R70" s="1314"/>
      <c r="S70" s="1314"/>
      <c r="T70" s="1314"/>
      <c r="U70" s="1314"/>
      <c r="V70" s="1314"/>
      <c r="W70" s="1314"/>
      <c r="X70" s="1315"/>
    </row>
    <row r="71" spans="2:24" ht="22.5" customHeight="1">
      <c r="B71" s="1296" t="s">
        <v>271</v>
      </c>
      <c r="C71" s="1297"/>
      <c r="D71" s="1297"/>
      <c r="E71" s="1297"/>
      <c r="F71" s="1297"/>
      <c r="G71" s="1316" t="s">
        <v>230</v>
      </c>
      <c r="H71" s="1319" t="s">
        <v>269</v>
      </c>
      <c r="I71" s="1320"/>
      <c r="J71" s="1320"/>
      <c r="K71" s="1320"/>
      <c r="L71" s="1320"/>
      <c r="M71" s="1320"/>
      <c r="N71" s="1320"/>
      <c r="O71" s="1320"/>
      <c r="P71" s="1320"/>
      <c r="Q71" s="1320"/>
      <c r="R71" s="1320"/>
      <c r="S71" s="1320"/>
      <c r="T71" s="1320"/>
      <c r="U71" s="1320"/>
      <c r="V71" s="1320"/>
      <c r="W71" s="1320"/>
      <c r="X71" s="1321"/>
    </row>
    <row r="72" spans="2:24" ht="22.5" customHeight="1">
      <c r="B72" s="1298"/>
      <c r="C72" s="1299"/>
      <c r="D72" s="1299"/>
      <c r="E72" s="1299"/>
      <c r="F72" s="1299"/>
      <c r="G72" s="1317"/>
      <c r="H72" s="201"/>
      <c r="I72" s="1318" t="s">
        <v>268</v>
      </c>
      <c r="J72" s="1318"/>
      <c r="K72" s="1318"/>
      <c r="L72" s="1318"/>
      <c r="M72" s="1026"/>
      <c r="N72" s="1026"/>
      <c r="O72" s="1026"/>
      <c r="P72" s="1026"/>
      <c r="Q72" s="1026"/>
      <c r="R72" s="1026"/>
      <c r="S72" s="1026"/>
      <c r="T72" s="1026"/>
      <c r="U72" s="1026"/>
      <c r="V72" s="1292"/>
      <c r="W72" s="1292"/>
      <c r="X72" s="1293"/>
    </row>
    <row r="73" spans="2:24" ht="37.5" customHeight="1">
      <c r="B73" s="1298"/>
      <c r="C73" s="1299"/>
      <c r="D73" s="1299"/>
      <c r="E73" s="1299"/>
      <c r="F73" s="1299"/>
      <c r="G73" s="200" t="s">
        <v>230</v>
      </c>
      <c r="H73" s="1286" t="s">
        <v>267</v>
      </c>
      <c r="I73" s="1287"/>
      <c r="J73" s="1287"/>
      <c r="K73" s="1287"/>
      <c r="L73" s="1287"/>
      <c r="M73" s="1287"/>
      <c r="N73" s="1287"/>
      <c r="O73" s="1287"/>
      <c r="P73" s="1287"/>
      <c r="Q73" s="1287"/>
      <c r="R73" s="1287"/>
      <c r="S73" s="1287"/>
      <c r="T73" s="1287"/>
      <c r="U73" s="1287"/>
      <c r="V73" s="1287"/>
      <c r="W73" s="1287"/>
      <c r="X73" s="1288"/>
    </row>
    <row r="74" spans="2:24" ht="45" customHeight="1">
      <c r="B74" s="1298"/>
      <c r="C74" s="1299"/>
      <c r="D74" s="1299"/>
      <c r="E74" s="1299"/>
      <c r="F74" s="1299"/>
      <c r="G74" s="199" t="s">
        <v>230</v>
      </c>
      <c r="H74" s="1289" t="s">
        <v>266</v>
      </c>
      <c r="I74" s="1290"/>
      <c r="J74" s="1290"/>
      <c r="K74" s="1290"/>
      <c r="L74" s="1290"/>
      <c r="M74" s="1290"/>
      <c r="N74" s="1290"/>
      <c r="O74" s="1290"/>
      <c r="P74" s="1290"/>
      <c r="Q74" s="1290"/>
      <c r="R74" s="1290"/>
      <c r="S74" s="1290"/>
      <c r="T74" s="1290"/>
      <c r="U74" s="1290"/>
      <c r="V74" s="1290"/>
      <c r="W74" s="1290"/>
      <c r="X74" s="1291"/>
    </row>
    <row r="75" spans="2:24" ht="30" customHeight="1" thickBot="1">
      <c r="B75" s="1300"/>
      <c r="C75" s="1301"/>
      <c r="D75" s="1301"/>
      <c r="E75" s="1301"/>
      <c r="F75" s="1301"/>
      <c r="G75" s="1302" t="s">
        <v>264</v>
      </c>
      <c r="H75" s="1303"/>
      <c r="I75" s="1303"/>
      <c r="J75" s="1303"/>
      <c r="K75" s="1303"/>
      <c r="L75" s="1303"/>
      <c r="M75" s="1303"/>
      <c r="N75" s="1303"/>
      <c r="O75" s="1303"/>
      <c r="P75" s="1303"/>
      <c r="Q75" s="1303"/>
      <c r="R75" s="1303"/>
      <c r="S75" s="1303"/>
      <c r="T75" s="1303"/>
      <c r="U75" s="1303"/>
      <c r="V75" s="1303"/>
      <c r="W75" s="1303"/>
      <c r="X75" s="1304"/>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2021-01-18T06:29:09Z</cp:lastPrinted>
  <dcterms:created xsi:type="dcterms:W3CDTF">2018-11-19T06:42:03Z</dcterms:created>
  <dcterms:modified xsi:type="dcterms:W3CDTF">2025-01-27T07:56:31Z</dcterms:modified>
</cp:coreProperties>
</file>