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9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6-00022058\070_福祉保健課\203_指定管理者\08　CP・拠点第４期指定管理者選定\■令和元年度\15ホームページ更新（公募要項等掲載）\物品管理簿等\"/>
    </mc:Choice>
  </mc:AlternateContent>
  <bookViews>
    <workbookView xWindow="32760" yWindow="32760" windowWidth="19260" windowHeight="4335"/>
  </bookViews>
  <sheets>
    <sheet name="０１０１" sheetId="4" r:id="rId1"/>
    <sheet name="０１０２" sheetId="20" r:id="rId2"/>
    <sheet name="０１０４" sheetId="18" r:id="rId3"/>
    <sheet name="０１０５（１）" sheetId="7" r:id="rId4"/>
    <sheet name="０１０５（２）" sheetId="35" r:id="rId5"/>
    <sheet name="０１０５（３）" sheetId="36" r:id="rId6"/>
    <sheet name="０１０５（４）" sheetId="37" r:id="rId7"/>
    <sheet name="０１０５（５）" sheetId="38" r:id="rId8"/>
    <sheet name="０１０５（６）" sheetId="39" r:id="rId9"/>
    <sheet name="０１０５（７） " sheetId="43" r:id="rId10"/>
    <sheet name="０１０６" sheetId="17" r:id="rId11"/>
    <sheet name="０１０７" sheetId="14" r:id="rId12"/>
    <sheet name="０１０８" sheetId="30" r:id="rId13"/>
    <sheet name="０１０９" sheetId="16" r:id="rId14"/>
    <sheet name="０１１０" sheetId="19" r:id="rId15"/>
    <sheet name="０１１１" sheetId="15" r:id="rId16"/>
    <sheet name="０１１２" sheetId="11" r:id="rId17"/>
    <sheet name="０１１４" sheetId="10" r:id="rId18"/>
    <sheet name="０１１６" sheetId="24" r:id="rId19"/>
    <sheet name="０１９９" sheetId="9" r:id="rId20"/>
    <sheet name="０２０１" sheetId="32" r:id="rId21"/>
    <sheet name="０２０５" sheetId="31" r:id="rId22"/>
    <sheet name="０２０６" sheetId="21" r:id="rId23"/>
    <sheet name="０３０１" sheetId="6" r:id="rId24"/>
    <sheet name="０３０３" sheetId="5" r:id="rId25"/>
    <sheet name="０３０５" sheetId="23" r:id="rId26"/>
    <sheet name="０３９９（１）" sheetId="8" r:id="rId27"/>
    <sheet name="０３９９（２）" sheetId="42" r:id="rId28"/>
    <sheet name="０５０１" sheetId="27" r:id="rId29"/>
    <sheet name="０５０２" sheetId="12" r:id="rId30"/>
    <sheet name="０５０３" sheetId="13" r:id="rId31"/>
    <sheet name="０５０３ (2)" sheetId="44" r:id="rId32"/>
    <sheet name="０５０５" sheetId="22" r:id="rId33"/>
    <sheet name="０７０６" sheetId="33" r:id="rId34"/>
    <sheet name="０７０７" sheetId="29" r:id="rId35"/>
    <sheet name="０９０２" sheetId="34" r:id="rId36"/>
    <sheet name="１００３" sheetId="28" r:id="rId37"/>
  </sheets>
  <calcPr calcId="152511"/>
</workbook>
</file>

<file path=xl/calcChain.xml><?xml version="1.0" encoding="utf-8"?>
<calcChain xmlns="http://schemas.openxmlformats.org/spreadsheetml/2006/main">
  <c r="H8" i="4" l="1"/>
  <c r="K8" i="4"/>
  <c r="N8" i="4"/>
  <c r="H9" i="4"/>
  <c r="N9" i="4"/>
  <c r="H10" i="4"/>
  <c r="N10" i="4"/>
  <c r="H11" i="4"/>
  <c r="N11" i="4"/>
  <c r="H12" i="4"/>
  <c r="N12" i="4"/>
  <c r="H13" i="4"/>
  <c r="N13" i="4"/>
  <c r="H14" i="4"/>
  <c r="N14" i="4"/>
  <c r="H8" i="7"/>
  <c r="N8" i="7"/>
  <c r="H9" i="7"/>
  <c r="N9" i="7"/>
  <c r="H10" i="7"/>
  <c r="N10" i="7"/>
  <c r="H11" i="7"/>
  <c r="K11" i="7"/>
  <c r="L11" i="7"/>
  <c r="N11" i="7"/>
  <c r="H12" i="7"/>
  <c r="N12" i="7"/>
  <c r="H13" i="7"/>
  <c r="N13" i="7"/>
  <c r="H14" i="7"/>
  <c r="N14" i="7"/>
  <c r="H15" i="7"/>
  <c r="N15" i="7"/>
  <c r="H16" i="7"/>
  <c r="N16" i="7"/>
  <c r="H17" i="7"/>
  <c r="N17" i="7"/>
  <c r="H18" i="7"/>
  <c r="N18" i="7"/>
  <c r="H19" i="7"/>
  <c r="N19" i="7"/>
  <c r="H20" i="7"/>
  <c r="L20" i="7"/>
  <c r="N20" i="7"/>
  <c r="H21" i="7"/>
  <c r="N21" i="7"/>
  <c r="H22" i="7"/>
  <c r="N22" i="7"/>
  <c r="H8" i="35"/>
  <c r="L8" i="35"/>
  <c r="N8" i="35"/>
  <c r="H9" i="35"/>
  <c r="K9" i="35"/>
  <c r="N9" i="35"/>
  <c r="H10" i="35"/>
  <c r="K10" i="35"/>
  <c r="L10" i="35"/>
  <c r="N10" i="35"/>
  <c r="H11" i="35"/>
  <c r="N11" i="35"/>
  <c r="H12" i="35"/>
  <c r="N12" i="35"/>
  <c r="H13" i="35"/>
  <c r="N13" i="35"/>
  <c r="H14" i="35"/>
  <c r="N14" i="35"/>
  <c r="H15" i="35"/>
  <c r="N15" i="35"/>
  <c r="H16" i="35"/>
  <c r="N16" i="35"/>
  <c r="H17" i="35"/>
  <c r="N17" i="35"/>
  <c r="H18" i="35"/>
  <c r="N18" i="35"/>
  <c r="H19" i="35"/>
  <c r="N19" i="35"/>
  <c r="H20" i="35"/>
  <c r="K20" i="35"/>
  <c r="N20" i="35"/>
  <c r="H21" i="35"/>
  <c r="N21" i="35"/>
  <c r="H22" i="35"/>
  <c r="N22" i="35"/>
  <c r="H8" i="36"/>
  <c r="N8" i="36"/>
  <c r="H9" i="36"/>
  <c r="L9" i="36"/>
  <c r="N9" i="36"/>
  <c r="H10" i="36"/>
  <c r="L10" i="36"/>
  <c r="N10" i="36"/>
  <c r="H11" i="36"/>
  <c r="N11" i="36"/>
  <c r="H12" i="36"/>
  <c r="N12" i="36"/>
  <c r="H13" i="36"/>
  <c r="N13" i="36"/>
  <c r="H14" i="36"/>
  <c r="N14" i="36"/>
  <c r="H15" i="36"/>
  <c r="N15" i="36"/>
  <c r="H16" i="36"/>
  <c r="L16" i="36"/>
  <c r="N16" i="36"/>
  <c r="H17" i="36"/>
  <c r="N17" i="36"/>
  <c r="H18" i="36"/>
  <c r="K18" i="36"/>
  <c r="L18" i="36"/>
  <c r="N18" i="36"/>
  <c r="H19" i="36"/>
  <c r="N19" i="36"/>
  <c r="H20" i="36"/>
  <c r="N20" i="36"/>
  <c r="H21" i="36"/>
  <c r="N21" i="36"/>
  <c r="H22" i="36"/>
  <c r="L22" i="36"/>
  <c r="N22" i="36"/>
  <c r="H8" i="37"/>
  <c r="L8" i="37"/>
  <c r="N8" i="37"/>
  <c r="H9" i="37"/>
  <c r="N9" i="37"/>
  <c r="H10" i="37"/>
  <c r="N10" i="37"/>
  <c r="H11" i="37"/>
  <c r="N11" i="37"/>
  <c r="H12" i="37"/>
  <c r="N12" i="37"/>
  <c r="H13" i="37"/>
  <c r="N13" i="37"/>
  <c r="H14" i="37"/>
  <c r="K14" i="37"/>
  <c r="N14" i="37"/>
  <c r="H15" i="37"/>
  <c r="N15" i="37"/>
  <c r="H16" i="37"/>
  <c r="N16" i="37"/>
  <c r="H17" i="37"/>
  <c r="N17" i="37"/>
  <c r="H18" i="37"/>
  <c r="N18" i="37"/>
  <c r="H19" i="37"/>
  <c r="N19" i="37"/>
  <c r="H20" i="37"/>
  <c r="N20" i="37"/>
  <c r="H21" i="37"/>
  <c r="N21" i="37"/>
  <c r="H22" i="37"/>
  <c r="N22" i="37"/>
  <c r="H8" i="38"/>
  <c r="N8" i="38"/>
  <c r="H9" i="38"/>
  <c r="N9" i="38"/>
  <c r="H10" i="38"/>
  <c r="N10" i="38"/>
  <c r="H11" i="38"/>
  <c r="N11" i="38"/>
  <c r="H12" i="38"/>
  <c r="L12" i="38"/>
  <c r="N12" i="38"/>
  <c r="H13" i="38"/>
  <c r="N13" i="38"/>
  <c r="H14" i="38"/>
  <c r="K14" i="38"/>
  <c r="L14" i="38"/>
  <c r="N14" i="38"/>
  <c r="H15" i="38"/>
  <c r="N15" i="38"/>
  <c r="H16" i="38"/>
  <c r="L16" i="38"/>
  <c r="N16" i="38"/>
  <c r="H17" i="38"/>
  <c r="N17" i="38"/>
  <c r="H18" i="38"/>
  <c r="N18" i="38"/>
  <c r="H19" i="38"/>
  <c r="N19" i="38"/>
  <c r="H20" i="38"/>
  <c r="N20" i="38"/>
  <c r="H21" i="38"/>
  <c r="N21" i="38"/>
  <c r="H22" i="38"/>
  <c r="N22" i="38"/>
  <c r="H8" i="39"/>
  <c r="N8" i="39"/>
  <c r="H9" i="39"/>
  <c r="N9" i="39"/>
  <c r="H10" i="39"/>
  <c r="N10" i="39"/>
  <c r="H11" i="39"/>
  <c r="N11" i="39"/>
  <c r="H12" i="39"/>
  <c r="L12" i="39"/>
  <c r="N12" i="39"/>
  <c r="H13" i="39"/>
  <c r="N13" i="39"/>
  <c r="H14" i="39"/>
  <c r="N14" i="39"/>
  <c r="H15" i="39"/>
  <c r="N15" i="39"/>
  <c r="H16" i="39"/>
  <c r="N16" i="39"/>
  <c r="H17" i="39"/>
  <c r="N17" i="39"/>
  <c r="H18" i="39"/>
  <c r="N18" i="39"/>
  <c r="H19" i="39"/>
  <c r="N19" i="39"/>
  <c r="H20" i="39"/>
  <c r="N20" i="39"/>
  <c r="H21" i="39"/>
  <c r="N21" i="39"/>
  <c r="H8" i="43"/>
  <c r="N8" i="43"/>
  <c r="H10" i="43"/>
  <c r="N10" i="43"/>
  <c r="H11" i="43"/>
  <c r="N11" i="43"/>
  <c r="H12" i="43"/>
  <c r="N12" i="43"/>
  <c r="H13" i="43"/>
  <c r="N13" i="43"/>
  <c r="H14" i="43"/>
  <c r="N14" i="43"/>
  <c r="H15" i="43"/>
  <c r="N15" i="43"/>
  <c r="H17" i="43"/>
  <c r="N17" i="43"/>
  <c r="H18" i="43"/>
  <c r="N18" i="43"/>
  <c r="H19" i="43"/>
  <c r="N19" i="43"/>
  <c r="H20" i="43"/>
  <c r="N20" i="43"/>
  <c r="H21" i="43"/>
  <c r="N21" i="43"/>
  <c r="H22" i="43"/>
  <c r="N22" i="43"/>
  <c r="N8" i="17"/>
  <c r="N9" i="17"/>
  <c r="N10" i="17"/>
  <c r="H8" i="14"/>
  <c r="N8" i="14"/>
  <c r="H9" i="14"/>
  <c r="N9" i="14"/>
  <c r="H10" i="14"/>
  <c r="N10" i="14"/>
  <c r="H11" i="14"/>
  <c r="N11" i="14"/>
  <c r="H12" i="14"/>
  <c r="N12" i="14"/>
  <c r="H13" i="14"/>
  <c r="K13" i="14"/>
  <c r="L13" i="14"/>
  <c r="N13" i="14"/>
  <c r="H14" i="14"/>
  <c r="N14" i="14"/>
  <c r="H15" i="14"/>
  <c r="N15" i="14"/>
  <c r="H16" i="14"/>
  <c r="N16" i="14"/>
  <c r="H17" i="14"/>
  <c r="N17" i="14"/>
  <c r="H18" i="14"/>
  <c r="N18" i="14"/>
  <c r="N8" i="30"/>
  <c r="H8" i="16"/>
  <c r="K8" i="16"/>
  <c r="N8" i="16"/>
  <c r="H9" i="16"/>
  <c r="K9" i="16"/>
  <c r="N9" i="16"/>
  <c r="H8" i="19"/>
  <c r="N8" i="19"/>
  <c r="H9" i="19"/>
  <c r="N9" i="19"/>
  <c r="H10" i="19"/>
  <c r="N10" i="19"/>
  <c r="H11" i="19"/>
  <c r="N11" i="19"/>
  <c r="H12" i="19"/>
  <c r="K12" i="19"/>
  <c r="L12" i="19"/>
  <c r="N12" i="19"/>
  <c r="H13" i="19"/>
  <c r="L13" i="19"/>
  <c r="N13" i="19"/>
  <c r="H14" i="19"/>
  <c r="H8" i="15"/>
  <c r="N8" i="15"/>
  <c r="H9" i="15"/>
  <c r="N9" i="15"/>
  <c r="H10" i="15"/>
  <c r="K10" i="15"/>
  <c r="N10" i="15"/>
  <c r="H11" i="15"/>
  <c r="N11" i="15"/>
  <c r="H8" i="11"/>
  <c r="N8" i="11"/>
  <c r="H9" i="11"/>
  <c r="N9" i="11"/>
  <c r="H10" i="11"/>
  <c r="N10" i="11"/>
  <c r="H11" i="11"/>
  <c r="N11" i="11"/>
  <c r="H12" i="11"/>
  <c r="N12" i="11"/>
  <c r="H13" i="11"/>
  <c r="N13" i="11"/>
  <c r="H14" i="11"/>
  <c r="N14" i="11"/>
  <c r="H15" i="11"/>
  <c r="N15" i="11"/>
  <c r="H16" i="11"/>
  <c r="N16" i="11"/>
  <c r="H17" i="11"/>
  <c r="N17" i="11"/>
  <c r="H18" i="11"/>
  <c r="N18" i="11"/>
  <c r="H19" i="11"/>
  <c r="N19" i="11"/>
  <c r="H20" i="11"/>
  <c r="N20" i="11"/>
  <c r="H8" i="10"/>
  <c r="K8" i="10"/>
  <c r="N8" i="10"/>
  <c r="H9" i="10"/>
  <c r="K9" i="10"/>
  <c r="N9" i="10"/>
  <c r="H10" i="10"/>
  <c r="N10" i="10"/>
  <c r="H11" i="10"/>
  <c r="N11" i="10"/>
  <c r="H12" i="10"/>
  <c r="K12" i="10"/>
  <c r="N12" i="10"/>
  <c r="H13" i="10"/>
  <c r="K13" i="10"/>
  <c r="N13" i="10"/>
  <c r="H14" i="10"/>
  <c r="K14" i="10"/>
  <c r="N14" i="10"/>
  <c r="H15" i="10"/>
  <c r="N15" i="10"/>
  <c r="H8" i="24"/>
  <c r="L8" i="24"/>
  <c r="M8" i="24"/>
  <c r="N8" i="24"/>
  <c r="H9" i="24"/>
  <c r="N9" i="24"/>
  <c r="H10" i="24"/>
  <c r="N10" i="24"/>
  <c r="H11" i="24"/>
  <c r="N11" i="24"/>
  <c r="H12" i="24"/>
  <c r="N12" i="24"/>
  <c r="H13" i="24"/>
  <c r="N13" i="24"/>
  <c r="H8" i="9"/>
  <c r="N8" i="9"/>
  <c r="H9" i="9"/>
  <c r="N9" i="9"/>
  <c r="H10" i="9"/>
  <c r="N10" i="9"/>
  <c r="H11" i="9"/>
  <c r="N11" i="9"/>
  <c r="H12" i="9"/>
  <c r="N12" i="9"/>
  <c r="H13" i="9"/>
  <c r="N13" i="9"/>
  <c r="H14" i="9"/>
  <c r="N14" i="9"/>
  <c r="H8" i="32"/>
  <c r="N8" i="32"/>
  <c r="L8" i="31"/>
  <c r="N8" i="31"/>
  <c r="H8" i="21"/>
  <c r="N8" i="21"/>
  <c r="H9" i="21"/>
  <c r="N9" i="21"/>
  <c r="H10" i="21"/>
  <c r="N10" i="21"/>
  <c r="H11" i="21"/>
  <c r="N11" i="21"/>
  <c r="H12" i="21"/>
  <c r="N12" i="21"/>
  <c r="H13" i="21"/>
  <c r="N13" i="21"/>
  <c r="L8" i="6"/>
  <c r="N8" i="6"/>
  <c r="L9" i="6"/>
  <c r="N9" i="6"/>
  <c r="N8" i="5"/>
  <c r="H8" i="8"/>
  <c r="N8" i="8"/>
  <c r="H9" i="8"/>
  <c r="N9" i="8"/>
  <c r="H10" i="8"/>
  <c r="K10" i="8"/>
  <c r="N10" i="8"/>
  <c r="H11" i="8"/>
  <c r="N11" i="8"/>
  <c r="H12" i="8"/>
  <c r="K12" i="8"/>
  <c r="N12" i="8"/>
  <c r="H13" i="8"/>
  <c r="N13" i="8"/>
  <c r="H14" i="8"/>
  <c r="N14" i="8"/>
  <c r="H15" i="8"/>
  <c r="K15" i="8"/>
  <c r="N15" i="8"/>
  <c r="H16" i="8"/>
  <c r="N16" i="8"/>
  <c r="H17" i="8"/>
  <c r="N17" i="8"/>
  <c r="H18" i="8"/>
  <c r="N18" i="8"/>
  <c r="H19" i="8"/>
  <c r="K19" i="8"/>
  <c r="N19" i="8"/>
  <c r="H20" i="8"/>
  <c r="N20" i="8"/>
  <c r="H21" i="8"/>
  <c r="N21" i="8"/>
  <c r="H22" i="8"/>
  <c r="N22" i="8"/>
  <c r="H8" i="42"/>
  <c r="N8" i="42"/>
  <c r="H9" i="42"/>
  <c r="K9" i="42"/>
  <c r="N9" i="42"/>
  <c r="H10" i="42"/>
  <c r="K10" i="42"/>
  <c r="L10" i="42"/>
  <c r="N10" i="42"/>
  <c r="H11" i="42"/>
  <c r="K11" i="42"/>
  <c r="N11" i="42"/>
  <c r="H12" i="42"/>
  <c r="N12" i="42"/>
  <c r="H13" i="42"/>
  <c r="N13" i="42"/>
  <c r="L8" i="27"/>
  <c r="N8" i="27"/>
  <c r="N9" i="27"/>
  <c r="N10" i="27"/>
  <c r="N11" i="27"/>
  <c r="L12" i="27"/>
  <c r="N12" i="27"/>
  <c r="H13" i="27"/>
  <c r="N13" i="27"/>
  <c r="H14" i="27"/>
  <c r="N14" i="27"/>
  <c r="H8" i="12"/>
  <c r="K8" i="12"/>
  <c r="N8" i="12"/>
  <c r="H9" i="12"/>
  <c r="N9" i="12"/>
  <c r="H10" i="12"/>
  <c r="N10" i="12"/>
  <c r="H11" i="12"/>
  <c r="K11" i="12"/>
  <c r="L11" i="12"/>
  <c r="N11" i="12"/>
  <c r="H12" i="12"/>
  <c r="L12" i="12"/>
  <c r="N12" i="12"/>
  <c r="H13" i="12"/>
  <c r="L13" i="12"/>
  <c r="N13" i="12"/>
  <c r="H14" i="12"/>
  <c r="N14" i="12"/>
  <c r="H15" i="12"/>
  <c r="N15" i="12"/>
  <c r="H16" i="12"/>
  <c r="N16" i="12"/>
  <c r="H17" i="12"/>
  <c r="N17" i="12"/>
  <c r="H8" i="13"/>
  <c r="K8" i="13"/>
  <c r="N8" i="13"/>
  <c r="H9" i="13"/>
  <c r="K9" i="13"/>
  <c r="N9" i="13"/>
  <c r="H10" i="13"/>
  <c r="N10" i="13"/>
  <c r="H11" i="13"/>
  <c r="N11" i="13"/>
  <c r="H12" i="13"/>
  <c r="N12" i="13"/>
  <c r="H13" i="13"/>
  <c r="N13" i="13"/>
  <c r="H14" i="13"/>
  <c r="N14" i="13"/>
  <c r="H15" i="13"/>
  <c r="H16" i="13"/>
  <c r="H17" i="13"/>
  <c r="K17" i="13"/>
  <c r="H8" i="44"/>
  <c r="K8" i="44"/>
  <c r="N8" i="44"/>
  <c r="H9" i="44"/>
  <c r="N9" i="44"/>
  <c r="H10" i="44"/>
  <c r="N10" i="44"/>
  <c r="H8" i="22"/>
  <c r="L8" i="22"/>
  <c r="N8" i="22"/>
  <c r="H9" i="22"/>
  <c r="N9" i="22"/>
  <c r="H10" i="22"/>
  <c r="N10" i="22"/>
  <c r="L8" i="29"/>
  <c r="N8" i="29"/>
  <c r="L9" i="29"/>
  <c r="N9" i="29"/>
  <c r="N8" i="34"/>
  <c r="N8" i="28"/>
  <c r="N9" i="28"/>
  <c r="L10" i="28"/>
  <c r="N10" i="28"/>
  <c r="N11" i="28"/>
  <c r="N12" i="28"/>
</calcChain>
</file>

<file path=xl/comments1.xml><?xml version="1.0" encoding="utf-8"?>
<comments xmlns="http://schemas.openxmlformats.org/spreadsheetml/2006/main">
  <authors>
    <author>kaikeiJDL2</author>
  </authors>
  <commentList>
    <comment ref="D11" authorId="0" shapeId="0">
      <text>
        <r>
          <rPr>
            <sz val="9"/>
            <rFont val="MS P ゴシック"/>
            <family val="3"/>
            <charset val="128"/>
          </rPr>
          <t xml:space="preserve">型番漏れ
追加入力
</t>
        </r>
      </text>
    </comment>
  </commentList>
</comments>
</file>

<file path=xl/comments2.xml><?xml version="1.0" encoding="utf-8"?>
<comments xmlns="http://schemas.openxmlformats.org/spreadsheetml/2006/main">
  <authors>
    <author>kaikeiJDL2</author>
  </authors>
  <commentList>
    <comment ref="P20" authorId="0" shapeId="0">
      <text>
        <r>
          <rPr>
            <b/>
            <sz val="9"/>
            <rFont val="MS P ゴシック"/>
            <family val="3"/>
            <charset val="128"/>
          </rPr>
          <t>kaikeiJDL2:</t>
        </r>
        <r>
          <rPr>
            <sz val="9"/>
            <rFont val="MS P ゴシック"/>
            <family val="3"/>
            <charset val="128"/>
          </rPr>
          <t xml:space="preserve">
再度確認した所　所在確認
</t>
        </r>
      </text>
    </comment>
  </commentList>
</comments>
</file>

<file path=xl/comments3.xml><?xml version="1.0" encoding="utf-8"?>
<comments xmlns="http://schemas.openxmlformats.org/spreadsheetml/2006/main">
  <authors>
    <author>kaikeiJDL2</author>
  </authors>
  <commentList>
    <comment ref="P18" authorId="0" shapeId="0">
      <text>
        <r>
          <rPr>
            <b/>
            <sz val="9"/>
            <rFont val="MS P ゴシック"/>
            <family val="3"/>
            <charset val="128"/>
          </rPr>
          <t>kaikeiJDL2:</t>
        </r>
        <r>
          <rPr>
            <sz val="9"/>
            <rFont val="MS P ゴシック"/>
            <family val="3"/>
            <charset val="128"/>
          </rPr>
          <t xml:space="preserve">
再度確認した所　　　
ＳＢ5064　ディ事務所で確認
</t>
        </r>
      </text>
    </comment>
  </commentList>
</comments>
</file>

<file path=xl/comments4.xml><?xml version="1.0" encoding="utf-8"?>
<comments xmlns="http://schemas.openxmlformats.org/spreadsheetml/2006/main">
  <authors>
    <author>kaikeiJDL2</author>
  </authors>
  <commentList>
    <comment ref="D18" authorId="0" shapeId="0">
      <text>
        <r>
          <rPr>
            <sz val="9"/>
            <rFont val="MS P ゴシック"/>
            <family val="3"/>
            <charset val="128"/>
          </rPr>
          <t xml:space="preserve">シール完了
</t>
        </r>
      </text>
    </comment>
    <comment ref="D19" authorId="0" shapeId="0">
      <text>
        <r>
          <rPr>
            <sz val="9"/>
            <rFont val="MS P ゴシック"/>
            <family val="3"/>
            <charset val="128"/>
          </rPr>
          <t xml:space="preserve">
コーディネーターと相談し子供がはがす　　可能性があるため貼れず</t>
        </r>
      </text>
    </comment>
  </commentList>
</comments>
</file>

<file path=xl/comments5.xml><?xml version="1.0" encoding="utf-8"?>
<comments xmlns="http://schemas.openxmlformats.org/spreadsheetml/2006/main">
  <authors>
    <author>kaikeiJDL2</author>
  </authors>
  <commentList>
    <comment ref="D8" authorId="0" shapeId="0">
      <text>
        <r>
          <rPr>
            <sz val="9"/>
            <rFont val="MS P ゴシック"/>
            <family val="3"/>
            <charset val="128"/>
          </rPr>
          <t xml:space="preserve">シール完了
</t>
        </r>
      </text>
    </comment>
    <comment ref="P12" authorId="0" shapeId="0">
      <text>
        <r>
          <rPr>
            <b/>
            <sz val="9"/>
            <rFont val="MS P ゴシック"/>
            <family val="3"/>
            <charset val="128"/>
          </rPr>
          <t>kaikeiJDL2:</t>
        </r>
        <r>
          <rPr>
            <sz val="9"/>
            <rFont val="MS P ゴシック"/>
            <family val="3"/>
            <charset val="128"/>
          </rPr>
          <t xml:space="preserve">
青
色
</t>
        </r>
      </text>
    </comment>
  </commentList>
</comments>
</file>

<file path=xl/comments6.xml><?xml version="1.0" encoding="utf-8"?>
<comments xmlns="http://schemas.openxmlformats.org/spreadsheetml/2006/main">
  <authors>
    <author>kaikeiJDL2</author>
  </authors>
  <commentList>
    <comment ref="D12" authorId="0" shapeId="0">
      <text>
        <r>
          <rPr>
            <sz val="9"/>
            <rFont val="MS P ゴシック"/>
            <family val="3"/>
            <charset val="128"/>
          </rPr>
          <t xml:space="preserve">シー
－ル完了
</t>
        </r>
      </text>
    </comment>
    <comment ref="O13" authorId="0" shapeId="0">
      <text>
        <r>
          <rPr>
            <sz val="9"/>
            <rFont val="MS P ゴシック"/>
            <family val="3"/>
            <charset val="128"/>
          </rPr>
          <t xml:space="preserve">廃棄した卓球台もNO.15123
　台帳にも番号が1つのみの記載
？
</t>
        </r>
      </text>
    </comment>
  </commentList>
</comments>
</file>

<file path=xl/comments7.xml><?xml version="1.0" encoding="utf-8"?>
<comments xmlns="http://schemas.openxmlformats.org/spreadsheetml/2006/main">
  <authors>
    <author>kaikeiJDL2</author>
  </authors>
  <commentList>
    <comment ref="P8" authorId="0" shapeId="0">
      <text>
        <r>
          <rPr>
            <b/>
            <sz val="9"/>
            <rFont val="MS P ゴシック"/>
            <family val="3"/>
            <charset val="128"/>
          </rPr>
          <t>Ｈ30年廃棄された形跡なし
　　その前に廃棄されたようです</t>
        </r>
      </text>
    </comment>
  </commentList>
</comments>
</file>

<file path=xl/comments8.xml><?xml version="1.0" encoding="utf-8"?>
<comments xmlns="http://schemas.openxmlformats.org/spreadsheetml/2006/main">
  <authors>
    <author>kaikeiJDL2</author>
  </authors>
  <commentList>
    <comment ref="D9" authorId="0" shapeId="0">
      <text>
        <r>
          <rPr>
            <sz val="9"/>
            <rFont val="MS P ゴシック"/>
            <family val="3"/>
            <charset val="128"/>
          </rPr>
          <t xml:space="preserve">H22年物と一緒に保管
</t>
        </r>
      </text>
    </comment>
  </commentList>
</comments>
</file>

<file path=xl/comments9.xml><?xml version="1.0" encoding="utf-8"?>
<comments xmlns="http://schemas.openxmlformats.org/spreadsheetml/2006/main">
  <authors>
    <author>kaikeiJDL2</author>
  </authors>
  <commentList>
    <comment ref="D11" authorId="0" shapeId="0">
      <text>
        <r>
          <rPr>
            <sz val="9"/>
            <rFont val="MS P ゴシック"/>
            <family val="3"/>
            <charset val="128"/>
          </rPr>
          <t xml:space="preserve">ディの主任と相談し浴室内なのでシールは不可と判断　シール貼れず
</t>
        </r>
      </text>
    </comment>
  </commentList>
</comments>
</file>

<file path=xl/sharedStrings.xml><?xml version="1.0" encoding="utf-8"?>
<sst xmlns="http://schemas.openxmlformats.org/spreadsheetml/2006/main" count="2141" uniqueCount="731">
  <si>
    <t>出納事由</t>
  </si>
  <si>
    <t>品質・形状・その他</t>
  </si>
  <si>
    <t>増</t>
  </si>
  <si>
    <t>減</t>
  </si>
  <si>
    <t>現在高</t>
  </si>
  <si>
    <t>数量</t>
  </si>
  <si>
    <t>単価</t>
  </si>
  <si>
    <t>金額</t>
  </si>
  <si>
    <t>年月日</t>
    <rPh sb="0" eb="3">
      <t>ネンガッピ</t>
    </rPh>
    <phoneticPr fontId="2"/>
  </si>
  <si>
    <t>証書
番号</t>
    <phoneticPr fontId="2"/>
  </si>
  <si>
    <t>洗濯機
HITACHI　NW-8V5-CP</t>
    <rPh sb="0" eb="3">
      <t>センタクキ</t>
    </rPh>
    <phoneticPr fontId="3"/>
  </si>
  <si>
    <t>洗濯機
HITACHI　NW-5R5</t>
    <rPh sb="0" eb="3">
      <t>センタクキ</t>
    </rPh>
    <phoneticPr fontId="3"/>
  </si>
  <si>
    <t>物　品　管　理　簿</t>
    <phoneticPr fontId="2"/>
  </si>
  <si>
    <t>整理
番号</t>
    <phoneticPr fontId="2"/>
  </si>
  <si>
    <t>保管場所等</t>
    <phoneticPr fontId="2"/>
  </si>
  <si>
    <t>コード</t>
    <phoneticPr fontId="2"/>
  </si>
  <si>
    <t>名称</t>
    <rPh sb="0" eb="2">
      <t>メイショウ</t>
    </rPh>
    <phoneticPr fontId="2"/>
  </si>
  <si>
    <t>大分類</t>
    <rPh sb="0" eb="3">
      <t>ダイブンルイ</t>
    </rPh>
    <phoneticPr fontId="2"/>
  </si>
  <si>
    <t>中分類</t>
    <rPh sb="0" eb="1">
      <t>チュウ</t>
    </rPh>
    <rPh sb="1" eb="3">
      <t>ブンルイ</t>
    </rPh>
    <phoneticPr fontId="2"/>
  </si>
  <si>
    <t>０１</t>
    <phoneticPr fontId="3"/>
  </si>
  <si>
    <t>一般機器類</t>
    <rPh sb="0" eb="2">
      <t>イッパン</t>
    </rPh>
    <rPh sb="2" eb="5">
      <t>キキルイ</t>
    </rPh>
    <phoneticPr fontId="3"/>
  </si>
  <si>
    <t>衣生活用機器類</t>
    <rPh sb="0" eb="1">
      <t>イ</t>
    </rPh>
    <rPh sb="1" eb="3">
      <t>セイカツ</t>
    </rPh>
    <rPh sb="3" eb="4">
      <t>ヨウ</t>
    </rPh>
    <rPh sb="4" eb="7">
      <t>キキルイ</t>
    </rPh>
    <phoneticPr fontId="3"/>
  </si>
  <si>
    <t>０２</t>
    <phoneticPr fontId="3"/>
  </si>
  <si>
    <t>公印</t>
    <rPh sb="0" eb="2">
      <t>コウイン</t>
    </rPh>
    <phoneticPr fontId="3"/>
  </si>
  <si>
    <t>事務室</t>
    <rPh sb="0" eb="3">
      <t>ジムシツ</t>
    </rPh>
    <phoneticPr fontId="3"/>
  </si>
  <si>
    <t>０４</t>
    <phoneticPr fontId="3"/>
  </si>
  <si>
    <t>運搬機器類</t>
    <rPh sb="0" eb="2">
      <t>ウンパン</t>
    </rPh>
    <rPh sb="2" eb="5">
      <t>キキルイ</t>
    </rPh>
    <phoneticPr fontId="3"/>
  </si>
  <si>
    <t>台車
ITOKI　WCT-301W</t>
    <rPh sb="0" eb="2">
      <t>ダイシャ</t>
    </rPh>
    <phoneticPr fontId="3"/>
  </si>
  <si>
    <t>多目的ホール</t>
    <rPh sb="0" eb="3">
      <t>タモクテキ</t>
    </rPh>
    <phoneticPr fontId="3"/>
  </si>
  <si>
    <t>０５</t>
    <phoneticPr fontId="3"/>
  </si>
  <si>
    <t>家具、建具類</t>
    <rPh sb="0" eb="2">
      <t>カグ</t>
    </rPh>
    <rPh sb="3" eb="5">
      <t>タテグ</t>
    </rPh>
    <rPh sb="5" eb="6">
      <t>ルイ</t>
    </rPh>
    <phoneticPr fontId="3"/>
  </si>
  <si>
    <t>会議用テーブル
KOKUYO KT-S500-F1</t>
    <rPh sb="0" eb="3">
      <t>カイギヨウ</t>
    </rPh>
    <phoneticPr fontId="3"/>
  </si>
  <si>
    <t>会議用テーブル
KOKUYO KT-S503-F1</t>
    <rPh sb="0" eb="3">
      <t>カイギヨウ</t>
    </rPh>
    <phoneticPr fontId="3"/>
  </si>
  <si>
    <t>平テーブル
ITOKI DRC1890MA-Z9W7</t>
    <rPh sb="0" eb="1">
      <t>ヒラ</t>
    </rPh>
    <phoneticPr fontId="3"/>
  </si>
  <si>
    <t>相談室</t>
    <rPh sb="0" eb="3">
      <t>ソウダンシツ</t>
    </rPh>
    <phoneticPr fontId="3"/>
  </si>
  <si>
    <t>地域ケアルーム</t>
    <rPh sb="0" eb="2">
      <t>チイキ</t>
    </rPh>
    <phoneticPr fontId="3"/>
  </si>
  <si>
    <t>両袖デスク
ITOKI CZ-147BA-WE</t>
    <rPh sb="0" eb="1">
      <t>リョウ</t>
    </rPh>
    <rPh sb="1" eb="2">
      <t>ソデ</t>
    </rPh>
    <phoneticPr fontId="3"/>
  </si>
  <si>
    <t>片袖デスク
ITOKI CZ-127CA-WE</t>
    <rPh sb="0" eb="1">
      <t>カタ</t>
    </rPh>
    <rPh sb="1" eb="2">
      <t>ソデ</t>
    </rPh>
    <phoneticPr fontId="3"/>
  </si>
  <si>
    <t>厨房</t>
    <rPh sb="0" eb="2">
      <t>チュウボウ</t>
    </rPh>
    <phoneticPr fontId="3"/>
  </si>
  <si>
    <t>平デスク
ITOKI CZ-107CA-WE</t>
    <rPh sb="0" eb="1">
      <t>タイ</t>
    </rPh>
    <phoneticPr fontId="3"/>
  </si>
  <si>
    <t>演台
ITOKI LCG-409-W7</t>
    <rPh sb="0" eb="2">
      <t>エンダイ</t>
    </rPh>
    <phoneticPr fontId="3"/>
  </si>
  <si>
    <t>スタッキングチェア
ITOKI SCK-2005FW-709</t>
    <phoneticPr fontId="5"/>
  </si>
  <si>
    <t>事務椅子
ITOKI K2-740BC-W4A2</t>
    <rPh sb="0" eb="2">
      <t>ジム</t>
    </rPh>
    <rPh sb="2" eb="4">
      <t>イス</t>
    </rPh>
    <phoneticPr fontId="5"/>
  </si>
  <si>
    <t>事務椅子
ITOKI KKC-940BA-T4R2</t>
    <rPh sb="0" eb="2">
      <t>ジム</t>
    </rPh>
    <rPh sb="2" eb="4">
      <t>イス</t>
    </rPh>
    <phoneticPr fontId="5"/>
  </si>
  <si>
    <t>SB06031～60</t>
    <phoneticPr fontId="5"/>
  </si>
  <si>
    <t>SB06102</t>
    <phoneticPr fontId="5"/>
  </si>
  <si>
    <t>SB06114</t>
    <phoneticPr fontId="5"/>
  </si>
  <si>
    <t>給食室</t>
    <rPh sb="0" eb="3">
      <t>キュウショクシツ</t>
    </rPh>
    <phoneticPr fontId="5"/>
  </si>
  <si>
    <t>事務室</t>
    <rPh sb="0" eb="3">
      <t>ジムシツ</t>
    </rPh>
    <phoneticPr fontId="5"/>
  </si>
  <si>
    <t>厨房</t>
    <rPh sb="0" eb="2">
      <t>チュウボウ</t>
    </rPh>
    <phoneticPr fontId="5"/>
  </si>
  <si>
    <t>アームチェア
ITOKI LYL-11AE-B1</t>
    <phoneticPr fontId="5"/>
  </si>
  <si>
    <t>応接ソファー
ITOKI LYL-13AE-B1</t>
    <rPh sb="0" eb="2">
      <t>オウセツ</t>
    </rPh>
    <phoneticPr fontId="5"/>
  </si>
  <si>
    <t>耐火金庫
キング工業 KMD</t>
    <rPh sb="0" eb="2">
      <t>タイカ</t>
    </rPh>
    <rPh sb="2" eb="4">
      <t>キンコ</t>
    </rPh>
    <rPh sb="8" eb="10">
      <t>コウギョウ</t>
    </rPh>
    <phoneticPr fontId="5"/>
  </si>
  <si>
    <t>SB06115～16</t>
    <phoneticPr fontId="5"/>
  </si>
  <si>
    <t>SB06117</t>
    <phoneticPr fontId="5"/>
  </si>
  <si>
    <t>SB07001</t>
    <phoneticPr fontId="5"/>
  </si>
  <si>
    <t>プラントボックス
ITOKI VWG-056NB-W7</t>
    <phoneticPr fontId="5"/>
  </si>
  <si>
    <t>SB07002～3</t>
    <phoneticPr fontId="5"/>
  </si>
  <si>
    <t>デイルーム</t>
    <phoneticPr fontId="5"/>
  </si>
  <si>
    <t>Ｌ型ロッカー
ITOKI HDL-0931SS-WE</t>
    <rPh sb="1" eb="2">
      <t>ガタ</t>
    </rPh>
    <phoneticPr fontId="5"/>
  </si>
  <si>
    <t>Ｌ型ロッカー
ITOKI HDL-0941SS-WE</t>
    <rPh sb="1" eb="2">
      <t>ガタ</t>
    </rPh>
    <phoneticPr fontId="5"/>
  </si>
  <si>
    <t>SB08001～4</t>
    <phoneticPr fontId="5"/>
  </si>
  <si>
    <t>SB08005～6</t>
    <phoneticPr fontId="5"/>
  </si>
  <si>
    <t>SB08007</t>
    <phoneticPr fontId="5"/>
  </si>
  <si>
    <t>SB08008</t>
    <phoneticPr fontId="5"/>
  </si>
  <si>
    <t>ヘルパーナースルーム</t>
    <phoneticPr fontId="5"/>
  </si>
  <si>
    <t>パソコンラック
ITOKI CDD-074KMC-WE</t>
    <phoneticPr fontId="5"/>
  </si>
  <si>
    <t>クリスタルキャビネット
ITOKI HKS-0722A-WE</t>
    <phoneticPr fontId="5"/>
  </si>
  <si>
    <t>クリスタルキャビネット
ITOKI HKS-0722D-WE</t>
    <phoneticPr fontId="5"/>
  </si>
  <si>
    <t>SB09001</t>
    <phoneticPr fontId="5"/>
  </si>
  <si>
    <t>SB09002～3</t>
    <phoneticPr fontId="5"/>
  </si>
  <si>
    <t>SB09005</t>
    <phoneticPr fontId="5"/>
  </si>
  <si>
    <t>オープン棚型
ITOKI JAH-M098LS-WE</t>
    <rPh sb="4" eb="5">
      <t>タナ</t>
    </rPh>
    <rPh sb="5" eb="6">
      <t>ガタ</t>
    </rPh>
    <phoneticPr fontId="5"/>
  </si>
  <si>
    <t>デイルーム用テーブル
ITOKI PCT-01168R-15N3</t>
    <rPh sb="5" eb="6">
      <t>ヨウ</t>
    </rPh>
    <phoneticPr fontId="5"/>
  </si>
  <si>
    <t>食堂テーブル
PCT-0403H-F365</t>
    <rPh sb="0" eb="2">
      <t>ショクドウ</t>
    </rPh>
    <phoneticPr fontId="5"/>
  </si>
  <si>
    <t>アルミフレーム傘立
ITOKI VWE-202</t>
    <rPh sb="7" eb="8">
      <t>カサ</t>
    </rPh>
    <rPh sb="8" eb="9">
      <t>タ</t>
    </rPh>
    <phoneticPr fontId="5"/>
  </si>
  <si>
    <t>SB05001～6</t>
    <phoneticPr fontId="5"/>
  </si>
  <si>
    <t>SB05007～14</t>
    <phoneticPr fontId="5"/>
  </si>
  <si>
    <t>SB15002～3</t>
    <phoneticPr fontId="5"/>
  </si>
  <si>
    <t>玄関</t>
    <rPh sb="0" eb="2">
      <t>ゲンカン</t>
    </rPh>
    <phoneticPr fontId="5"/>
  </si>
  <si>
    <t>回転式ホワイトボード
ITOKI BBS-1809WW-TE</t>
    <rPh sb="0" eb="2">
      <t>カイテン</t>
    </rPh>
    <rPh sb="2" eb="3">
      <t>シキ</t>
    </rPh>
    <phoneticPr fontId="5"/>
  </si>
  <si>
    <t>回転式ホワイトボード
ITOKI BBS-1209WW-TE</t>
    <rPh sb="0" eb="2">
      <t>カイテン</t>
    </rPh>
    <rPh sb="2" eb="3">
      <t>シキ</t>
    </rPh>
    <phoneticPr fontId="5"/>
  </si>
  <si>
    <t>SB15006</t>
    <phoneticPr fontId="5"/>
  </si>
  <si>
    <t>SB15007</t>
  </si>
  <si>
    <t>SB15008</t>
  </si>
  <si>
    <t>地域ケアルーム</t>
    <rPh sb="0" eb="2">
      <t>チイキ</t>
    </rPh>
    <phoneticPr fontId="5"/>
  </si>
  <si>
    <t>ボランティアルーム</t>
    <phoneticPr fontId="5"/>
  </si>
  <si>
    <t>パンフレットスタンド
ITOKI VBCV-024-T3</t>
    <phoneticPr fontId="5"/>
  </si>
  <si>
    <t>イベントパネル
ITOKI SNP-E64MN</t>
    <phoneticPr fontId="5"/>
  </si>
  <si>
    <t>SB15009</t>
    <phoneticPr fontId="5"/>
  </si>
  <si>
    <t>SB15010～11</t>
    <phoneticPr fontId="5"/>
  </si>
  <si>
    <t>SB15012</t>
    <phoneticPr fontId="5"/>
  </si>
  <si>
    <t>多目的ホール</t>
    <rPh sb="0" eb="3">
      <t>タモクテキ</t>
    </rPh>
    <phoneticPr fontId="5"/>
  </si>
  <si>
    <t>ワゴン
ITOKI CZ-046MAC-WE</t>
    <phoneticPr fontId="5"/>
  </si>
  <si>
    <t>片袖デスク
ITOKI CZ-107CA-WE</t>
    <rPh sb="0" eb="2">
      <t>カタソデ</t>
    </rPh>
    <phoneticPr fontId="5"/>
  </si>
  <si>
    <t>SB05063～64</t>
    <phoneticPr fontId="5"/>
  </si>
  <si>
    <t>SB05063A～64A</t>
    <phoneticPr fontId="5"/>
  </si>
  <si>
    <t>SB06118～19</t>
    <phoneticPr fontId="5"/>
  </si>
  <si>
    <t>SB15017</t>
    <phoneticPr fontId="5"/>
  </si>
  <si>
    <t>SB05065</t>
    <phoneticPr fontId="5"/>
  </si>
  <si>
    <t>案内ボード
PLUS RF-030IB</t>
    <rPh sb="0" eb="2">
      <t>アンナイ</t>
    </rPh>
    <phoneticPr fontId="5"/>
  </si>
  <si>
    <t>入札箱
コレクト</t>
    <rPh sb="0" eb="2">
      <t>ニュウサツ</t>
    </rPh>
    <rPh sb="2" eb="3">
      <t>バコ</t>
    </rPh>
    <phoneticPr fontId="5"/>
  </si>
  <si>
    <t>玄関・デイルーム</t>
    <rPh sb="0" eb="2">
      <t>ゲンカン</t>
    </rPh>
    <phoneticPr fontId="5"/>
  </si>
  <si>
    <t>カタログ展示台
PLUS</t>
    <rPh sb="4" eb="6">
      <t>テンジ</t>
    </rPh>
    <rPh sb="6" eb="7">
      <t>ダイ</t>
    </rPh>
    <phoneticPr fontId="5"/>
  </si>
  <si>
    <t>8人用ロッカー
ITOKI HDT-6342SL-WE</t>
    <rPh sb="1" eb="2">
      <t>ニン</t>
    </rPh>
    <rPh sb="2" eb="3">
      <t>ヨウ</t>
    </rPh>
    <phoneticPr fontId="5"/>
  </si>
  <si>
    <t>両開き書庫
ITOKI HTM-109H22-WE</t>
    <rPh sb="0" eb="2">
      <t>リョウビラ</t>
    </rPh>
    <rPh sb="3" eb="5">
      <t>ショコ</t>
    </rPh>
    <phoneticPr fontId="5"/>
  </si>
  <si>
    <t>オープン棚
ITOKI HTM-109LS-WE</t>
    <rPh sb="4" eb="5">
      <t>タナ</t>
    </rPh>
    <phoneticPr fontId="5"/>
  </si>
  <si>
    <t>３段キャビネット
ITOKI HTM-109AAS-WE</t>
    <rPh sb="1" eb="2">
      <t>ダン</t>
    </rPh>
    <phoneticPr fontId="5"/>
  </si>
  <si>
    <t>相談室</t>
    <rPh sb="0" eb="3">
      <t>ソウダンシツ</t>
    </rPh>
    <phoneticPr fontId="5"/>
  </si>
  <si>
    <t>イベントパネル一式
コクヨ SNP-E63MN</t>
    <rPh sb="7" eb="9">
      <t>イッシキ</t>
    </rPh>
    <phoneticPr fontId="5"/>
  </si>
  <si>
    <t>スクリーンＦ３連パネル
ITOKI FSE-304AGC-WEV5</t>
    <rPh sb="7" eb="8">
      <t>レン</t>
    </rPh>
    <phoneticPr fontId="5"/>
  </si>
  <si>
    <t>食堂用テーブル
ITOKI PCT-P0401H-F365</t>
    <rPh sb="0" eb="2">
      <t>ショクドウ</t>
    </rPh>
    <rPh sb="2" eb="3">
      <t>ヨウ</t>
    </rPh>
    <phoneticPr fontId="5"/>
  </si>
  <si>
    <t>机
コクヨ SD-BSN127LC3F11</t>
    <rPh sb="0" eb="1">
      <t>ツクエ</t>
    </rPh>
    <phoneticPr fontId="5"/>
  </si>
  <si>
    <t>回転式ホワイトボード
トヨセット EMH34TDG</t>
    <rPh sb="0" eb="2">
      <t>カイテン</t>
    </rPh>
    <rPh sb="2" eb="3">
      <t>シキ</t>
    </rPh>
    <phoneticPr fontId="5"/>
  </si>
  <si>
    <t>会議用テーブル
コクヨ KT-500F1</t>
    <rPh sb="0" eb="3">
      <t>カイギヨウ</t>
    </rPh>
    <phoneticPr fontId="5"/>
  </si>
  <si>
    <t>クロスパネルタイプ３連
トヨセット TP-F3830-B</t>
    <rPh sb="10" eb="11">
      <t>レン</t>
    </rPh>
    <phoneticPr fontId="5"/>
  </si>
  <si>
    <t>倉庫１</t>
    <rPh sb="0" eb="2">
      <t>ソウコ</t>
    </rPh>
    <phoneticPr fontId="5"/>
  </si>
  <si>
    <t>０６</t>
    <phoneticPr fontId="3"/>
  </si>
  <si>
    <t>楽器類</t>
    <rPh sb="0" eb="2">
      <t>ガッキ</t>
    </rPh>
    <rPh sb="2" eb="3">
      <t>ルイ</t>
    </rPh>
    <phoneticPr fontId="3"/>
  </si>
  <si>
    <t>デジタルピアノ椅子
コルグ D-DEX</t>
    <rPh sb="7" eb="9">
      <t>イス</t>
    </rPh>
    <phoneticPr fontId="3"/>
  </si>
  <si>
    <t>０７</t>
    <phoneticPr fontId="3"/>
  </si>
  <si>
    <t>玩具類及び娯楽装置類</t>
    <rPh sb="0" eb="2">
      <t>ガング</t>
    </rPh>
    <rPh sb="2" eb="3">
      <t>ルイ</t>
    </rPh>
    <rPh sb="3" eb="4">
      <t>オヨ</t>
    </rPh>
    <rPh sb="5" eb="7">
      <t>ゴラク</t>
    </rPh>
    <rPh sb="7" eb="9">
      <t>ソウチ</t>
    </rPh>
    <rPh sb="9" eb="10">
      <t>ルイ</t>
    </rPh>
    <phoneticPr fontId="3"/>
  </si>
  <si>
    <t>クリスマスツリーｾｯﾄ
学研 25-71532</t>
    <rPh sb="12" eb="14">
      <t>ガッケン</t>
    </rPh>
    <phoneticPr fontId="3"/>
  </si>
  <si>
    <t>ボールプール用ボール
学研 12-71746</t>
    <rPh sb="6" eb="7">
      <t>ヨウ</t>
    </rPh>
    <rPh sb="11" eb="13">
      <t>ガッケン</t>
    </rPh>
    <phoneticPr fontId="3"/>
  </si>
  <si>
    <t>パネルステージｾｯﾄ
学研 60-72045-010</t>
    <rPh sb="11" eb="13">
      <t>ガッケン</t>
    </rPh>
    <phoneticPr fontId="3"/>
  </si>
  <si>
    <t>卓球台
アルペン 16-Y</t>
    <rPh sb="0" eb="2">
      <t>タッキュウ</t>
    </rPh>
    <rPh sb="2" eb="3">
      <t>ダイ</t>
    </rPh>
    <phoneticPr fontId="3"/>
  </si>
  <si>
    <t>紅白玉入れ台
学研 2-71556</t>
    <rPh sb="0" eb="2">
      <t>コウハク</t>
    </rPh>
    <rPh sb="2" eb="3">
      <t>タマ</t>
    </rPh>
    <rPh sb="3" eb="4">
      <t>イ</t>
    </rPh>
    <rPh sb="5" eb="6">
      <t>ダイ</t>
    </rPh>
    <rPh sb="7" eb="9">
      <t>ガッケン</t>
    </rPh>
    <phoneticPr fontId="3"/>
  </si>
  <si>
    <t>ﾌﾟﾚｲﾊﾞﾙｰﾝ5色ひもつき
学研 31-73890</t>
    <rPh sb="10" eb="11">
      <t>ショク</t>
    </rPh>
    <rPh sb="16" eb="18">
      <t>ガッケン</t>
    </rPh>
    <phoneticPr fontId="3"/>
  </si>
  <si>
    <t>卓球練習マシン
ﾆｯﾀｸ ﾛﾎﾞｺｰﾁSTNT-3016</t>
    <rPh sb="0" eb="2">
      <t>タッキュウ</t>
    </rPh>
    <rPh sb="2" eb="4">
      <t>レンシュウ</t>
    </rPh>
    <phoneticPr fontId="3"/>
  </si>
  <si>
    <t>ボールプール10角型
学研 60-76530-069</t>
    <rPh sb="8" eb="9">
      <t>カク</t>
    </rPh>
    <rPh sb="9" eb="10">
      <t>ガタ</t>
    </rPh>
    <rPh sb="11" eb="13">
      <t>ガッケン</t>
    </rPh>
    <phoneticPr fontId="3"/>
  </si>
  <si>
    <t>玄関</t>
    <rPh sb="0" eb="2">
      <t>ゲンカン</t>
    </rPh>
    <phoneticPr fontId="3"/>
  </si>
  <si>
    <t>０１</t>
    <phoneticPr fontId="3"/>
  </si>
  <si>
    <t>０８</t>
    <phoneticPr fontId="3"/>
  </si>
  <si>
    <t>クリーン用品類</t>
    <rPh sb="4" eb="6">
      <t>ヨウヒン</t>
    </rPh>
    <rPh sb="6" eb="7">
      <t>ルイ</t>
    </rPh>
    <phoneticPr fontId="3"/>
  </si>
  <si>
    <t>サイクロン掃除機</t>
    <rPh sb="5" eb="8">
      <t>ソウジキ</t>
    </rPh>
    <phoneticPr fontId="3"/>
  </si>
  <si>
    <t>０９</t>
    <phoneticPr fontId="3"/>
  </si>
  <si>
    <t>照明器具類</t>
    <rPh sb="0" eb="2">
      <t>ショウメイ</t>
    </rPh>
    <rPh sb="2" eb="4">
      <t>キグ</t>
    </rPh>
    <rPh sb="4" eb="5">
      <t>ルイ</t>
    </rPh>
    <phoneticPr fontId="3"/>
  </si>
  <si>
    <t>提灯コード
学研 21-22726</t>
    <rPh sb="0" eb="2">
      <t>チョウチン</t>
    </rPh>
    <rPh sb="6" eb="8">
      <t>ガッケン</t>
    </rPh>
    <phoneticPr fontId="3"/>
  </si>
  <si>
    <t>提灯セット
学研 17-71539</t>
    <rPh sb="0" eb="2">
      <t>チョウチン</t>
    </rPh>
    <rPh sb="6" eb="8">
      <t>ガッケン</t>
    </rPh>
    <phoneticPr fontId="3"/>
  </si>
  <si>
    <t>１０</t>
    <phoneticPr fontId="3"/>
  </si>
  <si>
    <t>寝具類（医療用除く）</t>
    <rPh sb="0" eb="2">
      <t>シング</t>
    </rPh>
    <rPh sb="2" eb="3">
      <t>ルイ</t>
    </rPh>
    <rPh sb="4" eb="6">
      <t>イリョウ</t>
    </rPh>
    <rPh sb="6" eb="7">
      <t>ヨウ</t>
    </rPh>
    <rPh sb="7" eb="8">
      <t>ノゾ</t>
    </rPh>
    <phoneticPr fontId="3"/>
  </si>
  <si>
    <t>ソファベッド
望月商店 YS2563TW</t>
    <rPh sb="7" eb="9">
      <t>モチヅキ</t>
    </rPh>
    <rPh sb="9" eb="11">
      <t>ショウテン</t>
    </rPh>
    <phoneticPr fontId="3"/>
  </si>
  <si>
    <t>折りたたみベッド
ﾊﾟﾗﾏｳﾝﾄ KA-419</t>
    <rPh sb="0" eb="1">
      <t>オ</t>
    </rPh>
    <phoneticPr fontId="3"/>
  </si>
  <si>
    <t xml:space="preserve">伸縮フロアベッド
マスセット 57511
</t>
    <rPh sb="0" eb="2">
      <t>シンシュク</t>
    </rPh>
    <phoneticPr fontId="3"/>
  </si>
  <si>
    <t>休養室</t>
    <rPh sb="0" eb="2">
      <t>キュウヨウ</t>
    </rPh>
    <rPh sb="2" eb="3">
      <t>シツ</t>
    </rPh>
    <phoneticPr fontId="3"/>
  </si>
  <si>
    <t>１１</t>
    <phoneticPr fontId="3"/>
  </si>
  <si>
    <t>装身具ほか</t>
    <rPh sb="0" eb="3">
      <t>ソウシング</t>
    </rPh>
    <phoneticPr fontId="3"/>
  </si>
  <si>
    <t>ｻﾝﾀｸﾛｰｽ衣裳ｾｯﾄ
学研 15-71532</t>
    <rPh sb="7" eb="9">
      <t>イショウ</t>
    </rPh>
    <rPh sb="13" eb="15">
      <t>ガッケン</t>
    </rPh>
    <phoneticPr fontId="3"/>
  </si>
  <si>
    <t>赤鬼衣裳ｾｯﾄ
学研 22-71532</t>
    <rPh sb="0" eb="1">
      <t>アカ</t>
    </rPh>
    <rPh sb="1" eb="2">
      <t>オニ</t>
    </rPh>
    <rPh sb="2" eb="4">
      <t>イショウ</t>
    </rPh>
    <rPh sb="8" eb="10">
      <t>ガッケン</t>
    </rPh>
    <phoneticPr fontId="3"/>
  </si>
  <si>
    <t>裃
学研 31-22592</t>
    <rPh sb="0" eb="1">
      <t>カミシモ</t>
    </rPh>
    <rPh sb="2" eb="4">
      <t>ガッケン</t>
    </rPh>
    <phoneticPr fontId="3"/>
  </si>
  <si>
    <t>１２</t>
    <phoneticPr fontId="3"/>
  </si>
  <si>
    <t>厨房用機器類</t>
    <rPh sb="0" eb="2">
      <t>チュウボウ</t>
    </rPh>
    <rPh sb="2" eb="3">
      <t>ヨウ</t>
    </rPh>
    <rPh sb="3" eb="6">
      <t>キキルイ</t>
    </rPh>
    <phoneticPr fontId="3"/>
  </si>
  <si>
    <t>運搬車
ITOKI WCT-301W</t>
    <rPh sb="0" eb="3">
      <t>ウンパンシャ</t>
    </rPh>
    <phoneticPr fontId="3"/>
  </si>
  <si>
    <t>運搬車
ITOKI WCT-301WB</t>
    <rPh sb="0" eb="3">
      <t>ウンパンシャ</t>
    </rPh>
    <phoneticPr fontId="3"/>
  </si>
  <si>
    <t>タオルウォーマー
共成 P0-1023-02</t>
    <rPh sb="9" eb="10">
      <t>キョウ</t>
    </rPh>
    <rPh sb="10" eb="11">
      <t>セイ</t>
    </rPh>
    <phoneticPr fontId="3"/>
  </si>
  <si>
    <t>電子レンジ
松下電器 NE-S20</t>
    <rPh sb="0" eb="2">
      <t>デンシ</t>
    </rPh>
    <rPh sb="6" eb="8">
      <t>マツシタ</t>
    </rPh>
    <rPh sb="8" eb="10">
      <t>デンキ</t>
    </rPh>
    <phoneticPr fontId="3"/>
  </si>
  <si>
    <t>ガス炊飯器
リンナイ RN-320-K</t>
    <rPh sb="2" eb="5">
      <t>スイハンキ</t>
    </rPh>
    <phoneticPr fontId="3"/>
  </si>
  <si>
    <t>冷蔵庫
松下電器 NR-B26T1-H</t>
    <rPh sb="0" eb="3">
      <t>レイゾウコ</t>
    </rPh>
    <rPh sb="4" eb="6">
      <t>マツシタ</t>
    </rPh>
    <rPh sb="6" eb="8">
      <t>デンキ</t>
    </rPh>
    <phoneticPr fontId="3"/>
  </si>
  <si>
    <t>ガス炊飯器
リンナイ PR-20VG</t>
    <rPh sb="2" eb="5">
      <t>スイハンキ</t>
    </rPh>
    <phoneticPr fontId="3"/>
  </si>
  <si>
    <t>電磁調理器
HITACHI MH-A13P</t>
    <rPh sb="0" eb="2">
      <t>デンジ</t>
    </rPh>
    <rPh sb="2" eb="5">
      <t>チョウリキ</t>
    </rPh>
    <phoneticPr fontId="3"/>
  </si>
  <si>
    <t>子供用きね
学研 11-75953</t>
    <rPh sb="0" eb="3">
      <t>コドモヨウ</t>
    </rPh>
    <rPh sb="6" eb="8">
      <t>ガッケン</t>
    </rPh>
    <phoneticPr fontId="3"/>
  </si>
  <si>
    <t>うす・きねセット
学研 10-75953</t>
    <rPh sb="9" eb="11">
      <t>ガッケン</t>
    </rPh>
    <phoneticPr fontId="3"/>
  </si>
  <si>
    <t>給食室</t>
    <rPh sb="0" eb="3">
      <t>キュウショクシツ</t>
    </rPh>
    <phoneticPr fontId="3"/>
  </si>
  <si>
    <t>調理室</t>
    <rPh sb="0" eb="3">
      <t>チョウリシツ</t>
    </rPh>
    <phoneticPr fontId="3"/>
  </si>
  <si>
    <t>駐車場</t>
    <rPh sb="0" eb="3">
      <t>チュウシャジョウ</t>
    </rPh>
    <phoneticPr fontId="3"/>
  </si>
  <si>
    <t>１４</t>
    <phoneticPr fontId="3"/>
  </si>
  <si>
    <t>文具・事務用機器類</t>
    <rPh sb="0" eb="2">
      <t>ブング</t>
    </rPh>
    <rPh sb="3" eb="6">
      <t>ジムヨウ</t>
    </rPh>
    <rPh sb="6" eb="9">
      <t>キキルイ</t>
    </rPh>
    <phoneticPr fontId="3"/>
  </si>
  <si>
    <t>シュレッダー
明光商会 122MA</t>
    <rPh sb="7" eb="8">
      <t>メイ</t>
    </rPh>
    <rPh sb="8" eb="9">
      <t>コウ</t>
    </rPh>
    <rPh sb="9" eb="11">
      <t>ショウカイ</t>
    </rPh>
    <phoneticPr fontId="3"/>
  </si>
  <si>
    <t>自動原稿送り装置
PLUS DF010Ⅱ</t>
    <rPh sb="0" eb="2">
      <t>ジドウ</t>
    </rPh>
    <rPh sb="2" eb="4">
      <t>ゲンコウ</t>
    </rPh>
    <rPh sb="4" eb="5">
      <t>オク</t>
    </rPh>
    <rPh sb="6" eb="8">
      <t>ソウチ</t>
    </rPh>
    <phoneticPr fontId="3"/>
  </si>
  <si>
    <t>紙折機
シルバー精工 Oruman MA150</t>
    <rPh sb="0" eb="2">
      <t>カミオ</t>
    </rPh>
    <rPh sb="2" eb="3">
      <t>キ</t>
    </rPh>
    <rPh sb="8" eb="10">
      <t>セイコウ</t>
    </rPh>
    <phoneticPr fontId="3"/>
  </si>
  <si>
    <t>１６</t>
    <phoneticPr fontId="3"/>
  </si>
  <si>
    <t>冷暖房・空調機具類</t>
    <rPh sb="0" eb="3">
      <t>レイダンボウ</t>
    </rPh>
    <rPh sb="4" eb="6">
      <t>クウチョウ</t>
    </rPh>
    <rPh sb="6" eb="7">
      <t>キ</t>
    </rPh>
    <rPh sb="7" eb="8">
      <t>グ</t>
    </rPh>
    <rPh sb="8" eb="9">
      <t>ルイ</t>
    </rPh>
    <phoneticPr fontId="3"/>
  </si>
  <si>
    <t>加湿器（フィルター気化式）
SANYO CFK-VW50G</t>
    <rPh sb="0" eb="2">
      <t>カシツ</t>
    </rPh>
    <rPh sb="2" eb="3">
      <t>キ</t>
    </rPh>
    <rPh sb="9" eb="11">
      <t>キカ</t>
    </rPh>
    <rPh sb="11" eb="12">
      <t>シキ</t>
    </rPh>
    <phoneticPr fontId="3"/>
  </si>
  <si>
    <t>加湿空気清浄機
SHARP KC51C1</t>
    <rPh sb="0" eb="2">
      <t>カシツ</t>
    </rPh>
    <rPh sb="2" eb="4">
      <t>クウキ</t>
    </rPh>
    <rPh sb="4" eb="6">
      <t>セイジョウ</t>
    </rPh>
    <rPh sb="6" eb="7">
      <t>キ</t>
    </rPh>
    <phoneticPr fontId="3"/>
  </si>
  <si>
    <t>SB15099</t>
  </si>
  <si>
    <t>SB15100</t>
  </si>
  <si>
    <t>SB15101</t>
  </si>
  <si>
    <t>SB15102</t>
  </si>
  <si>
    <t>９９</t>
    <phoneticPr fontId="3"/>
  </si>
  <si>
    <t>その他</t>
    <rPh sb="2" eb="3">
      <t>タ</t>
    </rPh>
    <phoneticPr fontId="3"/>
  </si>
  <si>
    <t>のれん（湯）
ITOKI 1300*1300紺色</t>
    <rPh sb="4" eb="5">
      <t>ユ</t>
    </rPh>
    <rPh sb="22" eb="24">
      <t>コンイロ</t>
    </rPh>
    <phoneticPr fontId="3"/>
  </si>
  <si>
    <t>ＯＫ式テント一式
カマタ興業</t>
    <rPh sb="2" eb="3">
      <t>シキ</t>
    </rPh>
    <rPh sb="6" eb="8">
      <t>イッシキ</t>
    </rPh>
    <rPh sb="12" eb="14">
      <t>コウギョウ</t>
    </rPh>
    <phoneticPr fontId="3"/>
  </si>
  <si>
    <t>ステップ台
ﾄｰﾀﾙﾋｭｰﾏﾝ特注</t>
    <rPh sb="4" eb="5">
      <t>ダイ</t>
    </rPh>
    <rPh sb="15" eb="17">
      <t>トクチュウ</t>
    </rPh>
    <phoneticPr fontId="3"/>
  </si>
  <si>
    <t>仮設テント
ﾃﾗﾓﾄ かんたんてんと３ KA/8W</t>
    <rPh sb="0" eb="2">
      <t>カセツ</t>
    </rPh>
    <phoneticPr fontId="3"/>
  </si>
  <si>
    <t>浴室脱衣室</t>
    <rPh sb="0" eb="2">
      <t>ヨクシツ</t>
    </rPh>
    <rPh sb="2" eb="5">
      <t>ダツイシツ</t>
    </rPh>
    <phoneticPr fontId="3"/>
  </si>
  <si>
    <t>特集機器類</t>
    <rPh sb="0" eb="2">
      <t>トクシュウ</t>
    </rPh>
    <rPh sb="2" eb="5">
      <t>キキルイ</t>
    </rPh>
    <phoneticPr fontId="3"/>
  </si>
  <si>
    <t>仮設建物</t>
    <rPh sb="0" eb="2">
      <t>カセツ</t>
    </rPh>
    <rPh sb="2" eb="4">
      <t>タテモノ</t>
    </rPh>
    <phoneticPr fontId="3"/>
  </si>
  <si>
    <t>ヨド置物
ﾖﾄﾞ LMA-1511</t>
    <rPh sb="2" eb="4">
      <t>オキモノ</t>
    </rPh>
    <phoneticPr fontId="3"/>
  </si>
  <si>
    <t>屋外
（厨房前）</t>
    <rPh sb="0" eb="2">
      <t>オクガイ</t>
    </rPh>
    <rPh sb="4" eb="6">
      <t>チュウボウ</t>
    </rPh>
    <rPh sb="6" eb="7">
      <t>マエ</t>
    </rPh>
    <phoneticPr fontId="3"/>
  </si>
  <si>
    <t>舞台装置等</t>
    <rPh sb="0" eb="2">
      <t>ブタイ</t>
    </rPh>
    <rPh sb="2" eb="4">
      <t>ソウチ</t>
    </rPh>
    <rPh sb="4" eb="5">
      <t>トウ</t>
    </rPh>
    <phoneticPr fontId="3"/>
  </si>
  <si>
    <t>暗幕一式
W8800×H2900</t>
    <rPh sb="0" eb="2">
      <t>アンマク</t>
    </rPh>
    <rPh sb="2" eb="4">
      <t>イッシキ</t>
    </rPh>
    <phoneticPr fontId="3"/>
  </si>
  <si>
    <t>防災・保安用品類</t>
    <rPh sb="0" eb="2">
      <t>ボウサイ</t>
    </rPh>
    <rPh sb="3" eb="5">
      <t>ホアン</t>
    </rPh>
    <rPh sb="5" eb="7">
      <t>ヨウヒン</t>
    </rPh>
    <rPh sb="7" eb="8">
      <t>ルイ</t>
    </rPh>
    <phoneticPr fontId="3"/>
  </si>
  <si>
    <t>メガホン
ノボル電機 TM-101</t>
    <rPh sb="8" eb="10">
      <t>デンキ</t>
    </rPh>
    <phoneticPr fontId="3"/>
  </si>
  <si>
    <t>レスキューセット
葛飾福祉工場 リュック型</t>
    <rPh sb="9" eb="11">
      <t>カツシカ</t>
    </rPh>
    <rPh sb="11" eb="13">
      <t>フクシ</t>
    </rPh>
    <rPh sb="13" eb="15">
      <t>コウジョウ</t>
    </rPh>
    <rPh sb="20" eb="21">
      <t>ガタ</t>
    </rPh>
    <phoneticPr fontId="3"/>
  </si>
  <si>
    <t>トランシーバー
日本マラソン　HX808</t>
    <rPh sb="8" eb="10">
      <t>ニホン</t>
    </rPh>
    <phoneticPr fontId="3"/>
  </si>
  <si>
    <t>投光器
岩崎電気　EH-2501</t>
    <rPh sb="0" eb="2">
      <t>トウコウ</t>
    </rPh>
    <rPh sb="2" eb="3">
      <t>キ</t>
    </rPh>
    <rPh sb="4" eb="6">
      <t>イワサキ</t>
    </rPh>
    <rPh sb="6" eb="8">
      <t>デンキ</t>
    </rPh>
    <phoneticPr fontId="3"/>
  </si>
  <si>
    <t>発電機
ホンダ　EX-300</t>
    <rPh sb="0" eb="3">
      <t>ハツデンキ</t>
    </rPh>
    <phoneticPr fontId="3"/>
  </si>
  <si>
    <t>応急備蓄用物置
イナバ　MBW-95FH</t>
    <rPh sb="0" eb="2">
      <t>オウキュウ</t>
    </rPh>
    <rPh sb="2" eb="4">
      <t>ビチク</t>
    </rPh>
    <rPh sb="4" eb="5">
      <t>ヨウ</t>
    </rPh>
    <rPh sb="5" eb="7">
      <t>モノオキ</t>
    </rPh>
    <phoneticPr fontId="3"/>
  </si>
  <si>
    <t>屋外
（多目的ホール前）</t>
    <rPh sb="0" eb="2">
      <t>オクガイ</t>
    </rPh>
    <rPh sb="4" eb="7">
      <t>タモクテキ</t>
    </rPh>
    <rPh sb="10" eb="11">
      <t>マエ</t>
    </rPh>
    <phoneticPr fontId="3"/>
  </si>
  <si>
    <t>０３</t>
    <phoneticPr fontId="3"/>
  </si>
  <si>
    <t>医療用機器類</t>
    <rPh sb="0" eb="2">
      <t>イリョウ</t>
    </rPh>
    <rPh sb="2" eb="3">
      <t>ヨウ</t>
    </rPh>
    <rPh sb="3" eb="6">
      <t>キキルイ</t>
    </rPh>
    <phoneticPr fontId="3"/>
  </si>
  <si>
    <t>家庭用治療器</t>
    <rPh sb="0" eb="3">
      <t>カテイヨウ</t>
    </rPh>
    <rPh sb="3" eb="6">
      <t>チリョウキ</t>
    </rPh>
    <phoneticPr fontId="3"/>
  </si>
  <si>
    <t>携帯用酸素吸入器
ナビス　A0-283-01</t>
    <rPh sb="0" eb="3">
      <t>ケイタイヨウ</t>
    </rPh>
    <rPh sb="3" eb="5">
      <t>サンソ</t>
    </rPh>
    <rPh sb="5" eb="8">
      <t>キュウニュウキ</t>
    </rPh>
    <phoneticPr fontId="3"/>
  </si>
  <si>
    <t>流量計付酸素ボンベ
SS-302</t>
    <rPh sb="0" eb="3">
      <t>リュウリョウケイ</t>
    </rPh>
    <rPh sb="3" eb="4">
      <t>ツキ</t>
    </rPh>
    <rPh sb="4" eb="6">
      <t>サンソ</t>
    </rPh>
    <phoneticPr fontId="3"/>
  </si>
  <si>
    <t>処置用機械器具</t>
    <rPh sb="0" eb="3">
      <t>ショチヨウ</t>
    </rPh>
    <rPh sb="3" eb="5">
      <t>キカイ</t>
    </rPh>
    <rPh sb="5" eb="7">
      <t>キグ</t>
    </rPh>
    <phoneticPr fontId="3"/>
  </si>
  <si>
    <t>エマジン小型吸引機
大和医科 EP-1500</t>
    <rPh sb="4" eb="6">
      <t>コガタ</t>
    </rPh>
    <rPh sb="6" eb="9">
      <t>キュウインキ</t>
    </rPh>
    <rPh sb="10" eb="12">
      <t>ヤマト</t>
    </rPh>
    <rPh sb="12" eb="14">
      <t>イカ</t>
    </rPh>
    <phoneticPr fontId="3"/>
  </si>
  <si>
    <t>医療用機器類</t>
    <rPh sb="0" eb="3">
      <t>イリョウヨウ</t>
    </rPh>
    <rPh sb="3" eb="6">
      <t>キキルイ</t>
    </rPh>
    <phoneticPr fontId="3"/>
  </si>
  <si>
    <t>診断用機械器具</t>
    <rPh sb="0" eb="3">
      <t>シンダンヨウ</t>
    </rPh>
    <rPh sb="3" eb="5">
      <t>キカイ</t>
    </rPh>
    <rPh sb="5" eb="7">
      <t>キグ</t>
    </rPh>
    <phoneticPr fontId="3"/>
  </si>
  <si>
    <t>デジタル体重計
TANITA BWB-627</t>
    <rPh sb="4" eb="7">
      <t>タイジュウケイ</t>
    </rPh>
    <phoneticPr fontId="3"/>
  </si>
  <si>
    <t>車椅子用体重計
TANITA PWC-620</t>
    <rPh sb="0" eb="1">
      <t>クルマ</t>
    </rPh>
    <rPh sb="1" eb="3">
      <t>イス</t>
    </rPh>
    <rPh sb="3" eb="4">
      <t>ヨウ</t>
    </rPh>
    <rPh sb="4" eb="7">
      <t>タイジュウケイ</t>
    </rPh>
    <phoneticPr fontId="3"/>
  </si>
  <si>
    <t>平成21年10月</t>
    <rPh sb="0" eb="2">
      <t>ヘイセイ</t>
    </rPh>
    <rPh sb="4" eb="5">
      <t>ネン</t>
    </rPh>
    <rPh sb="7" eb="8">
      <t>ガツ</t>
    </rPh>
    <phoneticPr fontId="3"/>
  </si>
  <si>
    <t>デジタル身長計
ﾏｽｾｯﾄ 57737</t>
    <rPh sb="4" eb="6">
      <t>シンチョウ</t>
    </rPh>
    <rPh sb="6" eb="7">
      <t>ケイ</t>
    </rPh>
    <phoneticPr fontId="3"/>
  </si>
  <si>
    <t>自動体重身長計
A&amp;D AD-6228</t>
    <rPh sb="0" eb="2">
      <t>ジドウ</t>
    </rPh>
    <rPh sb="2" eb="4">
      <t>タイジュウ</t>
    </rPh>
    <rPh sb="4" eb="6">
      <t>シンチョウ</t>
    </rPh>
    <rPh sb="6" eb="7">
      <t>ケイ</t>
    </rPh>
    <phoneticPr fontId="3"/>
  </si>
  <si>
    <t>デジタル長座体前屈計
ﾊﾞﾘｽﾃｨｯｸﾄﾚｰﾅｰｽﾞ T-3502</t>
    <rPh sb="4" eb="5">
      <t>チョウ</t>
    </rPh>
    <rPh sb="5" eb="6">
      <t>ザ</t>
    </rPh>
    <rPh sb="6" eb="7">
      <t>タイ</t>
    </rPh>
    <rPh sb="7" eb="9">
      <t>ゼンクツ</t>
    </rPh>
    <rPh sb="9" eb="10">
      <t>ケイ</t>
    </rPh>
    <phoneticPr fontId="3"/>
  </si>
  <si>
    <t>０３</t>
    <phoneticPr fontId="7"/>
  </si>
  <si>
    <t>９９</t>
    <phoneticPr fontId="7"/>
  </si>
  <si>
    <t>医療用機器類</t>
    <rPh sb="0" eb="3">
      <t>イリョウヨウ</t>
    </rPh>
    <rPh sb="3" eb="6">
      <t>キキルイ</t>
    </rPh>
    <phoneticPr fontId="7"/>
  </si>
  <si>
    <t>その他</t>
    <rPh sb="2" eb="3">
      <t>タ</t>
    </rPh>
    <phoneticPr fontId="7"/>
  </si>
  <si>
    <t>情報及び通信機器類</t>
    <rPh sb="0" eb="2">
      <t>ジョウホウ</t>
    </rPh>
    <rPh sb="2" eb="3">
      <t>オヨ</t>
    </rPh>
    <rPh sb="4" eb="6">
      <t>ツウシン</t>
    </rPh>
    <rPh sb="6" eb="9">
      <t>キキルイ</t>
    </rPh>
    <phoneticPr fontId="3"/>
  </si>
  <si>
    <t>音響・映像及び通信機器</t>
    <rPh sb="0" eb="2">
      <t>オンキョウ</t>
    </rPh>
    <rPh sb="3" eb="5">
      <t>エイゾウ</t>
    </rPh>
    <rPh sb="5" eb="6">
      <t>オヨ</t>
    </rPh>
    <rPh sb="7" eb="9">
      <t>ツウシン</t>
    </rPh>
    <rPh sb="9" eb="11">
      <t>キキ</t>
    </rPh>
    <phoneticPr fontId="3"/>
  </si>
  <si>
    <t>写真・映写機類</t>
    <rPh sb="0" eb="2">
      <t>シャシン</t>
    </rPh>
    <rPh sb="3" eb="6">
      <t>エイシャキ</t>
    </rPh>
    <rPh sb="6" eb="7">
      <t>ルイ</t>
    </rPh>
    <phoneticPr fontId="3"/>
  </si>
  <si>
    <t>情報処理関連機器類</t>
    <rPh sb="0" eb="2">
      <t>ジョウホウ</t>
    </rPh>
    <rPh sb="2" eb="4">
      <t>ショリ</t>
    </rPh>
    <rPh sb="4" eb="6">
      <t>カンレン</t>
    </rPh>
    <rPh sb="6" eb="9">
      <t>キキルイ</t>
    </rPh>
    <phoneticPr fontId="3"/>
  </si>
  <si>
    <t>有線・無線通信関連機器</t>
    <rPh sb="0" eb="2">
      <t>ユウセン</t>
    </rPh>
    <rPh sb="3" eb="5">
      <t>ムセン</t>
    </rPh>
    <rPh sb="5" eb="7">
      <t>ツウシン</t>
    </rPh>
    <rPh sb="7" eb="9">
      <t>カンレン</t>
    </rPh>
    <rPh sb="9" eb="11">
      <t>キキ</t>
    </rPh>
    <phoneticPr fontId="3"/>
  </si>
  <si>
    <t>船車類</t>
    <rPh sb="0" eb="1">
      <t>フネ</t>
    </rPh>
    <rPh sb="1" eb="2">
      <t>クルマ</t>
    </rPh>
    <rPh sb="2" eb="3">
      <t>ルイ</t>
    </rPh>
    <phoneticPr fontId="3"/>
  </si>
  <si>
    <t>原動機付自転車</t>
    <rPh sb="0" eb="3">
      <t>ゲンドウキ</t>
    </rPh>
    <rPh sb="3" eb="4">
      <t>ツキ</t>
    </rPh>
    <rPh sb="4" eb="7">
      <t>ジテンシャ</t>
    </rPh>
    <phoneticPr fontId="3"/>
  </si>
  <si>
    <t>自転車</t>
    <rPh sb="0" eb="3">
      <t>ジテンシャ</t>
    </rPh>
    <phoneticPr fontId="3"/>
  </si>
  <si>
    <t>０９</t>
    <phoneticPr fontId="4"/>
  </si>
  <si>
    <t>標本・模型類</t>
    <rPh sb="0" eb="2">
      <t>ヒョウホン</t>
    </rPh>
    <rPh sb="3" eb="5">
      <t>モケイ</t>
    </rPh>
    <rPh sb="5" eb="6">
      <t>ルイ</t>
    </rPh>
    <phoneticPr fontId="4"/>
  </si>
  <si>
    <t>０２</t>
    <phoneticPr fontId="4"/>
  </si>
  <si>
    <t>模型類</t>
    <rPh sb="0" eb="2">
      <t>モケイ</t>
    </rPh>
    <rPh sb="2" eb="3">
      <t>ルイ</t>
    </rPh>
    <phoneticPr fontId="4"/>
  </si>
  <si>
    <t>図書類</t>
    <rPh sb="0" eb="2">
      <t>トショ</t>
    </rPh>
    <rPh sb="2" eb="3">
      <t>ルイ</t>
    </rPh>
    <phoneticPr fontId="3"/>
  </si>
  <si>
    <t>プログラムソフトウェア</t>
    <phoneticPr fontId="3"/>
  </si>
  <si>
    <t>ＭＤ/ＣＤラジカセ
松下電器　RXMDX81(W)</t>
    <rPh sb="10" eb="12">
      <t>マツシタ</t>
    </rPh>
    <rPh sb="12" eb="14">
      <t>デンキ</t>
    </rPh>
    <phoneticPr fontId="3"/>
  </si>
  <si>
    <t>デジタルビデオカメラ
松下電器 NV-DJ100</t>
    <rPh sb="11" eb="13">
      <t>マツシタ</t>
    </rPh>
    <rPh sb="13" eb="15">
      <t>デンキ</t>
    </rPh>
    <phoneticPr fontId="3"/>
  </si>
  <si>
    <t>17型液晶ディスプレイ
I・O DATA LCD-A175VW</t>
    <rPh sb="2" eb="3">
      <t>ガタ</t>
    </rPh>
    <rPh sb="3" eb="5">
      <t>エキショウ</t>
    </rPh>
    <phoneticPr fontId="3"/>
  </si>
  <si>
    <t>平成21年12月</t>
    <rPh sb="0" eb="2">
      <t>ヘイセイ</t>
    </rPh>
    <rPh sb="4" eb="5">
      <t>ネン</t>
    </rPh>
    <rPh sb="7" eb="8">
      <t>ガツ</t>
    </rPh>
    <phoneticPr fontId="3"/>
  </si>
  <si>
    <t>モバイル60型スクリーン
コクヨ　KM-Kp-60</t>
    <rPh sb="6" eb="7">
      <t>ガタ</t>
    </rPh>
    <phoneticPr fontId="3"/>
  </si>
  <si>
    <t>デジタル一眼レフカメラ
ｷｬﾉﾝ EOS kiss X75</t>
    <rPh sb="4" eb="6">
      <t>イチガン</t>
    </rPh>
    <phoneticPr fontId="3"/>
  </si>
  <si>
    <t>OA機器（PC)
富士通 FMV-EX330</t>
    <rPh sb="2" eb="4">
      <t>キキ</t>
    </rPh>
    <rPh sb="9" eb="12">
      <t>フジツウ</t>
    </rPh>
    <phoneticPr fontId="3"/>
  </si>
  <si>
    <t>パソコン
富士通 FMVVB40R</t>
    <rPh sb="5" eb="8">
      <t>フジツウ</t>
    </rPh>
    <phoneticPr fontId="3"/>
  </si>
  <si>
    <t>ノートパソコン
富士通 FMV AM530/1B</t>
    <rPh sb="8" eb="11">
      <t>フジツウ</t>
    </rPh>
    <phoneticPr fontId="3"/>
  </si>
  <si>
    <t>在介支</t>
    <rPh sb="0" eb="1">
      <t>ザイ</t>
    </rPh>
    <rPh sb="1" eb="2">
      <t>スケ</t>
    </rPh>
    <rPh sb="2" eb="3">
      <t>シ</t>
    </rPh>
    <phoneticPr fontId="3"/>
  </si>
  <si>
    <t>多機能内線電話
NEC ETW-6MR-1D</t>
    <rPh sb="0" eb="3">
      <t>タキノウ</t>
    </rPh>
    <rPh sb="3" eb="5">
      <t>ナイセン</t>
    </rPh>
    <rPh sb="5" eb="7">
      <t>デンワ</t>
    </rPh>
    <phoneticPr fontId="3"/>
  </si>
  <si>
    <t>電動自転車バッテリー
ヤマハ　90793-25079</t>
    <rPh sb="0" eb="2">
      <t>デンドウ</t>
    </rPh>
    <rPh sb="2" eb="5">
      <t>ジテンシャ</t>
    </rPh>
    <phoneticPr fontId="3"/>
  </si>
  <si>
    <t>電動自転車
ヤマハ PAS CITY-F リチウム</t>
    <rPh sb="0" eb="2">
      <t>デンドウ</t>
    </rPh>
    <rPh sb="2" eb="5">
      <t>ジテンシャ</t>
    </rPh>
    <phoneticPr fontId="3"/>
  </si>
  <si>
    <t>歯・口腔模型
日本ｽﾘｰﾋﾟｰ　D16</t>
    <rPh sb="0" eb="1">
      <t>ハ</t>
    </rPh>
    <rPh sb="2" eb="4">
      <t>コウクウ</t>
    </rPh>
    <rPh sb="4" eb="6">
      <t>モケイ</t>
    </rPh>
    <rPh sb="7" eb="9">
      <t>ニホン</t>
    </rPh>
    <phoneticPr fontId="4"/>
  </si>
  <si>
    <t>SK02004</t>
  </si>
  <si>
    <t>SB02028</t>
  </si>
  <si>
    <t>SB02029</t>
  </si>
  <si>
    <t>SB09004</t>
    <phoneticPr fontId="5"/>
  </si>
  <si>
    <t>SB06103～13</t>
    <phoneticPr fontId="5"/>
  </si>
  <si>
    <t>SB04002</t>
    <phoneticPr fontId="3"/>
  </si>
  <si>
    <t>SB04003</t>
    <phoneticPr fontId="3"/>
  </si>
  <si>
    <t>事務椅子
ITOKI KZ-740BC-W4A2</t>
    <rPh sb="0" eb="2">
      <t>ジム</t>
    </rPh>
    <rPh sb="2" eb="4">
      <t>イス</t>
    </rPh>
    <phoneticPr fontId="5"/>
  </si>
  <si>
    <t>冷蔵庫
HITACHI RH162A</t>
    <rPh sb="0" eb="3">
      <t>レイゾウコ</t>
    </rPh>
    <phoneticPr fontId="3"/>
  </si>
  <si>
    <t>冷凍庫
HITACHI RF-U61</t>
    <rPh sb="0" eb="3">
      <t>レイトウコ</t>
    </rPh>
    <phoneticPr fontId="3"/>
  </si>
  <si>
    <t>SB11006</t>
    <phoneticPr fontId="3"/>
  </si>
  <si>
    <t>倉庫1</t>
    <phoneticPr fontId="8"/>
  </si>
  <si>
    <t>マルチシュレッダー
コクヨ KPS-M70X</t>
    <phoneticPr fontId="3"/>
  </si>
  <si>
    <t>SB15118</t>
    <phoneticPr fontId="3"/>
  </si>
  <si>
    <t>倉庫２</t>
    <rPh sb="0" eb="2">
      <t>ソウコ</t>
    </rPh>
    <phoneticPr fontId="5"/>
  </si>
  <si>
    <t>SK03001</t>
    <phoneticPr fontId="3"/>
  </si>
  <si>
    <t>SK10006</t>
    <phoneticPr fontId="3"/>
  </si>
  <si>
    <t>ビデオカセットDVDレコーダーSONY　RDR-VH85</t>
    <phoneticPr fontId="3"/>
  </si>
  <si>
    <t>SB10016</t>
    <phoneticPr fontId="3"/>
  </si>
  <si>
    <t>デイルーム</t>
    <phoneticPr fontId="3"/>
  </si>
  <si>
    <t>SB10023</t>
    <phoneticPr fontId="3"/>
  </si>
  <si>
    <t>ジャガーミシン
JAGUAR　SC-01</t>
    <phoneticPr fontId="3"/>
  </si>
  <si>
    <t>SB10030</t>
    <phoneticPr fontId="3"/>
  </si>
  <si>
    <t>SB15016</t>
    <phoneticPr fontId="3"/>
  </si>
  <si>
    <t>SB12003</t>
    <phoneticPr fontId="3"/>
  </si>
  <si>
    <t>ロビーチェアー
KOKUYO CN-1003P-KMA7</t>
    <phoneticPr fontId="3"/>
  </si>
  <si>
    <t>SK06001</t>
    <phoneticPr fontId="3"/>
  </si>
  <si>
    <t>ロビーチェアー
KOKUYO CN-1003P-KM17</t>
    <phoneticPr fontId="3"/>
  </si>
  <si>
    <t>SK06002</t>
    <phoneticPr fontId="3"/>
  </si>
  <si>
    <t>SB05017～36</t>
    <phoneticPr fontId="3"/>
  </si>
  <si>
    <t>SB05037～44</t>
    <phoneticPr fontId="3"/>
  </si>
  <si>
    <t>ボランティアルーム</t>
    <phoneticPr fontId="3"/>
  </si>
  <si>
    <t>SB05045</t>
    <phoneticPr fontId="3"/>
  </si>
  <si>
    <t>ヘルパーナースルーム</t>
    <phoneticPr fontId="3"/>
  </si>
  <si>
    <t>SB05046</t>
    <phoneticPr fontId="3"/>
  </si>
  <si>
    <t>SB05047～48</t>
    <phoneticPr fontId="3"/>
  </si>
  <si>
    <t>SB05049</t>
    <phoneticPr fontId="3"/>
  </si>
  <si>
    <t>SB05050～53</t>
    <phoneticPr fontId="3"/>
  </si>
  <si>
    <t>SB05054</t>
    <phoneticPr fontId="3"/>
  </si>
  <si>
    <t>SB05055～56</t>
    <phoneticPr fontId="3"/>
  </si>
  <si>
    <t>オペレーションデスク
ITOKI CZ-127KE-WE</t>
    <phoneticPr fontId="3"/>
  </si>
  <si>
    <t>SB05057～58</t>
    <phoneticPr fontId="3"/>
  </si>
  <si>
    <t>ワゴン
ITOKI CZ-046MAC-WE</t>
    <phoneticPr fontId="3"/>
  </si>
  <si>
    <t>SB05059～60</t>
    <phoneticPr fontId="3"/>
  </si>
  <si>
    <t>センターテーブル
ITOKI TDB-1244EM-W5</t>
    <phoneticPr fontId="3"/>
  </si>
  <si>
    <t>SB05061</t>
    <phoneticPr fontId="3"/>
  </si>
  <si>
    <t>SB05062</t>
    <phoneticPr fontId="3"/>
  </si>
  <si>
    <t>SB15021～25</t>
    <phoneticPr fontId="5"/>
  </si>
  <si>
    <t>SB15026～28</t>
    <phoneticPr fontId="5"/>
  </si>
  <si>
    <t>サインスタンド
GB-S4FIN</t>
    <phoneticPr fontId="5"/>
  </si>
  <si>
    <t>SB15029</t>
    <phoneticPr fontId="5"/>
  </si>
  <si>
    <t>SB07004～5</t>
    <phoneticPr fontId="5"/>
  </si>
  <si>
    <t>SB15032</t>
    <phoneticPr fontId="5"/>
  </si>
  <si>
    <t>テーブル
ITOKI PCTP01088HF365</t>
    <phoneticPr fontId="5"/>
  </si>
  <si>
    <t>SB05066～67</t>
    <phoneticPr fontId="5"/>
  </si>
  <si>
    <t>デイルーム</t>
    <phoneticPr fontId="5"/>
  </si>
  <si>
    <t>パソコンラック
LOAS</t>
    <phoneticPr fontId="5"/>
  </si>
  <si>
    <t>SB09006</t>
    <phoneticPr fontId="5"/>
  </si>
  <si>
    <t>ベンチ
コクヨ　PF-MC50</t>
    <phoneticPr fontId="5"/>
  </si>
  <si>
    <t>SK05001</t>
    <phoneticPr fontId="5"/>
  </si>
  <si>
    <t>SB08009～12</t>
    <phoneticPr fontId="5"/>
  </si>
  <si>
    <t>SB09008～10</t>
    <phoneticPr fontId="5"/>
  </si>
  <si>
    <t>SB09019</t>
    <phoneticPr fontId="5"/>
  </si>
  <si>
    <t>SB09011</t>
    <phoneticPr fontId="5"/>
  </si>
  <si>
    <t>SB09018</t>
    <phoneticPr fontId="5"/>
  </si>
  <si>
    <t>SB0912～14</t>
    <phoneticPr fontId="5"/>
  </si>
  <si>
    <t>SB09020～21</t>
    <phoneticPr fontId="5"/>
  </si>
  <si>
    <t>A4トレイキャビネット
ITOKI HTM-109KAR-WE</t>
    <phoneticPr fontId="5"/>
  </si>
  <si>
    <t>SB09015</t>
    <phoneticPr fontId="5"/>
  </si>
  <si>
    <t>SB09016～17</t>
    <phoneticPr fontId="5"/>
  </si>
  <si>
    <t>スクリーンパネル
ITOKI FSE-28AGC-WEV5</t>
    <phoneticPr fontId="5"/>
  </si>
  <si>
    <t>SB15058～59</t>
    <phoneticPr fontId="5"/>
  </si>
  <si>
    <t>ボランティアルーム</t>
    <phoneticPr fontId="5"/>
  </si>
  <si>
    <t>スクリーンパネル
ITOKI FSE-28AGC-WEV6</t>
    <phoneticPr fontId="5"/>
  </si>
  <si>
    <t>SB15060</t>
    <phoneticPr fontId="5"/>
  </si>
  <si>
    <t>ボランティアコーナー</t>
    <phoneticPr fontId="5"/>
  </si>
  <si>
    <t>SK15004</t>
    <phoneticPr fontId="5"/>
  </si>
  <si>
    <t>SB01013</t>
    <phoneticPr fontId="5"/>
  </si>
  <si>
    <t>スタッキングチェア
ITOKI KJS-310AA-P4</t>
    <phoneticPr fontId="5"/>
  </si>
  <si>
    <t>SB01001～10</t>
    <phoneticPr fontId="5"/>
  </si>
  <si>
    <t>SB01011～12</t>
    <phoneticPr fontId="5"/>
  </si>
  <si>
    <t>SB15066</t>
    <phoneticPr fontId="5"/>
  </si>
  <si>
    <t>SB15067</t>
    <phoneticPr fontId="5"/>
  </si>
  <si>
    <t>ゼミテーブル
LION EST-1860</t>
    <phoneticPr fontId="5"/>
  </si>
  <si>
    <t>SB05068～73</t>
    <phoneticPr fontId="5"/>
  </si>
  <si>
    <t>カラフルユニマット
46-22329</t>
    <phoneticPr fontId="5"/>
  </si>
  <si>
    <t>SB15074～83</t>
    <phoneticPr fontId="5"/>
  </si>
  <si>
    <t xml:space="preserve">SB15085～86 </t>
    <phoneticPr fontId="5"/>
  </si>
  <si>
    <t>SB15088～89</t>
    <phoneticPr fontId="5"/>
  </si>
  <si>
    <t>キャビネット
コクヨ BWN-SM89F1</t>
    <phoneticPr fontId="5"/>
  </si>
  <si>
    <t>SK15012</t>
    <phoneticPr fontId="5"/>
  </si>
  <si>
    <t>SB15103</t>
    <phoneticPr fontId="5"/>
  </si>
  <si>
    <t>SB15119</t>
    <phoneticPr fontId="5"/>
  </si>
  <si>
    <t>SB15120</t>
    <phoneticPr fontId="5"/>
  </si>
  <si>
    <t>SB15121</t>
    <phoneticPr fontId="5"/>
  </si>
  <si>
    <t>SB15134A・B</t>
    <phoneticPr fontId="5"/>
  </si>
  <si>
    <t>メタルラック
ｱｲﾘｽｵｰﾔﾏ MR-1518DJ</t>
    <phoneticPr fontId="5"/>
  </si>
  <si>
    <t>SB15139</t>
    <phoneticPr fontId="5"/>
  </si>
  <si>
    <t>デジタルピアノ
コルグ SP-300RS</t>
    <phoneticPr fontId="3"/>
  </si>
  <si>
    <t>SK11018</t>
    <phoneticPr fontId="3"/>
  </si>
  <si>
    <t>SB11020</t>
    <phoneticPr fontId="3"/>
  </si>
  <si>
    <t>SB11003</t>
    <phoneticPr fontId="3"/>
  </si>
  <si>
    <t>ポップコーンマシーン
F.I.T 839-3</t>
    <phoneticPr fontId="3"/>
  </si>
  <si>
    <t>キッコーサークル
マスセット 66583</t>
    <phoneticPr fontId="3"/>
  </si>
  <si>
    <t>SB11017</t>
    <phoneticPr fontId="3"/>
  </si>
  <si>
    <t>SB15114</t>
    <phoneticPr fontId="3"/>
  </si>
  <si>
    <t>SB15117</t>
    <phoneticPr fontId="3"/>
  </si>
  <si>
    <t>SB15123</t>
    <phoneticPr fontId="3"/>
  </si>
  <si>
    <t>SB15124</t>
    <phoneticPr fontId="3"/>
  </si>
  <si>
    <t>SB15136</t>
    <phoneticPr fontId="3"/>
  </si>
  <si>
    <t>SB15137</t>
    <phoneticPr fontId="3"/>
  </si>
  <si>
    <t>SK15022</t>
    <phoneticPr fontId="3"/>
  </si>
  <si>
    <t>SK15023</t>
    <phoneticPr fontId="3"/>
  </si>
  <si>
    <t>SB15127</t>
    <phoneticPr fontId="3"/>
  </si>
  <si>
    <t>SB11008～10</t>
    <phoneticPr fontId="3"/>
  </si>
  <si>
    <t>SB11011～14</t>
    <phoneticPr fontId="3"/>
  </si>
  <si>
    <t>ベッド
ﾊﾟﾗﾏｳﾝﾄ KA-4271</t>
    <phoneticPr fontId="3"/>
  </si>
  <si>
    <t>SB13001</t>
    <phoneticPr fontId="3"/>
  </si>
  <si>
    <t>マットレス
ﾊﾟﾗﾏｳﾝﾄ KE-601</t>
    <phoneticPr fontId="3"/>
  </si>
  <si>
    <t>SB13002</t>
    <phoneticPr fontId="3"/>
  </si>
  <si>
    <t>SB13003</t>
    <phoneticPr fontId="3"/>
  </si>
  <si>
    <t>SB13004</t>
    <phoneticPr fontId="3"/>
  </si>
  <si>
    <t>SB13005～8</t>
    <phoneticPr fontId="3"/>
  </si>
  <si>
    <t>SB13009</t>
    <phoneticPr fontId="3"/>
  </si>
  <si>
    <t>SB11004</t>
    <phoneticPr fontId="3"/>
  </si>
  <si>
    <t>SB11005</t>
    <phoneticPr fontId="3"/>
  </si>
  <si>
    <t>SB15135</t>
    <phoneticPr fontId="3"/>
  </si>
  <si>
    <t>SB12001</t>
    <phoneticPr fontId="3"/>
  </si>
  <si>
    <t>SB12002</t>
    <phoneticPr fontId="3"/>
  </si>
  <si>
    <t>SB10005</t>
    <phoneticPr fontId="3"/>
  </si>
  <si>
    <t>SB10006</t>
    <phoneticPr fontId="3"/>
  </si>
  <si>
    <t>SB10008～9</t>
    <phoneticPr fontId="3"/>
  </si>
  <si>
    <t>SB100012</t>
    <phoneticPr fontId="3"/>
  </si>
  <si>
    <t>SB100013</t>
    <phoneticPr fontId="3"/>
  </si>
  <si>
    <r>
      <rPr>
        <sz val="8"/>
        <color indexed="8"/>
        <rFont val="ＭＳ Ｐゴシック"/>
        <family val="3"/>
        <charset val="128"/>
      </rPr>
      <t>ｶﾑｸﾘｰｻﾞｰﾍﾞﾝﾃﾞｨﾝｸﾞｶｰﾄ
CAMBRO CVC55</t>
    </r>
    <phoneticPr fontId="3"/>
  </si>
  <si>
    <t>SK12001</t>
    <phoneticPr fontId="3"/>
  </si>
  <si>
    <t>SB10031</t>
    <phoneticPr fontId="3"/>
  </si>
  <si>
    <t>SB11015</t>
    <phoneticPr fontId="3"/>
  </si>
  <si>
    <t>SK11001</t>
    <phoneticPr fontId="3"/>
  </si>
  <si>
    <t>SK10003</t>
    <phoneticPr fontId="3"/>
  </si>
  <si>
    <t>SB03001</t>
    <phoneticPr fontId="3"/>
  </si>
  <si>
    <t>レーザーポインタ
PLUS LP-310</t>
    <phoneticPr fontId="3"/>
  </si>
  <si>
    <t>SB03002</t>
    <phoneticPr fontId="3"/>
  </si>
  <si>
    <t>ラベルライター
キングジム TEPRA PRO SR720</t>
    <phoneticPr fontId="3"/>
  </si>
  <si>
    <t>SB15116</t>
    <phoneticPr fontId="3"/>
  </si>
  <si>
    <t>SK15018</t>
    <phoneticPr fontId="3"/>
  </si>
  <si>
    <t>ラミネーター
コクヨ KM-P324</t>
    <phoneticPr fontId="3"/>
  </si>
  <si>
    <t>SB15126</t>
    <phoneticPr fontId="3"/>
  </si>
  <si>
    <t>SB15098</t>
    <phoneticPr fontId="3"/>
  </si>
  <si>
    <t>ペーパーハンガー
ITOKI VWM-011NB-TM</t>
    <phoneticPr fontId="3"/>
  </si>
  <si>
    <t>SB11001</t>
    <phoneticPr fontId="3"/>
  </si>
  <si>
    <t>SB15001</t>
    <phoneticPr fontId="3"/>
  </si>
  <si>
    <t>SK15002</t>
    <phoneticPr fontId="3"/>
  </si>
  <si>
    <t>SB02037</t>
    <phoneticPr fontId="3"/>
  </si>
  <si>
    <t>SK15020</t>
    <phoneticPr fontId="3"/>
  </si>
  <si>
    <t>SK15007</t>
    <phoneticPr fontId="3"/>
  </si>
  <si>
    <t>SK15005</t>
    <phoneticPr fontId="3"/>
  </si>
  <si>
    <t>SB15046～47</t>
    <phoneticPr fontId="3"/>
  </si>
  <si>
    <t>SB15048</t>
    <phoneticPr fontId="3"/>
  </si>
  <si>
    <t>SB15049～51</t>
    <phoneticPr fontId="3"/>
  </si>
  <si>
    <t>SB15052</t>
    <phoneticPr fontId="3"/>
  </si>
  <si>
    <t>SB15053</t>
    <phoneticPr fontId="3"/>
  </si>
  <si>
    <t>SK15008</t>
    <phoneticPr fontId="3"/>
  </si>
  <si>
    <t>SB00006</t>
    <phoneticPr fontId="3"/>
  </si>
  <si>
    <t>SB00007</t>
    <phoneticPr fontId="3"/>
  </si>
  <si>
    <t>SB00001</t>
    <phoneticPr fontId="3"/>
  </si>
  <si>
    <t>SK00001</t>
    <phoneticPr fontId="3"/>
  </si>
  <si>
    <t>SK00002</t>
    <phoneticPr fontId="3"/>
  </si>
  <si>
    <t>SB00003</t>
    <phoneticPr fontId="3"/>
  </si>
  <si>
    <t>カロリースケール
TANITA CK-005</t>
    <phoneticPr fontId="3"/>
  </si>
  <si>
    <t>SB15115</t>
    <phoneticPr fontId="3"/>
  </si>
  <si>
    <t>SK15014</t>
    <phoneticPr fontId="3"/>
  </si>
  <si>
    <t>パルスオキシメーター
ﾕﾋﾞｯｸｽ Ubi-x ST/Y</t>
    <phoneticPr fontId="3"/>
  </si>
  <si>
    <t>SB15105</t>
    <phoneticPr fontId="3"/>
  </si>
  <si>
    <t>SB151291</t>
    <phoneticPr fontId="3"/>
  </si>
  <si>
    <t>倉庫1</t>
    <phoneticPr fontId="8"/>
  </si>
  <si>
    <t>SB10039</t>
    <phoneticPr fontId="3"/>
  </si>
  <si>
    <t>ボランティアコーナー</t>
    <phoneticPr fontId="3"/>
  </si>
  <si>
    <t>ワイヤレスマイク
ビクター PAE-400</t>
    <phoneticPr fontId="3"/>
  </si>
  <si>
    <t>SK15016</t>
    <phoneticPr fontId="3"/>
  </si>
  <si>
    <t>ＭＤラジカセ
Panasonic RX-MDX81ホワイト</t>
    <phoneticPr fontId="3"/>
  </si>
  <si>
    <t>SB15106</t>
    <phoneticPr fontId="3"/>
  </si>
  <si>
    <t>ＭＤラジカセ
Panasonic RX-MDX81シルバー</t>
    <phoneticPr fontId="3"/>
  </si>
  <si>
    <t>SB15107</t>
    <phoneticPr fontId="3"/>
  </si>
  <si>
    <t>SB15104</t>
    <phoneticPr fontId="3"/>
  </si>
  <si>
    <t>ダイレクトプロジェクター
PLUS DP-030</t>
    <phoneticPr fontId="3"/>
  </si>
  <si>
    <t>SK03002</t>
    <phoneticPr fontId="3"/>
  </si>
  <si>
    <t>デジタルカメラ
SONY DSC-N2</t>
    <phoneticPr fontId="3"/>
  </si>
  <si>
    <t>SB15109</t>
    <phoneticPr fontId="3"/>
  </si>
  <si>
    <t>データプロジェクター
SONY VPL-EX50</t>
    <phoneticPr fontId="3"/>
  </si>
  <si>
    <t>SB15122</t>
    <phoneticPr fontId="3"/>
  </si>
  <si>
    <t>SB15125</t>
    <phoneticPr fontId="3"/>
  </si>
  <si>
    <t>デジタルスチルカメラ
SONY DSC-T90</t>
    <phoneticPr fontId="3"/>
  </si>
  <si>
    <t>SB15128</t>
    <phoneticPr fontId="3"/>
  </si>
  <si>
    <t>SB151292</t>
    <phoneticPr fontId="3"/>
  </si>
  <si>
    <t>データプロジェクター
SONY VPL-EX70</t>
    <phoneticPr fontId="3"/>
  </si>
  <si>
    <t>SB15132</t>
    <phoneticPr fontId="3"/>
  </si>
  <si>
    <t>SK15021</t>
    <phoneticPr fontId="3"/>
  </si>
  <si>
    <t>SB10027</t>
    <phoneticPr fontId="3"/>
  </si>
  <si>
    <r>
      <t>SK15009</t>
    </r>
    <r>
      <rPr>
        <strike/>
        <sz val="8"/>
        <color indexed="8"/>
        <rFont val="ＭＳ Ｐゴシック"/>
        <family val="3"/>
        <charset val="128"/>
      </rPr>
      <t>～10</t>
    </r>
    <phoneticPr fontId="3"/>
  </si>
  <si>
    <t>ノートパソコン
HP RD870AV-ABFL</t>
    <phoneticPr fontId="3"/>
  </si>
  <si>
    <t>SK15015</t>
    <phoneticPr fontId="3"/>
  </si>
  <si>
    <t>ノートパソコン
HP Pavilion Notebook PC dv6i</t>
    <phoneticPr fontId="3"/>
  </si>
  <si>
    <t>SB15129</t>
    <phoneticPr fontId="3"/>
  </si>
  <si>
    <t>ノートパソコン
DELL Inspiron Mini10</t>
    <phoneticPr fontId="3"/>
  </si>
  <si>
    <t>SB15130</t>
    <phoneticPr fontId="3"/>
  </si>
  <si>
    <t>ノートパソコン
acer ASPIRE 5740-13F</t>
    <phoneticPr fontId="3"/>
  </si>
  <si>
    <t>SB15131</t>
    <phoneticPr fontId="3"/>
  </si>
  <si>
    <t>SB15138</t>
    <phoneticPr fontId="3"/>
  </si>
  <si>
    <t>SB15091～93</t>
    <phoneticPr fontId="3"/>
  </si>
  <si>
    <t>インターホン
ｱｲﾎﾝ JES-1A-T</t>
    <phoneticPr fontId="3"/>
  </si>
  <si>
    <t>SK15019</t>
    <phoneticPr fontId="3"/>
  </si>
  <si>
    <t>スクーター
ホンダ Dio</t>
    <phoneticPr fontId="3"/>
  </si>
  <si>
    <t>SK15011</t>
    <phoneticPr fontId="3"/>
  </si>
  <si>
    <t>SB15110～12</t>
    <phoneticPr fontId="3"/>
  </si>
  <si>
    <t>SB15133A～C</t>
    <phoneticPr fontId="3"/>
  </si>
  <si>
    <t>SB15113</t>
    <phoneticPr fontId="4"/>
  </si>
  <si>
    <t>PCソフトウエア
Microsoft PowerPoint2002</t>
    <phoneticPr fontId="3"/>
  </si>
  <si>
    <t>SB15061</t>
    <phoneticPr fontId="3"/>
  </si>
  <si>
    <t>PCソフトウエア
Microsoft Office2003personarl</t>
    <phoneticPr fontId="3"/>
  </si>
  <si>
    <t>SB15090</t>
    <phoneticPr fontId="3"/>
  </si>
  <si>
    <t>PCソフトウエア
Microsoft PowerPoint2007</t>
    <phoneticPr fontId="3"/>
  </si>
  <si>
    <t>SB15108</t>
    <phoneticPr fontId="3"/>
  </si>
  <si>
    <t>ノートパソコン
富士通ＦＭＶ　ＡＨ４２</t>
    <phoneticPr fontId="3"/>
  </si>
  <si>
    <t>SB15151</t>
    <phoneticPr fontId="3"/>
  </si>
  <si>
    <t>ファイルサポートワゴン
エヌケイ　ＦＳＷ-８６３ＷＧ</t>
    <phoneticPr fontId="5"/>
  </si>
  <si>
    <t>SB15152</t>
    <phoneticPr fontId="5"/>
  </si>
  <si>
    <t>テーブル
オリバー　ＳＴＭ－２７０４Ｗ</t>
    <phoneticPr fontId="5"/>
  </si>
  <si>
    <t>SK15024</t>
    <phoneticPr fontId="5"/>
  </si>
  <si>
    <t>平机
ＣＳＡ－２０７ＨＷＷ</t>
    <phoneticPr fontId="5"/>
  </si>
  <si>
    <t>SB15153</t>
    <phoneticPr fontId="5"/>
  </si>
  <si>
    <t>丸テーブル
コクヨ　ＬＴ－Ｍ３４６Ｐ１６</t>
    <phoneticPr fontId="5"/>
  </si>
  <si>
    <t>SB15154</t>
    <phoneticPr fontId="5"/>
  </si>
  <si>
    <t>玄関・廊下等</t>
    <phoneticPr fontId="5"/>
  </si>
  <si>
    <t>テーブル　オリバー　ＳＴＪ－１０００Ｎ３Ｓ　ＳＬＳ－２０００</t>
    <phoneticPr fontId="5"/>
  </si>
  <si>
    <t>SB15155</t>
    <phoneticPr fontId="5"/>
  </si>
  <si>
    <t>タイヤチェーン（ｷｬﾗﾊﾞﾝ車両）　　　　　ｲｴｽﾃｨｽﾉｰﾈｯﾄ　5300LD　　</t>
    <rPh sb="14" eb="16">
      <t>シャリョウ</t>
    </rPh>
    <phoneticPr fontId="3"/>
  </si>
  <si>
    <t>事務所</t>
    <rPh sb="0" eb="2">
      <t>ジム</t>
    </rPh>
    <rPh sb="2" eb="3">
      <t>ショ</t>
    </rPh>
    <phoneticPr fontId="5"/>
  </si>
  <si>
    <t>事務所用椅子　　　コクヨVariciaチェアCR-GL1050F6G9A7-W</t>
    <rPh sb="0" eb="2">
      <t>ジム</t>
    </rPh>
    <rPh sb="2" eb="3">
      <t>ショ</t>
    </rPh>
    <rPh sb="3" eb="4">
      <t>ヨウ</t>
    </rPh>
    <rPh sb="4" eb="6">
      <t>イス</t>
    </rPh>
    <phoneticPr fontId="5"/>
  </si>
  <si>
    <t>平ﾃﾞｽｸ　　CSA-127HWW</t>
    <rPh sb="0" eb="1">
      <t>ヒラ</t>
    </rPh>
    <phoneticPr fontId="10"/>
  </si>
  <si>
    <t>事務所</t>
    <rPh sb="0" eb="3">
      <t>ジムショ</t>
    </rPh>
    <phoneticPr fontId="10"/>
  </si>
  <si>
    <t>ポータブル吸引器と専用充電器ks-700 kc-1500m</t>
    <rPh sb="5" eb="8">
      <t>キュウインキ</t>
    </rPh>
    <rPh sb="9" eb="11">
      <t>センヨウ</t>
    </rPh>
    <rPh sb="11" eb="14">
      <t>ジュウデンキ</t>
    </rPh>
    <phoneticPr fontId="3"/>
  </si>
  <si>
    <t>ノートパソコン
富士通ＦＭＶA0303HP</t>
    <phoneticPr fontId="3"/>
  </si>
  <si>
    <t>SB15156~15167</t>
    <phoneticPr fontId="5"/>
  </si>
  <si>
    <t>　SB15169</t>
    <phoneticPr fontId="5"/>
  </si>
  <si>
    <t>SB15170</t>
    <phoneticPr fontId="3"/>
  </si>
  <si>
    <t>SB15173</t>
    <phoneticPr fontId="3"/>
  </si>
  <si>
    <t>リヤカー</t>
    <phoneticPr fontId="3"/>
  </si>
  <si>
    <t>SB15１７１</t>
    <phoneticPr fontId="3"/>
  </si>
  <si>
    <t>応急備蓄庫</t>
    <rPh sb="0" eb="2">
      <t>オウキュウ</t>
    </rPh>
    <rPh sb="2" eb="4">
      <t>ビチク</t>
    </rPh>
    <rPh sb="4" eb="5">
      <t>コ</t>
    </rPh>
    <phoneticPr fontId="3"/>
  </si>
  <si>
    <t>備品Ⅰ　種</t>
    <rPh sb="0" eb="2">
      <t>ビヒン</t>
    </rPh>
    <rPh sb="4" eb="5">
      <t>シュ</t>
    </rPh>
    <phoneticPr fontId="3"/>
  </si>
  <si>
    <t>発電機</t>
    <rPh sb="0" eb="3">
      <t>ハツデンキ</t>
    </rPh>
    <phoneticPr fontId="3"/>
  </si>
  <si>
    <t>SB15１７２</t>
    <phoneticPr fontId="3"/>
  </si>
  <si>
    <t>洗濯機　TOSIBA      DDINNVRTR   AW-80DM(W) 　</t>
    <rPh sb="0" eb="2">
      <t>センタク</t>
    </rPh>
    <rPh sb="2" eb="3">
      <t>キ</t>
    </rPh>
    <phoneticPr fontId="3"/>
  </si>
  <si>
    <t>SB15168</t>
    <phoneticPr fontId="3"/>
  </si>
  <si>
    <t>収納棚　SKK－235CL１２０CH</t>
    <rPh sb="0" eb="2">
      <t>シュウノウ</t>
    </rPh>
    <rPh sb="2" eb="3">
      <t>タナ</t>
    </rPh>
    <phoneticPr fontId="5"/>
  </si>
  <si>
    <t>SB1517６</t>
    <phoneticPr fontId="5"/>
  </si>
  <si>
    <t>SB1517７        SB1517８</t>
    <phoneticPr fontId="3"/>
  </si>
  <si>
    <t>冷蔵庫　ｼｬｰﾌﾟSJPW35Y（W)</t>
    <rPh sb="0" eb="3">
      <t>レイゾウコ</t>
    </rPh>
    <phoneticPr fontId="3"/>
  </si>
  <si>
    <t>SB15179</t>
    <phoneticPr fontId="3"/>
  </si>
  <si>
    <t xml:space="preserve"> </t>
    <phoneticPr fontId="3"/>
  </si>
  <si>
    <t>ノートパソコン
富士通ＦＭＶA0６００NP/Iｋ</t>
    <phoneticPr fontId="3"/>
  </si>
  <si>
    <t>SB15180</t>
    <phoneticPr fontId="3"/>
  </si>
  <si>
    <t>電動自転車
ヤマハ PAS ナチュラルL</t>
    <rPh sb="0" eb="2">
      <t>デンドウ</t>
    </rPh>
    <rPh sb="2" eb="5">
      <t>ジテンシャ</t>
    </rPh>
    <phoneticPr fontId="3"/>
  </si>
  <si>
    <t>ＡｃｅｒノートＰＣＴｒａｖｅｌＭａｔｅ　ＴＭＰ４５５Ｍ－Ｆ１４ＤＢ３</t>
    <phoneticPr fontId="3"/>
  </si>
  <si>
    <t>ＳＢ１５１８４</t>
    <phoneticPr fontId="3"/>
  </si>
  <si>
    <t>ロビーチェアー　　　　　　　　　　　　　　　　　　稲葉ロビーチェアーLB-111AV</t>
    <rPh sb="25" eb="27">
      <t>イナバ</t>
    </rPh>
    <phoneticPr fontId="2"/>
  </si>
  <si>
    <t>SB15183</t>
    <phoneticPr fontId="2"/>
  </si>
  <si>
    <t>BS15185</t>
    <phoneticPr fontId="10"/>
  </si>
  <si>
    <t>デスク用ワゴン　　　　　　DWJ-046６３LCG</t>
    <rPh sb="3" eb="4">
      <t>ヨウ</t>
    </rPh>
    <phoneticPr fontId="10"/>
  </si>
  <si>
    <t>H26.12廃棄</t>
    <rPh sb="6" eb="8">
      <t>ハイキ</t>
    </rPh>
    <phoneticPr fontId="3"/>
  </si>
  <si>
    <t>SB02033～36</t>
    <phoneticPr fontId="2"/>
  </si>
  <si>
    <t>ヘルパーナースルーム</t>
    <phoneticPr fontId="2"/>
  </si>
  <si>
    <t>SK15017</t>
    <phoneticPr fontId="2"/>
  </si>
  <si>
    <t>事務室</t>
    <rPh sb="0" eb="3">
      <t>ジムシツ</t>
    </rPh>
    <phoneticPr fontId="2"/>
  </si>
  <si>
    <t>車椅子
片山 KW-205</t>
    <rPh sb="0" eb="3">
      <t>クルマイス</t>
    </rPh>
    <rPh sb="4" eb="6">
      <t>カタヤマ</t>
    </rPh>
    <phoneticPr fontId="2"/>
  </si>
  <si>
    <t>SB02030～31</t>
    <phoneticPr fontId="2"/>
  </si>
  <si>
    <t>デイルーム</t>
    <phoneticPr fontId="2"/>
  </si>
  <si>
    <t>車椅子
片山 KW-208</t>
    <rPh sb="0" eb="3">
      <t>クルマイス</t>
    </rPh>
    <rPh sb="4" eb="6">
      <t>カタヤマ</t>
    </rPh>
    <phoneticPr fontId="2"/>
  </si>
  <si>
    <t>SB02032</t>
    <phoneticPr fontId="2"/>
  </si>
  <si>
    <t>AED(withケース）
ﾚｰﾙﾀﾞﾙ（ﾌｨﾘｯﾌﾟｽ) 
ﾊｰﾄｽﾀｰﾄFR2（ﾍﾟﾘｶﾝｹｰｽ）</t>
    <phoneticPr fontId="2"/>
  </si>
  <si>
    <t>車椅子</t>
    <rPh sb="0" eb="3">
      <t>クルマイス</t>
    </rPh>
    <phoneticPr fontId="2"/>
  </si>
  <si>
    <t>SB15175</t>
    <phoneticPr fontId="2"/>
  </si>
  <si>
    <t>ヘルパーナースルーム</t>
    <phoneticPr fontId="2"/>
  </si>
  <si>
    <t>SB15182</t>
    <phoneticPr fontId="2"/>
  </si>
  <si>
    <t>車椅子
日進 TA-001A</t>
    <rPh sb="0" eb="1">
      <t>クルマ</t>
    </rPh>
    <rPh sb="1" eb="3">
      <t>イス</t>
    </rPh>
    <rPh sb="4" eb="6">
      <t>ニッシン</t>
    </rPh>
    <phoneticPr fontId="2"/>
  </si>
  <si>
    <t>車椅子
松永 MW-3F</t>
    <rPh sb="0" eb="1">
      <t>クルマ</t>
    </rPh>
    <rPh sb="1" eb="3">
      <t>イス</t>
    </rPh>
    <rPh sb="4" eb="6">
      <t>マツナガ</t>
    </rPh>
    <phoneticPr fontId="2"/>
  </si>
  <si>
    <t>車椅子
プラム PM-135A</t>
    <rPh sb="0" eb="1">
      <t>クルマ</t>
    </rPh>
    <rPh sb="1" eb="3">
      <t>イス</t>
    </rPh>
    <phoneticPr fontId="2"/>
  </si>
  <si>
    <t>ポータブルトイレ
ｱﾛﾝ化成 DX型</t>
    <rPh sb="12" eb="14">
      <t>カセイ</t>
    </rPh>
    <rPh sb="17" eb="18">
      <t>ガタ</t>
    </rPh>
    <phoneticPr fontId="2"/>
  </si>
  <si>
    <t>ｽｶﾗﾓﾋﾞﾙ充電器
ｱﾙﾊﾞｼﾞｬﾊﾟﾝ S-25</t>
    <rPh sb="7" eb="10">
      <t>ジュウデンキ</t>
    </rPh>
    <phoneticPr fontId="2"/>
  </si>
  <si>
    <t>老眼鏡ｾｯﾄ</t>
    <rPh sb="0" eb="3">
      <t>ロウガンキョウ</t>
    </rPh>
    <phoneticPr fontId="2"/>
  </si>
  <si>
    <t>歩行器
星光医療 ｱﾙｺｰⅠ型</t>
    <rPh sb="0" eb="2">
      <t>ホコウ</t>
    </rPh>
    <rPh sb="2" eb="3">
      <t>キ</t>
    </rPh>
    <rPh sb="4" eb="5">
      <t>ホシ</t>
    </rPh>
    <rPh sb="5" eb="6">
      <t>ヒカリ</t>
    </rPh>
    <rPh sb="6" eb="8">
      <t>イリョウ</t>
    </rPh>
    <rPh sb="14" eb="15">
      <t>ガタ</t>
    </rPh>
    <phoneticPr fontId="2"/>
  </si>
  <si>
    <t>訓練用鏡
酒井医療 SPR-5120</t>
    <rPh sb="0" eb="3">
      <t>クンレンヨウ</t>
    </rPh>
    <rPh sb="3" eb="4">
      <t>カガミ</t>
    </rPh>
    <rPh sb="5" eb="7">
      <t>サカイ</t>
    </rPh>
    <rPh sb="7" eb="9">
      <t>イリョウ</t>
    </rPh>
    <phoneticPr fontId="2"/>
  </si>
  <si>
    <t>平行棒一式
酒井医療 SPR-3231～34</t>
    <rPh sb="0" eb="3">
      <t>ヘイコウボウ</t>
    </rPh>
    <rPh sb="3" eb="5">
      <t>イッシキ</t>
    </rPh>
    <rPh sb="6" eb="8">
      <t>サカイ</t>
    </rPh>
    <rPh sb="8" eb="10">
      <t>イリョウ</t>
    </rPh>
    <phoneticPr fontId="2"/>
  </si>
  <si>
    <t>平行棒一式
酒井医療 SPR-3231～35</t>
    <rPh sb="0" eb="3">
      <t>ヘイコウボウ</t>
    </rPh>
    <rPh sb="3" eb="5">
      <t>イッシキ</t>
    </rPh>
    <rPh sb="6" eb="8">
      <t>サカイ</t>
    </rPh>
    <rPh sb="8" eb="10">
      <t>イリョウ</t>
    </rPh>
    <phoneticPr fontId="2"/>
  </si>
  <si>
    <t>車椅子
MIKI AMA-1,AMAC-1</t>
    <rPh sb="0" eb="1">
      <t>クルマ</t>
    </rPh>
    <rPh sb="1" eb="3">
      <t>イス</t>
    </rPh>
    <phoneticPr fontId="2"/>
  </si>
  <si>
    <t>SB02001～3</t>
    <phoneticPr fontId="2"/>
  </si>
  <si>
    <t>デイルーム</t>
    <phoneticPr fontId="2"/>
  </si>
  <si>
    <t>SB02004～6</t>
    <phoneticPr fontId="2"/>
  </si>
  <si>
    <t>SB02007～8</t>
    <phoneticPr fontId="2"/>
  </si>
  <si>
    <t>SB02009</t>
    <phoneticPr fontId="2"/>
  </si>
  <si>
    <t>倉庫1</t>
    <phoneticPr fontId="2"/>
  </si>
  <si>
    <t>SB02015</t>
    <phoneticPr fontId="2"/>
  </si>
  <si>
    <t>SB15033</t>
    <phoneticPr fontId="2"/>
  </si>
  <si>
    <t>事務室</t>
    <phoneticPr fontId="2"/>
  </si>
  <si>
    <t>SB02016</t>
    <phoneticPr fontId="2"/>
  </si>
  <si>
    <t>スカラモービル
ｱﾙﾊﾞｼﾞｬﾊﾟﾝ S-25</t>
    <phoneticPr fontId="2"/>
  </si>
  <si>
    <t>SK02001A</t>
    <phoneticPr fontId="2"/>
  </si>
  <si>
    <t>SK02001～2</t>
    <phoneticPr fontId="2"/>
  </si>
  <si>
    <t>ボランティアコーナー</t>
    <phoneticPr fontId="2"/>
  </si>
  <si>
    <t>SK02003</t>
    <phoneticPr fontId="2"/>
  </si>
  <si>
    <t>SB02017～26</t>
    <phoneticPr fontId="2"/>
  </si>
  <si>
    <t>ﾍﾙﾊﾟｰﾅｰｽ※</t>
    <phoneticPr fontId="2"/>
  </si>
  <si>
    <t>SB02027</t>
    <phoneticPr fontId="2"/>
  </si>
  <si>
    <t>電動自転車
ヤマハ PAS ナチュラルL</t>
    <rPh sb="0" eb="2">
      <t>デンドウ</t>
    </rPh>
    <rPh sb="2" eb="5">
      <t>ジテンシャ</t>
    </rPh>
    <phoneticPr fontId="2"/>
  </si>
  <si>
    <t>駐車場</t>
    <rPh sb="0" eb="3">
      <t>チュウシャジョウ</t>
    </rPh>
    <phoneticPr fontId="2"/>
  </si>
  <si>
    <r>
      <t>BS15186　　　　　</t>
    </r>
    <r>
      <rPr>
        <sz val="8"/>
        <color indexed="8"/>
        <rFont val="ＭＳ Ｐゴシック"/>
        <family val="3"/>
        <charset val="128"/>
      </rPr>
      <t>とバッテリー</t>
    </r>
    <phoneticPr fontId="2"/>
  </si>
  <si>
    <t>業務用掃除機　　　　　　　　　　　　　　パナソニック業務用クリーナー　NCG-300P-S</t>
    <rPh sb="0" eb="3">
      <t>ギョウムヨウ</t>
    </rPh>
    <rPh sb="3" eb="6">
      <t>ソウジキ</t>
    </rPh>
    <rPh sb="26" eb="29">
      <t>ギョウムヨウ</t>
    </rPh>
    <phoneticPr fontId="2"/>
  </si>
  <si>
    <t>ディルーム</t>
    <phoneticPr fontId="2"/>
  </si>
  <si>
    <t>国保連介護報酬ソフト</t>
    <rPh sb="0" eb="3">
      <t>コクホレン</t>
    </rPh>
    <rPh sb="3" eb="5">
      <t>カイゴ</t>
    </rPh>
    <rPh sb="5" eb="7">
      <t>ホウシュウ</t>
    </rPh>
    <phoneticPr fontId="3"/>
  </si>
  <si>
    <t>SB15187</t>
    <phoneticPr fontId="2"/>
  </si>
  <si>
    <t>１人用スリムタイプロッカー　　　トヨセットSLK-1S</t>
    <rPh sb="2" eb="3">
      <t>ヨウ</t>
    </rPh>
    <phoneticPr fontId="2"/>
  </si>
  <si>
    <t>SB15188</t>
    <phoneticPr fontId="2"/>
  </si>
  <si>
    <t>ﾍﾙﾊﾟｰﾅｰｽﾙｰﾑ</t>
    <phoneticPr fontId="10"/>
  </si>
  <si>
    <t>ノートパソコン
富士通ＦＭＶA１００３４P</t>
    <phoneticPr fontId="2"/>
  </si>
  <si>
    <t>SB15189</t>
    <phoneticPr fontId="2"/>
  </si>
  <si>
    <t>デイルーム浴室</t>
    <rPh sb="5" eb="7">
      <t>ヨクシツ</t>
    </rPh>
    <phoneticPr fontId="2"/>
  </si>
  <si>
    <t>ノートパソコン　　　　　　　　富士通FMVA10036P</t>
    <rPh sb="15" eb="18">
      <t>フジツウ</t>
    </rPh>
    <phoneticPr fontId="3"/>
  </si>
  <si>
    <t>ノートパソコン　　　　　　　　富士通FMVA1003４P</t>
    <rPh sb="15" eb="18">
      <t>フジツウ</t>
    </rPh>
    <phoneticPr fontId="3"/>
  </si>
  <si>
    <t>メタルラック
ｱｲﾘｽｵｰﾔﾏ MR-1518D</t>
    <phoneticPr fontId="5"/>
  </si>
  <si>
    <t>SB15190</t>
    <phoneticPr fontId="2"/>
  </si>
  <si>
    <t>倉庫１</t>
    <rPh sb="0" eb="2">
      <t>ソウコ</t>
    </rPh>
    <phoneticPr fontId="10"/>
  </si>
  <si>
    <t>平成28年5月31日７</t>
    <rPh sb="0" eb="2">
      <t>ヘイセイ</t>
    </rPh>
    <rPh sb="4" eb="5">
      <t>ネン</t>
    </rPh>
    <rPh sb="6" eb="7">
      <t>ガツ</t>
    </rPh>
    <rPh sb="9" eb="10">
      <t>ヒ</t>
    </rPh>
    <phoneticPr fontId="10"/>
  </si>
  <si>
    <t>テーブル　　　　　　　　　　　　　　　オリバー　　　　　　　　　　　　　　　　WZK-STM6900BNBT</t>
    <phoneticPr fontId="10"/>
  </si>
  <si>
    <r>
      <rPr>
        <sz val="6"/>
        <color indexed="8"/>
        <rFont val="ＭＳ Ｐゴシック"/>
        <family val="3"/>
        <charset val="128"/>
      </rPr>
      <t>オリバー高齢者施設向けチェアｰ　　　　　　</t>
    </r>
    <r>
      <rPr>
        <sz val="8"/>
        <color indexed="8"/>
        <rFont val="ＭＳ Ｐゴシック"/>
        <family val="3"/>
        <charset val="128"/>
      </rPr>
      <t>S･CW-106A</t>
    </r>
    <rPh sb="4" eb="7">
      <t>コウレイシャ</t>
    </rPh>
    <rPh sb="7" eb="9">
      <t>シセツ</t>
    </rPh>
    <rPh sb="9" eb="10">
      <t>ム</t>
    </rPh>
    <phoneticPr fontId="10"/>
  </si>
  <si>
    <t>SB15194～SB15203</t>
    <phoneticPr fontId="10"/>
  </si>
  <si>
    <t>3連パーテション　　　　　　　　　ＹＰＮＰ－３０００Ｌ　　　ＢＬ</t>
    <rPh sb="1" eb="2">
      <t>レン</t>
    </rPh>
    <phoneticPr fontId="10"/>
  </si>
  <si>
    <t>ＳＢ15204</t>
    <phoneticPr fontId="10"/>
  </si>
  <si>
    <t>メタルラック
ｱｲﾘｽｵｰﾔﾏ MR-1518Ｊ</t>
    <phoneticPr fontId="5"/>
  </si>
  <si>
    <t>ワイヤレスマイク
ビクター WMP970</t>
    <phoneticPr fontId="3"/>
  </si>
  <si>
    <t>SB15206.　　　SB15207</t>
    <phoneticPr fontId="3"/>
  </si>
  <si>
    <t>SK15205と　　　　　　　バッティーSK15205B</t>
    <phoneticPr fontId="3"/>
  </si>
  <si>
    <t>SK15026</t>
    <phoneticPr fontId="10"/>
  </si>
  <si>
    <t>ノートパソコン　　　　　　　　富士通FMVA1603JP</t>
    <rPh sb="15" eb="18">
      <t>フジツウ</t>
    </rPh>
    <phoneticPr fontId="3"/>
  </si>
  <si>
    <t>SB1519１</t>
    <phoneticPr fontId="3"/>
  </si>
  <si>
    <t>SB15193</t>
    <phoneticPr fontId="3"/>
  </si>
  <si>
    <t>SB15213</t>
    <phoneticPr fontId="3"/>
  </si>
  <si>
    <t>ノートパソコン　　　　　　　　富士通FMVA1602WP</t>
    <rPh sb="15" eb="18">
      <t>フジツウ</t>
    </rPh>
    <phoneticPr fontId="3"/>
  </si>
  <si>
    <t>SK15027</t>
    <phoneticPr fontId="3"/>
  </si>
  <si>
    <t>パソコン
東芝 PB45NAD4RDQD81</t>
    <rPh sb="5" eb="7">
      <t>トウシバ</t>
    </rPh>
    <phoneticPr fontId="3"/>
  </si>
  <si>
    <t>SB15214</t>
    <phoneticPr fontId="3"/>
  </si>
  <si>
    <t>SB15211</t>
    <phoneticPr fontId="3"/>
  </si>
  <si>
    <t>データプロジェクター
エプソンEBW420C8(SSS)</t>
    <phoneticPr fontId="3"/>
  </si>
  <si>
    <t>事務室 JDL</t>
    <rPh sb="0" eb="3">
      <t>ジムシツ</t>
    </rPh>
    <phoneticPr fontId="2"/>
  </si>
  <si>
    <t>事務室 共有</t>
    <rPh sb="0" eb="3">
      <t>ジムシツ</t>
    </rPh>
    <rPh sb="4" eb="6">
      <t>キョウユウ</t>
    </rPh>
    <phoneticPr fontId="3"/>
  </si>
  <si>
    <t>事務室　包括</t>
    <rPh sb="0" eb="3">
      <t>ジムシツ</t>
    </rPh>
    <rPh sb="4" eb="6">
      <t>ホウカツ</t>
    </rPh>
    <phoneticPr fontId="3"/>
  </si>
  <si>
    <t>H30.1.11回収</t>
    <rPh sb="8" eb="10">
      <t>カイシュウ</t>
    </rPh>
    <phoneticPr fontId="3"/>
  </si>
  <si>
    <t>加湿空気清浄機
SHARP KIHS50　（W)</t>
    <rPh sb="0" eb="2">
      <t>カシツ</t>
    </rPh>
    <rPh sb="2" eb="4">
      <t>クウキ</t>
    </rPh>
    <rPh sb="4" eb="6">
      <t>セイジョウ</t>
    </rPh>
    <rPh sb="6" eb="7">
      <t>キ</t>
    </rPh>
    <phoneticPr fontId="3"/>
  </si>
  <si>
    <t>SB15215　　　　SB15216　</t>
    <phoneticPr fontId="3"/>
  </si>
  <si>
    <t>通所</t>
    <rPh sb="0" eb="2">
      <t>ツウショ</t>
    </rPh>
    <phoneticPr fontId="3"/>
  </si>
  <si>
    <t>SB15220</t>
    <phoneticPr fontId="3"/>
  </si>
  <si>
    <t>通所・包括・居宅</t>
    <rPh sb="0" eb="2">
      <t>ツウショ</t>
    </rPh>
    <rPh sb="3" eb="5">
      <t>ホウカツ</t>
    </rPh>
    <rPh sb="6" eb="8">
      <t>キョタク</t>
    </rPh>
    <phoneticPr fontId="3"/>
  </si>
  <si>
    <t>国保連介護報酬ソフト   Ver.8</t>
    <rPh sb="0" eb="3">
      <t>コクホレン</t>
    </rPh>
    <rPh sb="3" eb="5">
      <t>カイゴ</t>
    </rPh>
    <rPh sb="5" eb="7">
      <t>ホウシュウ</t>
    </rPh>
    <phoneticPr fontId="3"/>
  </si>
  <si>
    <t>ＳＢ15221</t>
    <phoneticPr fontId="3"/>
  </si>
  <si>
    <t>SB15223～SB15234</t>
    <phoneticPr fontId="10"/>
  </si>
  <si>
    <t xml:space="preserve"> H30廃棄</t>
    <rPh sb="4" eb="6">
      <t>ハイキ</t>
    </rPh>
    <phoneticPr fontId="3"/>
  </si>
  <si>
    <t>ポータブルワイヤレスアンプＰＥ-Ｗ51ＳＢ-Ｍ</t>
    <phoneticPr fontId="3"/>
  </si>
  <si>
    <t>備品Ⅱ　種</t>
    <rPh sb="0" eb="2">
      <t>ビヒン</t>
    </rPh>
    <rPh sb="4" eb="5">
      <t>シュ</t>
    </rPh>
    <phoneticPr fontId="3"/>
  </si>
  <si>
    <t>Ｈ25.廃棄</t>
    <rPh sb="4" eb="6">
      <t>ハイキ</t>
    </rPh>
    <phoneticPr fontId="3"/>
  </si>
  <si>
    <t>NO.1.3Ｈ25破棄</t>
    <rPh sb="9" eb="11">
      <t>ハキ</t>
    </rPh>
    <phoneticPr fontId="2"/>
  </si>
  <si>
    <t>NO.7.8Ｈ25破棄</t>
    <rPh sb="9" eb="11">
      <t>ハキ</t>
    </rPh>
    <phoneticPr fontId="2"/>
  </si>
  <si>
    <t>Ｈ25廃棄</t>
    <rPh sb="3" eb="5">
      <t>ハイキ</t>
    </rPh>
    <phoneticPr fontId="3"/>
  </si>
  <si>
    <t>NO.17.18.19.20.21　　　　.22.23.24.25Ｈ廃棄</t>
    <rPh sb="34" eb="36">
      <t>ハイキ</t>
    </rPh>
    <phoneticPr fontId="2"/>
  </si>
  <si>
    <t>Ｈ25廃棄</t>
    <rPh sb="3" eb="5">
      <t>ハイキ</t>
    </rPh>
    <phoneticPr fontId="5"/>
  </si>
  <si>
    <t>Ｈ30.10.17引取り</t>
    <rPh sb="9" eb="11">
      <t>ヒキト</t>
    </rPh>
    <phoneticPr fontId="3"/>
  </si>
  <si>
    <t>廃棄不明</t>
    <rPh sb="0" eb="2">
      <t>ハイキ</t>
    </rPh>
    <rPh sb="2" eb="4">
      <t>フメイ</t>
    </rPh>
    <phoneticPr fontId="3"/>
  </si>
  <si>
    <t>Ｈ27.7レンタル切り替え　　　　　　　（入れ替え時廃棄）</t>
    <rPh sb="9" eb="10">
      <t>キ</t>
    </rPh>
    <rPh sb="11" eb="12">
      <t>カ</t>
    </rPh>
    <rPh sb="21" eb="22">
      <t>イ</t>
    </rPh>
    <rPh sb="23" eb="24">
      <t>カ</t>
    </rPh>
    <rPh sb="25" eb="26">
      <t>ジ</t>
    </rPh>
    <rPh sb="26" eb="28">
      <t>ハイキ</t>
    </rPh>
    <phoneticPr fontId="7"/>
  </si>
  <si>
    <t>1台廃棄　その後Ｈ25廃棄</t>
    <rPh sb="1" eb="2">
      <t>ダイ</t>
    </rPh>
    <rPh sb="2" eb="4">
      <t>ハイキ</t>
    </rPh>
    <rPh sb="7" eb="8">
      <t>ゴ</t>
    </rPh>
    <rPh sb="11" eb="13">
      <t>ハイキ</t>
    </rPh>
    <phoneticPr fontId="3"/>
  </si>
  <si>
    <t>Ｈ26.10　新車入れ替え時引取り</t>
    <rPh sb="7" eb="9">
      <t>シンシャ</t>
    </rPh>
    <rPh sb="9" eb="10">
      <t>イ</t>
    </rPh>
    <rPh sb="11" eb="12">
      <t>カ</t>
    </rPh>
    <rPh sb="13" eb="14">
      <t>ジ</t>
    </rPh>
    <rPh sb="14" eb="16">
      <t>ヒキト</t>
    </rPh>
    <phoneticPr fontId="3"/>
  </si>
  <si>
    <t>Ｈ27　新車入れ替え時引取り</t>
    <phoneticPr fontId="3"/>
  </si>
  <si>
    <t>Ｈ30.廃棄</t>
    <rPh sb="4" eb="6">
      <t>ハイキ</t>
    </rPh>
    <phoneticPr fontId="3"/>
  </si>
  <si>
    <t>H27廃棄</t>
    <rPh sb="3" eb="5">
      <t>ハイキ</t>
    </rPh>
    <phoneticPr fontId="3"/>
  </si>
  <si>
    <t>H30廃棄</t>
    <rPh sb="3" eb="5">
      <t>ハイキ</t>
    </rPh>
    <phoneticPr fontId="3"/>
  </si>
  <si>
    <t>ディ事務室</t>
    <rPh sb="2" eb="5">
      <t>ジムシツ</t>
    </rPh>
    <phoneticPr fontId="5"/>
  </si>
  <si>
    <t>玄関　(中）</t>
    <rPh sb="0" eb="2">
      <t>ゲンカン</t>
    </rPh>
    <rPh sb="4" eb="5">
      <t>ナカ</t>
    </rPh>
    <phoneticPr fontId="5"/>
  </si>
  <si>
    <t>玄関　（風除室）</t>
    <rPh sb="0" eb="2">
      <t>ゲンカン</t>
    </rPh>
    <rPh sb="4" eb="5">
      <t>フウ</t>
    </rPh>
    <phoneticPr fontId="5"/>
  </si>
  <si>
    <t>玄関　(風除室）</t>
    <rPh sb="0" eb="2">
      <t>ゲンカン</t>
    </rPh>
    <rPh sb="4" eb="5">
      <t>フウ</t>
    </rPh>
    <phoneticPr fontId="5"/>
  </si>
  <si>
    <t>玄関　（外）</t>
    <rPh sb="0" eb="2">
      <t>ゲンカン</t>
    </rPh>
    <rPh sb="4" eb="5">
      <t>ソト</t>
    </rPh>
    <phoneticPr fontId="5"/>
  </si>
  <si>
    <t>H25.破棄</t>
    <rPh sb="4" eb="6">
      <t>ハキ</t>
    </rPh>
    <phoneticPr fontId="3"/>
  </si>
  <si>
    <t>電子ピアノ</t>
    <rPh sb="0" eb="2">
      <t>デンシ</t>
    </rPh>
    <phoneticPr fontId="3"/>
  </si>
  <si>
    <t>SB15238</t>
    <phoneticPr fontId="3"/>
  </si>
  <si>
    <t>SB15140</t>
    <phoneticPr fontId="3"/>
  </si>
  <si>
    <t>事務室・ディ</t>
    <rPh sb="0" eb="3">
      <t>ジムシツ</t>
    </rPh>
    <phoneticPr fontId="3"/>
  </si>
  <si>
    <t>ディ事務室</t>
    <rPh sb="2" eb="5">
      <t>ジムシツ</t>
    </rPh>
    <phoneticPr fontId="3"/>
  </si>
  <si>
    <t>H30破棄</t>
    <rPh sb="3" eb="5">
      <t>ハキ</t>
    </rPh>
    <phoneticPr fontId="3"/>
  </si>
  <si>
    <t>8001.8002.8003.8005女子常勤更衣室</t>
    <rPh sb="19" eb="21">
      <t>ジョシ</t>
    </rPh>
    <rPh sb="21" eb="23">
      <t>ジョウキン</t>
    </rPh>
    <rPh sb="23" eb="26">
      <t>コウイシツ</t>
    </rPh>
    <phoneticPr fontId="5"/>
  </si>
  <si>
    <t>8004.8006.8008　　　　男子ロッカー</t>
    <rPh sb="18" eb="20">
      <t>ダンシ</t>
    </rPh>
    <phoneticPr fontId="5"/>
  </si>
  <si>
    <r>
      <t>事務室　　　　　　　　　　（</t>
    </r>
    <r>
      <rPr>
        <sz val="5.5"/>
        <color indexed="8"/>
        <rFont val="ＭＳ Ｐゴシック"/>
        <family val="3"/>
        <charset val="128"/>
      </rPr>
      <t>女子ロッカー　パートさん分）</t>
    </r>
    <rPh sb="0" eb="3">
      <t>ジムシツ</t>
    </rPh>
    <rPh sb="14" eb="16">
      <t>ジョシ</t>
    </rPh>
    <rPh sb="26" eb="27">
      <t>ブン</t>
    </rPh>
    <phoneticPr fontId="5"/>
  </si>
  <si>
    <t>倉庫1</t>
    <rPh sb="0" eb="2">
      <t>ソウコ</t>
    </rPh>
    <phoneticPr fontId="3"/>
  </si>
  <si>
    <t>38.42.43（3台H30廃）　　　　　　　37.44(多目）39.40.41(ﾎﾞﾗ）　</t>
    <rPh sb="10" eb="11">
      <t>ダイ</t>
    </rPh>
    <rPh sb="14" eb="15">
      <t>ハイ</t>
    </rPh>
    <rPh sb="29" eb="30">
      <t>タ</t>
    </rPh>
    <rPh sb="30" eb="31">
      <t>モク</t>
    </rPh>
    <phoneticPr fontId="3"/>
  </si>
  <si>
    <t>倉庫1</t>
    <rPh sb="0" eb="2">
      <t>ソウコ</t>
    </rPh>
    <phoneticPr fontId="5"/>
  </si>
  <si>
    <t>17.18.19.21.25.32.34.35.36(倉1）　　20.33（ﾍﾙﾊﾟ）　22.23.24.26.27.28.31（多目）29(ﾎﾞﾗ）30.(ｴﾝﾄﾗﾝｽ）　　　</t>
    <rPh sb="27" eb="28">
      <t>クラ</t>
    </rPh>
    <rPh sb="65" eb="66">
      <t>タ</t>
    </rPh>
    <rPh sb="66" eb="67">
      <t>モク</t>
    </rPh>
    <phoneticPr fontId="3"/>
  </si>
  <si>
    <t>衣類乾燥機　　　　　　　　　　　　　　　　　　　DEN60WV(W)</t>
    <rPh sb="0" eb="2">
      <t>イルイ</t>
    </rPh>
    <rPh sb="2" eb="5">
      <t>カンソウキ</t>
    </rPh>
    <phoneticPr fontId="3"/>
  </si>
  <si>
    <t>BS15240</t>
    <phoneticPr fontId="3"/>
  </si>
  <si>
    <t>富士通　デスクトップパソコンFMVD3901VP</t>
    <rPh sb="0" eb="3">
      <t>フジツウ</t>
    </rPh>
    <phoneticPr fontId="2"/>
  </si>
  <si>
    <t>SK15028</t>
    <phoneticPr fontId="14"/>
  </si>
  <si>
    <t>脱衣場すのこ</t>
    <rPh sb="0" eb="2">
      <t>ダツイ</t>
    </rPh>
    <rPh sb="2" eb="3">
      <t>バ</t>
    </rPh>
    <phoneticPr fontId="3"/>
  </si>
  <si>
    <t>SB15244</t>
    <phoneticPr fontId="3"/>
  </si>
  <si>
    <t>4脚×5</t>
    <rPh sb="1" eb="2">
      <t>アシ</t>
    </rPh>
    <phoneticPr fontId="10"/>
  </si>
  <si>
    <t>SB15248～　　　　　SB15267</t>
    <phoneticPr fontId="10"/>
  </si>
  <si>
    <t>H31年4月30日</t>
    <rPh sb="3" eb="4">
      <t>ネン</t>
    </rPh>
    <rPh sb="5" eb="6">
      <t>ガツ</t>
    </rPh>
    <rPh sb="8" eb="9">
      <t>ヒ</t>
    </rPh>
    <phoneticPr fontId="3"/>
  </si>
  <si>
    <t>SB15245</t>
    <phoneticPr fontId="3"/>
  </si>
  <si>
    <t>事務所</t>
    <rPh sb="0" eb="2">
      <t>ジム</t>
    </rPh>
    <rPh sb="2" eb="3">
      <t>ショ</t>
    </rPh>
    <phoneticPr fontId="3"/>
  </si>
  <si>
    <t>令和元年5月14日</t>
    <rPh sb="0" eb="2">
      <t>レイワ</t>
    </rPh>
    <rPh sb="2" eb="4">
      <t>ガンネン</t>
    </rPh>
    <rPh sb="5" eb="6">
      <t>ガツ</t>
    </rPh>
    <rPh sb="8" eb="9">
      <t>ヒ</t>
    </rPh>
    <phoneticPr fontId="3"/>
  </si>
  <si>
    <r>
      <t>BS15246　　　　　</t>
    </r>
    <r>
      <rPr>
        <sz val="8"/>
        <color indexed="8"/>
        <rFont val="ＭＳ Ｐゴシック"/>
        <family val="3"/>
        <charset val="128"/>
      </rPr>
      <t>とバッテリー</t>
    </r>
    <phoneticPr fontId="2"/>
  </si>
  <si>
    <t>令和元年5月31日</t>
    <rPh sb="0" eb="2">
      <t>レイワ</t>
    </rPh>
    <rPh sb="2" eb="4">
      <t>ガンネン</t>
    </rPh>
    <rPh sb="5" eb="6">
      <t>ガツ</t>
    </rPh>
    <rPh sb="8" eb="9">
      <t>ヒ</t>
    </rPh>
    <phoneticPr fontId="3"/>
  </si>
  <si>
    <t>ナカバヤシ　シュレッダーN-112E</t>
  </si>
  <si>
    <t>SB15247</t>
    <phoneticPr fontId="3"/>
  </si>
  <si>
    <t>椅子</t>
    <rPh sb="0" eb="2">
      <t>イス</t>
    </rPh>
    <phoneticPr fontId="10"/>
  </si>
  <si>
    <t>SB15268</t>
  </si>
  <si>
    <t>耐火金庫           PHDI-50D</t>
    <rPh sb="0" eb="2">
      <t>タイカ</t>
    </rPh>
    <rPh sb="2" eb="4">
      <t>キンコ</t>
    </rPh>
    <phoneticPr fontId="10"/>
  </si>
  <si>
    <t>相談室</t>
    <rPh sb="0" eb="3">
      <t>ソウダンシツ</t>
    </rPh>
    <phoneticPr fontId="10"/>
  </si>
  <si>
    <t>衣類乾燥機　　　　　　　　　　　　　　　　　　ＤＥ－Ｎ６０ＷＶ－Ｗ　　</t>
    <rPh sb="0" eb="2">
      <t>イルイ</t>
    </rPh>
    <rPh sb="2" eb="5">
      <t>カンソウキ</t>
    </rPh>
    <phoneticPr fontId="3"/>
  </si>
  <si>
    <t>BS15269</t>
    <phoneticPr fontId="3"/>
  </si>
  <si>
    <t>洗濯機　                             HITACHI　NW-5KR5</t>
    <rPh sb="0" eb="2">
      <t>センタク</t>
    </rPh>
    <rPh sb="2" eb="3">
      <t>キ</t>
    </rPh>
    <phoneticPr fontId="3"/>
  </si>
  <si>
    <t>R1.機械室へ廃棄予定</t>
    <rPh sb="3" eb="6">
      <t>キカイシツ</t>
    </rPh>
    <rPh sb="7" eb="9">
      <t>ハイキ</t>
    </rPh>
    <rPh sb="9" eb="11">
      <t>ヨテイ</t>
    </rPh>
    <phoneticPr fontId="3"/>
  </si>
  <si>
    <t>H30.NO33.34機械室へ廃棄予定</t>
    <rPh sb="11" eb="13">
      <t>キカイ</t>
    </rPh>
    <rPh sb="13" eb="14">
      <t>シツ</t>
    </rPh>
    <rPh sb="15" eb="17">
      <t>ハイキ</t>
    </rPh>
    <rPh sb="17" eb="19">
      <t>ヨテイ</t>
    </rPh>
    <phoneticPr fontId="7"/>
  </si>
  <si>
    <t>NO36Ｈ25.廃棄</t>
    <rPh sb="8" eb="10">
      <t>ハイキ</t>
    </rPh>
    <phoneticPr fontId="3"/>
  </si>
  <si>
    <t>厨房→倉1</t>
    <rPh sb="0" eb="2">
      <t>チュウボウ</t>
    </rPh>
    <rPh sb="3" eb="4">
      <t>クラ</t>
    </rPh>
    <phoneticPr fontId="3"/>
  </si>
  <si>
    <t>機械室へ廃棄予定</t>
    <rPh sb="0" eb="2">
      <t>キカイ</t>
    </rPh>
    <rPh sb="2" eb="3">
      <t>シツ</t>
    </rPh>
    <rPh sb="4" eb="6">
      <t>ハイキ</t>
    </rPh>
    <rPh sb="6" eb="8">
      <t>ヨテイ</t>
    </rPh>
    <phoneticPr fontId="5"/>
  </si>
  <si>
    <t>廃棄予定　　機械室</t>
    <rPh sb="0" eb="2">
      <t>ハイキ</t>
    </rPh>
    <rPh sb="2" eb="4">
      <t>ヨテイ</t>
    </rPh>
    <rPh sb="6" eb="8">
      <t>キカイ</t>
    </rPh>
    <rPh sb="8" eb="9">
      <t>シツ</t>
    </rPh>
    <phoneticPr fontId="3"/>
  </si>
  <si>
    <t>破棄予定</t>
    <rPh sb="0" eb="2">
      <t>ハキ</t>
    </rPh>
    <rPh sb="2" eb="4">
      <t>ヨテイ</t>
    </rPh>
    <phoneticPr fontId="3"/>
  </si>
  <si>
    <t>デイルーム浴室</t>
    <rPh sb="5" eb="7">
      <t>ヨクシツ</t>
    </rPh>
    <phoneticPr fontId="3"/>
  </si>
  <si>
    <t>ＤＰ専用テーブル
PLUS 天板付</t>
  </si>
  <si>
    <t>防炎レースカーテン一式
シンコール A5901</t>
  </si>
  <si>
    <t>リースに変更の際処分</t>
    <rPh sb="4" eb="6">
      <t>ヘンコウ</t>
    </rPh>
    <rPh sb="7" eb="8">
      <t>サイ</t>
    </rPh>
    <rPh sb="8" eb="10">
      <t>ショブン</t>
    </rPh>
    <phoneticPr fontId="5"/>
  </si>
  <si>
    <t>NO.1.6　　　　H25廃棄</t>
    <rPh sb="13" eb="15">
      <t>ハイキ</t>
    </rPh>
    <phoneticPr fontId="5"/>
  </si>
  <si>
    <t>NO.12.14　　　　H25廃棄</t>
    <rPh sb="15" eb="17">
      <t>ハイキ</t>
    </rPh>
    <phoneticPr fontId="5"/>
  </si>
  <si>
    <t>NO.5063　　　　Ｈ25廃棄</t>
    <rPh sb="14" eb="16">
      <t>ハイキ</t>
    </rPh>
    <phoneticPr fontId="5"/>
  </si>
  <si>
    <t>駐車場</t>
    <rPh sb="0" eb="2">
      <t>チュウシャ</t>
    </rPh>
    <rPh sb="2" eb="3">
      <t>ジョウ</t>
    </rPh>
    <phoneticPr fontId="3"/>
  </si>
  <si>
    <t>事務室とディ事務所</t>
    <rPh sb="0" eb="3">
      <t>ジムシツ</t>
    </rPh>
    <rPh sb="6" eb="8">
      <t>ジム</t>
    </rPh>
    <rPh sb="8" eb="9">
      <t>ショ</t>
    </rPh>
    <phoneticPr fontId="3"/>
  </si>
  <si>
    <t>デイルーム</t>
  </si>
  <si>
    <t>6112.6113破棄予定機械室　　　　　　他7つ破棄不明　　事務所椅子計4つ</t>
    <rPh sb="9" eb="11">
      <t>ハキ</t>
    </rPh>
    <rPh sb="11" eb="13">
      <t>ヨテイ</t>
    </rPh>
    <rPh sb="13" eb="15">
      <t>キカイ</t>
    </rPh>
    <rPh sb="15" eb="16">
      <t>シツ</t>
    </rPh>
    <rPh sb="22" eb="23">
      <t>ホカ</t>
    </rPh>
    <rPh sb="25" eb="27">
      <t>ハキ</t>
    </rPh>
    <rPh sb="27" eb="29">
      <t>フメイ</t>
    </rPh>
    <rPh sb="31" eb="33">
      <t>ジム</t>
    </rPh>
    <rPh sb="33" eb="34">
      <t>ショ</t>
    </rPh>
    <rPh sb="34" eb="36">
      <t>イス</t>
    </rPh>
    <rPh sb="36" eb="37">
      <t>ケイ</t>
    </rPh>
    <phoneticPr fontId="5"/>
  </si>
  <si>
    <t>1つ廃棄予定機械室　　　　　　　他7つ廃棄不明</t>
    <rPh sb="2" eb="4">
      <t>ハイキ</t>
    </rPh>
    <rPh sb="4" eb="6">
      <t>ヨテイ</t>
    </rPh>
    <rPh sb="6" eb="8">
      <t>キカイ</t>
    </rPh>
    <rPh sb="8" eb="9">
      <t>シツ</t>
    </rPh>
    <rPh sb="16" eb="17">
      <t>ホカ</t>
    </rPh>
    <rPh sb="19" eb="21">
      <t>ハイキ</t>
    </rPh>
    <rPh sb="21" eb="23">
      <t>フメイ</t>
    </rPh>
    <phoneticPr fontId="5"/>
  </si>
  <si>
    <r>
      <t>クロススクリーンパネル　　
ITO RC-1830C　</t>
    </r>
    <r>
      <rPr>
        <sz val="6"/>
        <color indexed="8"/>
        <rFont val="ＭＳ Ｐゴシック"/>
        <family val="3"/>
        <charset val="128"/>
      </rPr>
      <t>　グリーン</t>
    </r>
  </si>
  <si>
    <t>イベントパネル
コクヨ　SNP-64MN　　　　　　　うすｸﾞり-ﾝ</t>
    <phoneticPr fontId="5"/>
  </si>
  <si>
    <t>廊下等　　（茶）</t>
    <rPh sb="0" eb="2">
      <t>ロウカ</t>
    </rPh>
    <rPh sb="2" eb="3">
      <t>トウ</t>
    </rPh>
    <rPh sb="6" eb="7">
      <t>チャ</t>
    </rPh>
    <phoneticPr fontId="3"/>
  </si>
  <si>
    <t>市からⅠ種備品として配備</t>
    <phoneticPr fontId="3"/>
  </si>
  <si>
    <t>ディと厨房</t>
    <rPh sb="3" eb="5">
      <t>チュウボウ</t>
    </rPh>
    <phoneticPr fontId="3"/>
  </si>
  <si>
    <t>ボランティアコーナー　　　　　　地域ケアルーム</t>
    <rPh sb="16" eb="18">
      <t>チイキ</t>
    </rPh>
    <phoneticPr fontId="10"/>
  </si>
  <si>
    <t>相談室</t>
    <rPh sb="0" eb="3">
      <t>ソウダンシツ</t>
    </rPh>
    <phoneticPr fontId="4"/>
  </si>
  <si>
    <t>H30.1001廃棄</t>
    <rPh sb="8" eb="10">
      <t>ハイキ</t>
    </rPh>
    <phoneticPr fontId="5"/>
  </si>
  <si>
    <t>風除室　（紺）</t>
    <rPh sb="0" eb="3">
      <t>フウジョシツ</t>
    </rPh>
    <rPh sb="5" eb="6">
      <t>コン</t>
    </rPh>
    <phoneticPr fontId="3"/>
  </si>
  <si>
    <t>地域ケア</t>
    <rPh sb="0" eb="2">
      <t>チイキ</t>
    </rPh>
    <phoneticPr fontId="3"/>
  </si>
  <si>
    <t>47相談室　　             48地域ケア</t>
    <rPh sb="2" eb="4">
      <t>ソウダン</t>
    </rPh>
    <rPh sb="4" eb="5">
      <t>シツ</t>
    </rPh>
    <rPh sb="22" eb="24">
      <t>チイキ</t>
    </rPh>
    <phoneticPr fontId="3"/>
  </si>
  <si>
    <t>ディ事務所</t>
    <rPh sb="2" eb="4">
      <t>ジム</t>
    </rPh>
    <rPh sb="4" eb="5">
      <t>ショ</t>
    </rPh>
    <phoneticPr fontId="3"/>
  </si>
  <si>
    <t>ディ</t>
    <phoneticPr fontId="3"/>
  </si>
  <si>
    <t>ディ</t>
    <phoneticPr fontId="5"/>
  </si>
  <si>
    <t>休養室</t>
    <rPh sb="0" eb="2">
      <t>キュウヨウ</t>
    </rPh>
    <rPh sb="2" eb="3">
      <t>シツ</t>
    </rPh>
    <phoneticPr fontId="5"/>
  </si>
  <si>
    <t>所長用書庫</t>
    <rPh sb="0" eb="2">
      <t>ショチョウ</t>
    </rPh>
    <rPh sb="2" eb="3">
      <t>ヨウ</t>
    </rPh>
    <rPh sb="3" eb="5">
      <t>ショコ</t>
    </rPh>
    <phoneticPr fontId="5"/>
  </si>
  <si>
    <t>倉1</t>
    <rPh sb="0" eb="1">
      <t>クラ</t>
    </rPh>
    <phoneticPr fontId="8"/>
  </si>
  <si>
    <t>機械室</t>
    <rPh sb="0" eb="2">
      <t>キカイ</t>
    </rPh>
    <rPh sb="2" eb="3">
      <t>シツ</t>
    </rPh>
    <phoneticPr fontId="3"/>
  </si>
  <si>
    <t>デイルーム　倉庫2</t>
    <rPh sb="6" eb="8">
      <t>ソウコ</t>
    </rPh>
    <phoneticPr fontId="3"/>
  </si>
  <si>
    <t>ﾎﾞﾗﾝﾃｨｱｺｰﾅｰ</t>
    <phoneticPr fontId="8"/>
  </si>
  <si>
    <t>脱衣室</t>
    <rPh sb="0" eb="3">
      <t>ダツイシツ</t>
    </rPh>
    <phoneticPr fontId="2"/>
  </si>
  <si>
    <t>倉2</t>
    <rPh sb="0" eb="1">
      <t>クラ</t>
    </rPh>
    <phoneticPr fontId="2"/>
  </si>
  <si>
    <t>事務所</t>
    <rPh sb="0" eb="2">
      <t>ジム</t>
    </rPh>
    <rPh sb="2" eb="3">
      <t>ショ</t>
    </rPh>
    <phoneticPr fontId="8"/>
  </si>
  <si>
    <t>相談室</t>
    <rPh sb="0" eb="3">
      <t>ソウダンシツ</t>
    </rPh>
    <phoneticPr fontId="8"/>
  </si>
  <si>
    <t>ディ事務所</t>
    <rPh sb="2" eb="4">
      <t>ジム</t>
    </rPh>
    <rPh sb="4" eb="5">
      <t>ショ</t>
    </rPh>
    <phoneticPr fontId="8"/>
  </si>
  <si>
    <t>地域ケアとディ</t>
    <rPh sb="0" eb="2">
      <t>チイキ</t>
    </rPh>
    <phoneticPr fontId="5"/>
  </si>
  <si>
    <t>不明</t>
    <rPh sb="0" eb="2">
      <t>フメイ</t>
    </rPh>
    <phoneticPr fontId="3"/>
  </si>
  <si>
    <t>ベッド</t>
    <phoneticPr fontId="3"/>
  </si>
  <si>
    <t>多目的ホール（５×10組）</t>
    <rPh sb="0" eb="3">
      <t>タモクテキ</t>
    </rPh>
    <rPh sb="11" eb="12">
      <t>クミ</t>
    </rPh>
    <phoneticPr fontId="5"/>
  </si>
  <si>
    <t>ヘルパーナースルーム・　　　　　　　　　　　ディルーム</t>
    <phoneticPr fontId="5"/>
  </si>
  <si>
    <t>地域ケア　</t>
    <rPh sb="0" eb="2">
      <t>チイキ</t>
    </rPh>
    <phoneticPr fontId="5"/>
  </si>
  <si>
    <t>倉1</t>
    <rPh sb="0" eb="1">
      <t>クラ</t>
    </rPh>
    <phoneticPr fontId="3"/>
  </si>
  <si>
    <t>廃棄</t>
    <rPh sb="0" eb="2">
      <t>ハイキ</t>
    </rPh>
    <phoneticPr fontId="3"/>
  </si>
  <si>
    <t>廃棄</t>
    <rPh sb="0" eb="2">
      <t>ハイキ</t>
    </rPh>
    <phoneticPr fontId="5"/>
  </si>
  <si>
    <t>1つ廃棄</t>
    <rPh sb="2" eb="4">
      <t>ハイキ</t>
    </rPh>
    <phoneticPr fontId="5"/>
  </si>
  <si>
    <r>
      <rPr>
        <sz val="7.5"/>
        <color indexed="8"/>
        <rFont val="ＭＳ Ｐゴシック"/>
        <family val="3"/>
        <charset val="128"/>
      </rPr>
      <t>R１.１０．１８現在４組+８枚＝48枚　</t>
    </r>
    <r>
      <rPr>
        <sz val="8"/>
        <color indexed="8"/>
        <rFont val="ＭＳ Ｐゴシック"/>
        <family val="3"/>
        <charset val="128"/>
      </rPr>
      <t>　　２枚破棄</t>
    </r>
    <rPh sb="8" eb="10">
      <t>ゲンザイ</t>
    </rPh>
    <rPh sb="11" eb="12">
      <t>クミ</t>
    </rPh>
    <rPh sb="14" eb="15">
      <t>マイ</t>
    </rPh>
    <rPh sb="18" eb="19">
      <t>マイ</t>
    </rPh>
    <rPh sb="23" eb="24">
      <t>マイ</t>
    </rPh>
    <rPh sb="24" eb="26">
      <t>ハキ</t>
    </rPh>
    <phoneticPr fontId="5"/>
  </si>
  <si>
    <t>SB13007のみ　　　　　　　他廃棄</t>
    <rPh sb="16" eb="17">
      <t>ホカ</t>
    </rPh>
    <rPh sb="17" eb="19">
      <t>ハイキ</t>
    </rPh>
    <phoneticPr fontId="3"/>
  </si>
  <si>
    <t>芙蓉苑より寄附</t>
    <rPh sb="0" eb="2">
      <t>フヨウ</t>
    </rPh>
    <rPh sb="2" eb="3">
      <t>エン</t>
    </rPh>
    <rPh sb="5" eb="7">
      <t>キフ</t>
    </rPh>
    <phoneticPr fontId="3"/>
  </si>
  <si>
    <t>破棄</t>
    <rPh sb="0" eb="2">
      <t>ハキ</t>
    </rPh>
    <phoneticPr fontId="3"/>
  </si>
  <si>
    <t>１台破棄</t>
    <rPh sb="1" eb="2">
      <t>ダイ</t>
    </rPh>
    <rPh sb="2" eb="4">
      <t>ハキ</t>
    </rPh>
    <phoneticPr fontId="3"/>
  </si>
  <si>
    <r>
      <t>備品Ⅱ　種</t>
    </r>
    <r>
      <rPr>
        <sz val="9"/>
        <color indexed="8"/>
        <rFont val="ＭＳ Ｐゴシック"/>
        <family val="3"/>
        <charset val="128"/>
      </rPr>
      <t>（寄贈）</t>
    </r>
    <rPh sb="0" eb="2">
      <t>ビヒン</t>
    </rPh>
    <rPh sb="4" eb="5">
      <t>シュ</t>
    </rPh>
    <rPh sb="6" eb="8">
      <t>キゾウ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</si>
</sst>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0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P ゴシック"/>
      <family val="3"/>
      <charset val="128"/>
    </font>
    <font>
      <b/>
      <sz val="9"/>
      <name val="MS P ゴシック"/>
      <family val="3"/>
      <charset val="128"/>
    </font>
    <font>
      <sz val="5.5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trike/>
      <sz val="8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6.5"/>
      <color indexed="8"/>
      <name val="ＭＳ Ｐゴシック"/>
      <family val="3"/>
      <charset val="128"/>
      <scheme val="minor"/>
    </font>
    <font>
      <sz val="7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9" borderId="21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3" borderId="22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2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27" fillId="0" borderId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32" borderId="2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" borderId="24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293">
    <xf numFmtId="0" fontId="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58" fontId="45" fillId="0" borderId="1" xfId="0" applyNumberFormat="1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38" fontId="44" fillId="0" borderId="1" xfId="33" applyFont="1" applyBorder="1" applyAlignment="1">
      <alignment vertical="center"/>
    </xf>
    <xf numFmtId="38" fontId="44" fillId="0" borderId="0" xfId="33" applyFont="1" applyAlignment="1">
      <alignment vertical="center"/>
    </xf>
    <xf numFmtId="0" fontId="22" fillId="4" borderId="2" xfId="0" applyFont="1" applyFill="1" applyBorder="1" applyAlignment="1">
      <alignment horizontal="center" vertical="center" wrapText="1"/>
    </xf>
    <xf numFmtId="38" fontId="22" fillId="4" borderId="3" xfId="33" applyFont="1" applyFill="1" applyBorder="1" applyAlignment="1">
      <alignment horizontal="center" vertical="center" wrapText="1"/>
    </xf>
    <xf numFmtId="38" fontId="22" fillId="4" borderId="2" xfId="33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49" fontId="45" fillId="0" borderId="4" xfId="0" applyNumberFormat="1" applyFont="1" applyBorder="1" applyAlignment="1">
      <alignment vertical="center" wrapText="1"/>
    </xf>
    <xf numFmtId="49" fontId="45" fillId="0" borderId="5" xfId="0" applyNumberFormat="1" applyFont="1" applyBorder="1" applyAlignment="1">
      <alignment vertical="center" wrapText="1"/>
    </xf>
    <xf numFmtId="49" fontId="45" fillId="0" borderId="6" xfId="0" applyNumberFormat="1" applyFont="1" applyBorder="1" applyAlignment="1">
      <alignment vertical="center" wrapText="1"/>
    </xf>
    <xf numFmtId="49" fontId="45" fillId="0" borderId="7" xfId="0" applyNumberFormat="1" applyFont="1" applyBorder="1" applyAlignment="1">
      <alignment vertical="center" wrapText="1"/>
    </xf>
    <xf numFmtId="49" fontId="45" fillId="0" borderId="0" xfId="0" applyNumberFormat="1" applyFont="1" applyBorder="1" applyAlignment="1">
      <alignment vertical="center" wrapText="1"/>
    </xf>
    <xf numFmtId="49" fontId="45" fillId="0" borderId="8" xfId="0" applyNumberFormat="1" applyFont="1" applyBorder="1" applyAlignment="1">
      <alignment vertical="center" wrapText="1"/>
    </xf>
    <xf numFmtId="49" fontId="45" fillId="0" borderId="9" xfId="0" applyNumberFormat="1" applyFont="1" applyBorder="1" applyAlignment="1">
      <alignment vertical="center" wrapText="1"/>
    </xf>
    <xf numFmtId="49" fontId="45" fillId="0" borderId="10" xfId="0" applyNumberFormat="1" applyFont="1" applyBorder="1" applyAlignment="1">
      <alignment vertical="center" wrapText="1"/>
    </xf>
    <xf numFmtId="49" fontId="45" fillId="0" borderId="10" xfId="0" applyNumberFormat="1" applyFont="1" applyBorder="1" applyAlignment="1">
      <alignment vertical="center" shrinkToFit="1"/>
    </xf>
    <xf numFmtId="49" fontId="45" fillId="0" borderId="11" xfId="0" applyNumberFormat="1" applyFont="1" applyBorder="1" applyAlignment="1">
      <alignment vertical="center" shrinkToFit="1"/>
    </xf>
    <xf numFmtId="0" fontId="44" fillId="0" borderId="1" xfId="0" applyFont="1" applyBorder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44" fillId="0" borderId="1" xfId="0" applyFont="1" applyFill="1" applyBorder="1" applyAlignment="1">
      <alignment vertical="center" shrinkToFit="1"/>
    </xf>
    <xf numFmtId="0" fontId="45" fillId="0" borderId="0" xfId="0" applyFont="1" applyAlignment="1">
      <alignment horizontal="left" vertical="center"/>
    </xf>
    <xf numFmtId="49" fontId="45" fillId="0" borderId="7" xfId="0" applyNumberFormat="1" applyFont="1" applyBorder="1" applyAlignment="1">
      <alignment horizontal="left" vertical="center" wrapText="1"/>
    </xf>
    <xf numFmtId="49" fontId="45" fillId="0" borderId="9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9" fontId="45" fillId="0" borderId="4" xfId="0" applyNumberFormat="1" applyFont="1" applyBorder="1" applyAlignment="1">
      <alignment horizontal="center" vertical="center" wrapText="1"/>
    </xf>
    <xf numFmtId="49" fontId="45" fillId="0" borderId="4" xfId="0" applyNumberFormat="1" applyFont="1" applyBorder="1" applyAlignment="1">
      <alignment horizontal="left" vertical="center" wrapText="1"/>
    </xf>
    <xf numFmtId="0" fontId="46" fillId="0" borderId="1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 shrinkToFit="1"/>
    </xf>
    <xf numFmtId="0" fontId="2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shrinkToFit="1"/>
    </xf>
    <xf numFmtId="0" fontId="44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vertical="center" wrapText="1"/>
    </xf>
    <xf numFmtId="58" fontId="6" fillId="4" borderId="1" xfId="0" applyNumberFormat="1" applyFont="1" applyFill="1" applyBorder="1" applyAlignment="1">
      <alignment horizontal="left" vertical="center" wrapText="1"/>
    </xf>
    <xf numFmtId="38" fontId="6" fillId="4" borderId="1" xfId="33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shrinkToFit="1"/>
    </xf>
    <xf numFmtId="58" fontId="46" fillId="0" borderId="1" xfId="0" applyNumberFormat="1" applyFont="1" applyBorder="1" applyAlignment="1">
      <alignment horizontal="left" vertical="center"/>
    </xf>
    <xf numFmtId="38" fontId="46" fillId="0" borderId="1" xfId="33" applyFont="1" applyBorder="1" applyAlignment="1">
      <alignment vertical="center"/>
    </xf>
    <xf numFmtId="0" fontId="46" fillId="0" borderId="1" xfId="0" applyFont="1" applyBorder="1" applyAlignment="1">
      <alignment vertical="center" shrinkToFit="1"/>
    </xf>
    <xf numFmtId="58" fontId="6" fillId="4" borderId="1" xfId="0" applyNumberFormat="1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shrinkToFit="1"/>
    </xf>
    <xf numFmtId="58" fontId="9" fillId="4" borderId="1" xfId="0" applyNumberFormat="1" applyFont="1" applyFill="1" applyBorder="1" applyAlignment="1">
      <alignment horizontal="left" vertical="center" wrapText="1"/>
    </xf>
    <xf numFmtId="0" fontId="47" fillId="0" borderId="1" xfId="0" applyFont="1" applyBorder="1" applyAlignment="1">
      <alignment vertical="center"/>
    </xf>
    <xf numFmtId="38" fontId="47" fillId="0" borderId="1" xfId="33" applyFont="1" applyBorder="1" applyAlignment="1">
      <alignment vertical="center"/>
    </xf>
    <xf numFmtId="38" fontId="9" fillId="4" borderId="1" xfId="33" applyFont="1" applyFill="1" applyBorder="1" applyAlignment="1">
      <alignment vertical="center" wrapText="1"/>
    </xf>
    <xf numFmtId="58" fontId="47" fillId="0" borderId="1" xfId="0" applyNumberFormat="1" applyFont="1" applyBorder="1" applyAlignment="1">
      <alignment horizontal="left" vertical="center"/>
    </xf>
    <xf numFmtId="0" fontId="47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46" fillId="0" borderId="1" xfId="0" applyFont="1" applyBorder="1" applyAlignment="1">
      <alignment vertical="center" wrapText="1"/>
    </xf>
    <xf numFmtId="0" fontId="44" fillId="4" borderId="1" xfId="0" applyFont="1" applyFill="1" applyBorder="1" applyAlignment="1">
      <alignment vertical="center"/>
    </xf>
    <xf numFmtId="0" fontId="44" fillId="4" borderId="1" xfId="0" applyFont="1" applyFill="1" applyBorder="1" applyAlignment="1">
      <alignment vertical="center" shrinkToFit="1"/>
    </xf>
    <xf numFmtId="3" fontId="44" fillId="0" borderId="1" xfId="0" applyNumberFormat="1" applyFont="1" applyBorder="1" applyAlignment="1">
      <alignment vertical="center"/>
    </xf>
    <xf numFmtId="58" fontId="45" fillId="4" borderId="1" xfId="0" applyNumberFormat="1" applyFont="1" applyFill="1" applyBorder="1" applyAlignment="1">
      <alignment horizontal="left" vertical="center"/>
    </xf>
    <xf numFmtId="0" fontId="46" fillId="4" borderId="1" xfId="0" applyFont="1" applyFill="1" applyBorder="1" applyAlignment="1">
      <alignment vertical="center" shrinkToFit="1"/>
    </xf>
    <xf numFmtId="0" fontId="46" fillId="4" borderId="1" xfId="0" applyFont="1" applyFill="1" applyBorder="1" applyAlignment="1">
      <alignment vertical="center" wrapText="1"/>
    </xf>
    <xf numFmtId="58" fontId="46" fillId="4" borderId="1" xfId="0" applyNumberFormat="1" applyFont="1" applyFill="1" applyBorder="1" applyAlignment="1">
      <alignment horizontal="left" vertical="center"/>
    </xf>
    <xf numFmtId="0" fontId="46" fillId="4" borderId="1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 wrapText="1" shrinkToFit="1"/>
    </xf>
    <xf numFmtId="0" fontId="45" fillId="0" borderId="0" xfId="0" applyFont="1" applyBorder="1" applyAlignment="1">
      <alignment vertical="center" wrapText="1"/>
    </xf>
    <xf numFmtId="0" fontId="45" fillId="4" borderId="1" xfId="0" applyFont="1" applyFill="1" applyBorder="1" applyAlignment="1">
      <alignment vertical="center"/>
    </xf>
    <xf numFmtId="0" fontId="45" fillId="4" borderId="1" xfId="0" applyFont="1" applyFill="1" applyBorder="1" applyAlignment="1">
      <alignment horizontal="left" vertical="center"/>
    </xf>
    <xf numFmtId="38" fontId="46" fillId="4" borderId="1" xfId="33" applyFont="1" applyFill="1" applyBorder="1" applyAlignment="1">
      <alignment vertical="center"/>
    </xf>
    <xf numFmtId="38" fontId="44" fillId="4" borderId="1" xfId="33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46" fillId="4" borderId="1" xfId="0" applyFont="1" applyFill="1" applyBorder="1" applyAlignment="1">
      <alignment horizontal="left" vertical="center" shrinkToFit="1"/>
    </xf>
    <xf numFmtId="0" fontId="44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58" fontId="1" fillId="4" borderId="0" xfId="0" applyNumberFormat="1" applyFont="1" applyFill="1" applyBorder="1" applyAlignment="1">
      <alignment horizontal="left" vertical="center" shrinkToFit="1"/>
    </xf>
    <xf numFmtId="58" fontId="6" fillId="4" borderId="0" xfId="0" applyNumberFormat="1" applyFont="1" applyFill="1" applyBorder="1" applyAlignment="1">
      <alignment horizontal="left" vertical="center" shrinkToFit="1"/>
    </xf>
    <xf numFmtId="58" fontId="46" fillId="4" borderId="0" xfId="0" applyNumberFormat="1" applyFont="1" applyFill="1" applyBorder="1" applyAlignment="1">
      <alignment horizontal="left" vertical="center" shrinkToFit="1"/>
    </xf>
    <xf numFmtId="0" fontId="47" fillId="4" borderId="1" xfId="0" applyFont="1" applyFill="1" applyBorder="1" applyAlignment="1">
      <alignment vertical="center"/>
    </xf>
    <xf numFmtId="0" fontId="44" fillId="4" borderId="0" xfId="0" applyFont="1" applyFill="1" applyAlignment="1">
      <alignment vertical="center"/>
    </xf>
    <xf numFmtId="57" fontId="45" fillId="4" borderId="1" xfId="0" applyNumberFormat="1" applyFont="1" applyFill="1" applyBorder="1" applyAlignment="1">
      <alignment horizontal="left" vertical="center"/>
    </xf>
    <xf numFmtId="58" fontId="46" fillId="0" borderId="1" xfId="0" applyNumberFormat="1" applyFont="1" applyFill="1" applyBorder="1" applyAlignment="1">
      <alignment horizontal="left" vertical="center"/>
    </xf>
    <xf numFmtId="0" fontId="45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/>
    </xf>
    <xf numFmtId="0" fontId="44" fillId="0" borderId="1" xfId="0" applyFont="1" applyFill="1" applyBorder="1" applyAlignment="1">
      <alignment vertical="center"/>
    </xf>
    <xf numFmtId="38" fontId="44" fillId="0" borderId="1" xfId="33" applyFont="1" applyFill="1" applyBorder="1" applyAlignment="1">
      <alignment vertical="center"/>
    </xf>
    <xf numFmtId="58" fontId="45" fillId="0" borderId="1" xfId="0" applyNumberFormat="1" applyFont="1" applyFill="1" applyBorder="1" applyAlignment="1">
      <alignment horizontal="left" vertical="center"/>
    </xf>
    <xf numFmtId="0" fontId="4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8" fontId="6" fillId="0" borderId="1" xfId="33" applyFont="1" applyFill="1" applyBorder="1" applyAlignment="1">
      <alignment vertical="center" wrapText="1"/>
    </xf>
    <xf numFmtId="38" fontId="46" fillId="0" borderId="1" xfId="33" applyFont="1" applyFill="1" applyBorder="1" applyAlignment="1">
      <alignment vertical="center"/>
    </xf>
    <xf numFmtId="0" fontId="47" fillId="0" borderId="1" xfId="0" applyFont="1" applyFill="1" applyBorder="1" applyAlignment="1">
      <alignment vertical="center"/>
    </xf>
    <xf numFmtId="0" fontId="46" fillId="4" borderId="1" xfId="0" applyFont="1" applyFill="1" applyBorder="1" applyAlignment="1">
      <alignment vertical="center" wrapText="1" shrinkToFit="1"/>
    </xf>
    <xf numFmtId="49" fontId="45" fillId="4" borderId="9" xfId="0" applyNumberFormat="1" applyFont="1" applyFill="1" applyBorder="1" applyAlignment="1">
      <alignment horizontal="left" vertical="center" wrapText="1"/>
    </xf>
    <xf numFmtId="49" fontId="45" fillId="4" borderId="10" xfId="0" applyNumberFormat="1" applyFont="1" applyFill="1" applyBorder="1" applyAlignment="1">
      <alignment vertical="center" wrapText="1"/>
    </xf>
    <xf numFmtId="49" fontId="45" fillId="4" borderId="10" xfId="0" applyNumberFormat="1" applyFont="1" applyFill="1" applyBorder="1" applyAlignment="1">
      <alignment vertical="center" shrinkToFit="1"/>
    </xf>
    <xf numFmtId="49" fontId="45" fillId="4" borderId="11" xfId="0" applyNumberFormat="1" applyFont="1" applyFill="1" applyBorder="1" applyAlignment="1">
      <alignment vertical="center" shrinkToFit="1"/>
    </xf>
    <xf numFmtId="38" fontId="44" fillId="4" borderId="0" xfId="33" applyFont="1" applyFill="1" applyAlignment="1">
      <alignment vertical="center"/>
    </xf>
    <xf numFmtId="0" fontId="45" fillId="4" borderId="0" xfId="0" applyFont="1" applyFill="1" applyAlignment="1">
      <alignment horizontal="left" vertical="center"/>
    </xf>
    <xf numFmtId="58" fontId="47" fillId="4" borderId="1" xfId="0" applyNumberFormat="1" applyFont="1" applyFill="1" applyBorder="1" applyAlignment="1">
      <alignment horizontal="left" vertical="center"/>
    </xf>
    <xf numFmtId="38" fontId="47" fillId="4" borderId="1" xfId="33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 shrinkToFit="1"/>
    </xf>
    <xf numFmtId="0" fontId="9" fillId="4" borderId="1" xfId="0" applyFont="1" applyFill="1" applyBorder="1" applyAlignment="1">
      <alignment vertical="center" wrapText="1"/>
    </xf>
    <xf numFmtId="57" fontId="21" fillId="4" borderId="0" xfId="0" applyNumberFormat="1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46" fillId="0" borderId="1" xfId="0" applyFont="1" applyBorder="1" applyAlignment="1">
      <alignment vertical="center" wrapText="1" shrinkToFit="1"/>
    </xf>
    <xf numFmtId="0" fontId="48" fillId="0" borderId="0" xfId="0" applyFont="1" applyAlignment="1">
      <alignment vertical="center"/>
    </xf>
    <xf numFmtId="58" fontId="6" fillId="0" borderId="1" xfId="0" applyNumberFormat="1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vertical="center" shrinkToFit="1"/>
    </xf>
    <xf numFmtId="58" fontId="46" fillId="4" borderId="1" xfId="0" applyNumberFormat="1" applyFont="1" applyFill="1" applyBorder="1" applyAlignment="1">
      <alignment vertical="center"/>
    </xf>
    <xf numFmtId="58" fontId="45" fillId="4" borderId="1" xfId="0" applyNumberFormat="1" applyFont="1" applyFill="1" applyBorder="1" applyAlignment="1">
      <alignment vertical="center"/>
    </xf>
    <xf numFmtId="0" fontId="45" fillId="0" borderId="0" xfId="0" applyFont="1" applyAlignment="1">
      <alignment vertical="center" wrapText="1"/>
    </xf>
    <xf numFmtId="0" fontId="45" fillId="4" borderId="0" xfId="0" applyFont="1" applyFill="1" applyAlignment="1">
      <alignment vertical="center" wrapText="1"/>
    </xf>
    <xf numFmtId="0" fontId="45" fillId="4" borderId="0" xfId="0" applyFont="1" applyFill="1" applyAlignment="1">
      <alignment horizontal="center" vertical="center" wrapText="1"/>
    </xf>
    <xf numFmtId="0" fontId="48" fillId="4" borderId="1" xfId="0" applyFont="1" applyFill="1" applyBorder="1" applyAlignment="1">
      <alignment vertical="center"/>
    </xf>
    <xf numFmtId="0" fontId="47" fillId="4" borderId="1" xfId="0" applyFont="1" applyFill="1" applyBorder="1" applyAlignment="1">
      <alignment horizontal="left" vertical="center" shrinkToFit="1"/>
    </xf>
    <xf numFmtId="0" fontId="46" fillId="0" borderId="1" xfId="0" applyFont="1" applyFill="1" applyBorder="1" applyAlignment="1">
      <alignment horizontal="left" vertical="center" shrinkToFit="1"/>
    </xf>
    <xf numFmtId="0" fontId="44" fillId="0" borderId="0" xfId="0" applyFont="1" applyFill="1" applyAlignment="1">
      <alignment vertical="center" shrinkToFit="1"/>
    </xf>
    <xf numFmtId="38" fontId="46" fillId="0" borderId="0" xfId="33" applyFont="1" applyBorder="1" applyAlignment="1">
      <alignment vertical="center"/>
    </xf>
    <xf numFmtId="0" fontId="45" fillId="0" borderId="0" xfId="0" applyFont="1" applyFill="1" applyAlignment="1">
      <alignment horizontal="left" vertical="center"/>
    </xf>
    <xf numFmtId="0" fontId="48" fillId="0" borderId="1" xfId="0" applyFont="1" applyFill="1" applyBorder="1" applyAlignment="1">
      <alignment vertical="center" wrapText="1" shrinkToFit="1"/>
    </xf>
    <xf numFmtId="0" fontId="46" fillId="0" borderId="1" xfId="0" applyFont="1" applyFill="1" applyBorder="1" applyAlignment="1">
      <alignment vertical="center" wrapText="1" shrinkToFit="1"/>
    </xf>
    <xf numFmtId="0" fontId="46" fillId="0" borderId="1" xfId="0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/>
    </xf>
    <xf numFmtId="0" fontId="45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38" fontId="44" fillId="0" borderId="0" xfId="33" applyFont="1" applyFill="1" applyAlignment="1">
      <alignment vertical="center"/>
    </xf>
    <xf numFmtId="49" fontId="45" fillId="0" borderId="4" xfId="0" applyNumberFormat="1" applyFont="1" applyFill="1" applyBorder="1" applyAlignment="1">
      <alignment vertical="center" wrapText="1"/>
    </xf>
    <xf numFmtId="49" fontId="45" fillId="0" borderId="5" xfId="0" applyNumberFormat="1" applyFont="1" applyFill="1" applyBorder="1" applyAlignment="1">
      <alignment vertical="center" wrapText="1"/>
    </xf>
    <xf numFmtId="49" fontId="45" fillId="0" borderId="6" xfId="0" applyNumberFormat="1" applyFont="1" applyFill="1" applyBorder="1" applyAlignment="1">
      <alignment vertical="center" wrapText="1"/>
    </xf>
    <xf numFmtId="49" fontId="45" fillId="0" borderId="7" xfId="0" applyNumberFormat="1" applyFont="1" applyFill="1" applyBorder="1" applyAlignment="1">
      <alignment vertical="center" wrapText="1"/>
    </xf>
    <xf numFmtId="49" fontId="45" fillId="0" borderId="0" xfId="0" applyNumberFormat="1" applyFont="1" applyFill="1" applyBorder="1" applyAlignment="1">
      <alignment vertical="center" wrapText="1"/>
    </xf>
    <xf numFmtId="49" fontId="45" fillId="0" borderId="8" xfId="0" applyNumberFormat="1" applyFont="1" applyFill="1" applyBorder="1" applyAlignment="1">
      <alignment vertical="center" wrapText="1"/>
    </xf>
    <xf numFmtId="49" fontId="45" fillId="0" borderId="9" xfId="0" applyNumberFormat="1" applyFont="1" applyFill="1" applyBorder="1" applyAlignment="1">
      <alignment vertical="center" wrapText="1"/>
    </xf>
    <xf numFmtId="49" fontId="45" fillId="0" borderId="10" xfId="0" applyNumberFormat="1" applyFont="1" applyFill="1" applyBorder="1" applyAlignment="1">
      <alignment vertical="center" wrapText="1"/>
    </xf>
    <xf numFmtId="49" fontId="45" fillId="0" borderId="10" xfId="0" applyNumberFormat="1" applyFont="1" applyFill="1" applyBorder="1" applyAlignment="1">
      <alignment vertical="center" shrinkToFit="1"/>
    </xf>
    <xf numFmtId="49" fontId="45" fillId="0" borderId="11" xfId="0" applyNumberFormat="1" applyFont="1" applyFill="1" applyBorder="1" applyAlignment="1">
      <alignment vertical="center" shrinkToFit="1"/>
    </xf>
    <xf numFmtId="0" fontId="21" fillId="0" borderId="0" xfId="0" applyFont="1" applyFill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38" fontId="22" fillId="0" borderId="3" xfId="33" applyFont="1" applyFill="1" applyBorder="1" applyAlignment="1">
      <alignment horizontal="center" vertical="center" wrapText="1"/>
    </xf>
    <xf numFmtId="38" fontId="22" fillId="0" borderId="2" xfId="3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/>
    </xf>
    <xf numFmtId="0" fontId="45" fillId="0" borderId="1" xfId="0" applyFont="1" applyFill="1" applyBorder="1" applyAlignment="1">
      <alignment horizontal="left" vertical="center"/>
    </xf>
    <xf numFmtId="38" fontId="46" fillId="0" borderId="1" xfId="0" applyNumberFormat="1" applyFont="1" applyFill="1" applyBorder="1" applyAlignment="1">
      <alignment vertical="center"/>
    </xf>
    <xf numFmtId="0" fontId="45" fillId="0" borderId="0" xfId="0" applyFont="1" applyFill="1" applyAlignment="1">
      <alignment vertical="center" wrapText="1"/>
    </xf>
    <xf numFmtId="0" fontId="48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49" fontId="45" fillId="0" borderId="4" xfId="0" applyNumberFormat="1" applyFont="1" applyFill="1" applyBorder="1" applyAlignment="1">
      <alignment horizontal="left" vertical="center" wrapText="1"/>
    </xf>
    <xf numFmtId="49" fontId="45" fillId="0" borderId="7" xfId="0" applyNumberFormat="1" applyFont="1" applyFill="1" applyBorder="1" applyAlignment="1">
      <alignment horizontal="left" vertical="center" wrapText="1"/>
    </xf>
    <xf numFmtId="49" fontId="45" fillId="0" borderId="9" xfId="0" applyNumberFormat="1" applyFont="1" applyFill="1" applyBorder="1" applyAlignment="1">
      <alignment horizontal="left" vertical="center" wrapText="1"/>
    </xf>
    <xf numFmtId="0" fontId="46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38" fontId="53" fillId="0" borderId="0" xfId="33" applyFont="1" applyFill="1" applyAlignment="1">
      <alignment vertical="center"/>
    </xf>
    <xf numFmtId="49" fontId="52" fillId="0" borderId="4" xfId="0" applyNumberFormat="1" applyFont="1" applyFill="1" applyBorder="1" applyAlignment="1">
      <alignment horizontal="left" vertical="center" wrapText="1"/>
    </xf>
    <xf numFmtId="49" fontId="52" fillId="0" borderId="5" xfId="0" applyNumberFormat="1" applyFont="1" applyFill="1" applyBorder="1" applyAlignment="1">
      <alignment vertical="center" wrapText="1"/>
    </xf>
    <xf numFmtId="49" fontId="52" fillId="0" borderId="6" xfId="0" applyNumberFormat="1" applyFont="1" applyFill="1" applyBorder="1" applyAlignment="1">
      <alignment vertical="center" wrapText="1"/>
    </xf>
    <xf numFmtId="49" fontId="52" fillId="0" borderId="7" xfId="0" applyNumberFormat="1" applyFont="1" applyFill="1" applyBorder="1" applyAlignment="1">
      <alignment horizontal="left" vertical="center" wrapText="1"/>
    </xf>
    <xf numFmtId="49" fontId="52" fillId="0" borderId="0" xfId="0" applyNumberFormat="1" applyFont="1" applyFill="1" applyBorder="1" applyAlignment="1">
      <alignment vertical="center" wrapText="1"/>
    </xf>
    <xf numFmtId="49" fontId="52" fillId="0" borderId="8" xfId="0" applyNumberFormat="1" applyFont="1" applyFill="1" applyBorder="1" applyAlignment="1">
      <alignment vertical="center" wrapText="1"/>
    </xf>
    <xf numFmtId="49" fontId="52" fillId="0" borderId="9" xfId="0" applyNumberFormat="1" applyFont="1" applyFill="1" applyBorder="1" applyAlignment="1">
      <alignment horizontal="left" vertical="center" wrapText="1"/>
    </xf>
    <xf numFmtId="49" fontId="52" fillId="0" borderId="10" xfId="0" applyNumberFormat="1" applyFont="1" applyFill="1" applyBorder="1" applyAlignment="1">
      <alignment vertical="center" wrapText="1"/>
    </xf>
    <xf numFmtId="49" fontId="52" fillId="0" borderId="10" xfId="0" applyNumberFormat="1" applyFont="1" applyFill="1" applyBorder="1" applyAlignment="1">
      <alignment vertical="center" shrinkToFit="1"/>
    </xf>
    <xf numFmtId="49" fontId="52" fillId="0" borderId="11" xfId="0" applyNumberFormat="1" applyFont="1" applyFill="1" applyBorder="1" applyAlignment="1">
      <alignment vertical="center" shrinkToFit="1"/>
    </xf>
    <xf numFmtId="0" fontId="55" fillId="0" borderId="0" xfId="0" applyFont="1" applyFill="1" applyAlignment="1">
      <alignment vertical="center"/>
    </xf>
    <xf numFmtId="0" fontId="56" fillId="0" borderId="2" xfId="0" applyFont="1" applyFill="1" applyBorder="1" applyAlignment="1">
      <alignment horizontal="center" vertical="center" wrapText="1"/>
    </xf>
    <xf numFmtId="38" fontId="56" fillId="0" borderId="3" xfId="33" applyFont="1" applyFill="1" applyBorder="1" applyAlignment="1">
      <alignment horizontal="center" vertical="center" wrapText="1"/>
    </xf>
    <xf numFmtId="38" fontId="56" fillId="0" borderId="2" xfId="33" applyFont="1" applyFill="1" applyBorder="1" applyAlignment="1">
      <alignment horizontal="center" vertical="center" wrapText="1"/>
    </xf>
    <xf numFmtId="0" fontId="56" fillId="0" borderId="3" xfId="0" applyFont="1" applyFill="1" applyBorder="1" applyAlignment="1">
      <alignment horizontal="center" vertical="center" wrapText="1"/>
    </xf>
    <xf numFmtId="58" fontId="57" fillId="0" borderId="1" xfId="0" applyNumberFormat="1" applyFont="1" applyFill="1" applyBorder="1" applyAlignment="1">
      <alignment horizontal="left" vertical="center" wrapText="1"/>
    </xf>
    <xf numFmtId="0" fontId="57" fillId="0" borderId="1" xfId="0" applyFont="1" applyFill="1" applyBorder="1" applyAlignment="1">
      <alignment vertical="center" wrapText="1"/>
    </xf>
    <xf numFmtId="38" fontId="57" fillId="0" borderId="1" xfId="33" applyFont="1" applyFill="1" applyBorder="1" applyAlignment="1">
      <alignment vertical="center" wrapText="1"/>
    </xf>
    <xf numFmtId="0" fontId="58" fillId="0" borderId="1" xfId="0" applyFont="1" applyFill="1" applyBorder="1" applyAlignment="1">
      <alignment vertical="center"/>
    </xf>
    <xf numFmtId="38" fontId="58" fillId="0" borderId="1" xfId="33" applyFont="1" applyFill="1" applyBorder="1" applyAlignment="1">
      <alignment vertical="center"/>
    </xf>
    <xf numFmtId="0" fontId="59" fillId="0" borderId="0" xfId="0" applyFont="1" applyFill="1" applyAlignment="1">
      <alignment vertical="center"/>
    </xf>
    <xf numFmtId="0" fontId="58" fillId="0" borderId="1" xfId="0" applyFont="1" applyFill="1" applyBorder="1" applyAlignment="1">
      <alignment vertical="center" shrinkToFit="1"/>
    </xf>
    <xf numFmtId="0" fontId="59" fillId="0" borderId="0" xfId="0" applyFont="1" applyFill="1" applyAlignment="1">
      <alignment horizontal="left" vertical="center"/>
    </xf>
    <xf numFmtId="58" fontId="58" fillId="0" borderId="1" xfId="0" applyNumberFormat="1" applyFont="1" applyFill="1" applyBorder="1" applyAlignment="1">
      <alignment horizontal="left" vertical="center"/>
    </xf>
    <xf numFmtId="0" fontId="59" fillId="0" borderId="0" xfId="0" applyFont="1" applyFill="1" applyAlignment="1">
      <alignment vertical="center" wrapText="1"/>
    </xf>
    <xf numFmtId="58" fontId="52" fillId="0" borderId="1" xfId="0" applyNumberFormat="1" applyFont="1" applyFill="1" applyBorder="1" applyAlignment="1">
      <alignment horizontal="left" vertical="center"/>
    </xf>
    <xf numFmtId="0" fontId="52" fillId="0" borderId="1" xfId="0" applyFont="1" applyFill="1" applyBorder="1" applyAlignment="1">
      <alignment vertical="center"/>
    </xf>
    <xf numFmtId="0" fontId="52" fillId="0" borderId="1" xfId="0" applyFont="1" applyFill="1" applyBorder="1" applyAlignment="1">
      <alignment vertical="center" wrapText="1"/>
    </xf>
    <xf numFmtId="0" fontId="53" fillId="0" borderId="1" xfId="0" applyFont="1" applyFill="1" applyBorder="1" applyAlignment="1">
      <alignment vertical="center"/>
    </xf>
    <xf numFmtId="38" fontId="53" fillId="0" borderId="1" xfId="33" applyFont="1" applyFill="1" applyBorder="1" applyAlignment="1">
      <alignment vertical="center"/>
    </xf>
    <xf numFmtId="0" fontId="52" fillId="0" borderId="1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vertical="center"/>
    </xf>
    <xf numFmtId="38" fontId="45" fillId="0" borderId="1" xfId="33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shrinkToFit="1"/>
    </xf>
    <xf numFmtId="0" fontId="21" fillId="4" borderId="12" xfId="0" applyFont="1" applyFill="1" applyBorder="1" applyAlignment="1">
      <alignment horizontal="center" vertical="center" shrinkToFit="1"/>
    </xf>
    <xf numFmtId="0" fontId="50" fillId="0" borderId="7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51" fillId="4" borderId="7" xfId="0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5" fillId="0" borderId="7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45" fillId="0" borderId="0" xfId="0" applyFont="1" applyFill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left" vertical="center" wrapText="1"/>
    </xf>
    <xf numFmtId="0" fontId="46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21" fillId="4" borderId="19" xfId="0" applyFont="1" applyFill="1" applyBorder="1" applyAlignment="1">
      <alignment vertical="center" wrapText="1"/>
    </xf>
    <xf numFmtId="0" fontId="21" fillId="4" borderId="20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2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vertical="center" wrapText="1"/>
    </xf>
    <xf numFmtId="0" fontId="21" fillId="4" borderId="0" xfId="0" applyFont="1" applyFill="1" applyAlignment="1">
      <alignment horizontal="center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45" fillId="0" borderId="7" xfId="0" applyFont="1" applyFill="1" applyBorder="1" applyAlignment="1">
      <alignment horizontal="left" vertical="center"/>
    </xf>
    <xf numFmtId="0" fontId="45" fillId="0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3" fillId="4" borderId="19" xfId="0" applyFont="1" applyFill="1" applyBorder="1" applyAlignment="1">
      <alignment vertical="center" wrapText="1"/>
    </xf>
    <xf numFmtId="0" fontId="23" fillId="4" borderId="2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vertical="center" wrapText="1"/>
    </xf>
    <xf numFmtId="0" fontId="55" fillId="0" borderId="2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vertical="center" wrapText="1"/>
    </xf>
    <xf numFmtId="0" fontId="59" fillId="0" borderId="7" xfId="0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horizontal="center" vertical="center"/>
    </xf>
    <xf numFmtId="0" fontId="55" fillId="0" borderId="2" xfId="0" applyFont="1" applyFill="1" applyBorder="1" applyAlignment="1">
      <alignment horizontal="left" vertical="center" wrapText="1"/>
    </xf>
    <xf numFmtId="0" fontId="55" fillId="0" borderId="12" xfId="0" applyFont="1" applyFill="1" applyBorder="1" applyAlignment="1">
      <alignment horizontal="left" vertical="center" wrapText="1"/>
    </xf>
    <xf numFmtId="0" fontId="55" fillId="0" borderId="3" xfId="0" applyFont="1" applyFill="1" applyBorder="1" applyAlignment="1">
      <alignment horizontal="center" vertical="center" wrapText="1"/>
    </xf>
    <xf numFmtId="0" fontId="55" fillId="0" borderId="16" xfId="0" applyFont="1" applyFill="1" applyBorder="1" applyAlignment="1">
      <alignment horizontal="center" vertical="center" wrapText="1"/>
    </xf>
    <xf numFmtId="0" fontId="55" fillId="0" borderId="17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55" fillId="0" borderId="13" xfId="0" applyFont="1" applyFill="1" applyBorder="1" applyAlignment="1">
      <alignment horizontal="center" vertical="center" wrapText="1"/>
    </xf>
    <xf numFmtId="0" fontId="55" fillId="0" borderId="14" xfId="0" applyFont="1" applyFill="1" applyBorder="1" applyAlignment="1">
      <alignment horizontal="center" vertical="center" wrapText="1"/>
    </xf>
    <xf numFmtId="0" fontId="55" fillId="0" borderId="15" xfId="0" applyFont="1" applyFill="1" applyBorder="1" applyAlignment="1">
      <alignment horizontal="center" vertical="center" wrapText="1"/>
    </xf>
    <xf numFmtId="0" fontId="45" fillId="0" borderId="7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190500</xdr:rowOff>
    </xdr:from>
    <xdr:to>
      <xdr:col>0</xdr:col>
      <xdr:colOff>819150</xdr:colOff>
      <xdr:row>7</xdr:row>
      <xdr:rowOff>200025</xdr:rowOff>
    </xdr:to>
    <xdr:sp macro="" textlink="">
      <xdr:nvSpPr>
        <xdr:cNvPr id="4831" name="直線コネクタ 2"/>
        <xdr:cNvSpPr>
          <a:spLocks noChangeShapeType="1"/>
        </xdr:cNvSpPr>
      </xdr:nvSpPr>
      <xdr:spPr bwMode="auto">
        <a:xfrm flipV="1">
          <a:off x="0" y="1752600"/>
          <a:ext cx="81915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171450</xdr:rowOff>
    </xdr:from>
    <xdr:to>
      <xdr:col>0</xdr:col>
      <xdr:colOff>828675</xdr:colOff>
      <xdr:row>8</xdr:row>
      <xdr:rowOff>180975</xdr:rowOff>
    </xdr:to>
    <xdr:sp macro="" textlink="">
      <xdr:nvSpPr>
        <xdr:cNvPr id="4832" name="直線コネクタ 3"/>
        <xdr:cNvSpPr>
          <a:spLocks noChangeShapeType="1"/>
        </xdr:cNvSpPr>
      </xdr:nvSpPr>
      <xdr:spPr bwMode="auto">
        <a:xfrm flipV="1">
          <a:off x="0" y="2085975"/>
          <a:ext cx="828675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7</xdr:row>
      <xdr:rowOff>85725</xdr:rowOff>
    </xdr:from>
    <xdr:to>
      <xdr:col>3</xdr:col>
      <xdr:colOff>352425</xdr:colOff>
      <xdr:row>7</xdr:row>
      <xdr:rowOff>133350</xdr:rowOff>
    </xdr:to>
    <xdr:sp macro="" textlink="">
      <xdr:nvSpPr>
        <xdr:cNvPr id="4833" name="直線コネクタ 6"/>
        <xdr:cNvSpPr>
          <a:spLocks noChangeShapeType="1"/>
        </xdr:cNvSpPr>
      </xdr:nvSpPr>
      <xdr:spPr bwMode="auto">
        <a:xfrm>
          <a:off x="2524125" y="1647825"/>
          <a:ext cx="333375" cy="476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800100</xdr:colOff>
      <xdr:row>7</xdr:row>
      <xdr:rowOff>228600</xdr:rowOff>
    </xdr:from>
    <xdr:to>
      <xdr:col>4</xdr:col>
      <xdr:colOff>180975</xdr:colOff>
      <xdr:row>7</xdr:row>
      <xdr:rowOff>247650</xdr:rowOff>
    </xdr:to>
    <xdr:sp macro="" textlink="">
      <xdr:nvSpPr>
        <xdr:cNvPr id="4834" name="直線コネクタ 12"/>
        <xdr:cNvSpPr>
          <a:spLocks noChangeShapeType="1"/>
        </xdr:cNvSpPr>
      </xdr:nvSpPr>
      <xdr:spPr bwMode="auto">
        <a:xfrm>
          <a:off x="2495550" y="1790700"/>
          <a:ext cx="100012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8</xdr:row>
      <xdr:rowOff>85725</xdr:rowOff>
    </xdr:from>
    <xdr:to>
      <xdr:col>3</xdr:col>
      <xdr:colOff>371475</xdr:colOff>
      <xdr:row>8</xdr:row>
      <xdr:rowOff>95250</xdr:rowOff>
    </xdr:to>
    <xdr:sp macro="" textlink="">
      <xdr:nvSpPr>
        <xdr:cNvPr id="4835" name="直線コネクタ 24"/>
        <xdr:cNvSpPr>
          <a:spLocks noChangeShapeType="1"/>
        </xdr:cNvSpPr>
      </xdr:nvSpPr>
      <xdr:spPr bwMode="auto">
        <a:xfrm flipV="1">
          <a:off x="2543175" y="2000250"/>
          <a:ext cx="333375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8</xdr:row>
      <xdr:rowOff>209550</xdr:rowOff>
    </xdr:from>
    <xdr:to>
      <xdr:col>4</xdr:col>
      <xdr:colOff>0</xdr:colOff>
      <xdr:row>8</xdr:row>
      <xdr:rowOff>228600</xdr:rowOff>
    </xdr:to>
    <xdr:sp macro="" textlink="">
      <xdr:nvSpPr>
        <xdr:cNvPr id="4836" name="直線コネクタ 28"/>
        <xdr:cNvSpPr>
          <a:spLocks noChangeShapeType="1"/>
        </xdr:cNvSpPr>
      </xdr:nvSpPr>
      <xdr:spPr bwMode="auto">
        <a:xfrm flipV="1">
          <a:off x="2571750" y="2124075"/>
          <a:ext cx="742950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7</xdr:row>
      <xdr:rowOff>171450</xdr:rowOff>
    </xdr:from>
    <xdr:to>
      <xdr:col>14</xdr:col>
      <xdr:colOff>400050</xdr:colOff>
      <xdr:row>7</xdr:row>
      <xdr:rowOff>190500</xdr:rowOff>
    </xdr:to>
    <xdr:sp macro="" textlink="">
      <xdr:nvSpPr>
        <xdr:cNvPr id="4837" name="直線コネクタ 4"/>
        <xdr:cNvSpPr>
          <a:spLocks noChangeShapeType="1"/>
        </xdr:cNvSpPr>
      </xdr:nvSpPr>
      <xdr:spPr bwMode="auto">
        <a:xfrm flipV="1">
          <a:off x="10782300" y="1733550"/>
          <a:ext cx="39052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180975</xdr:rowOff>
    </xdr:from>
    <xdr:to>
      <xdr:col>14</xdr:col>
      <xdr:colOff>361950</xdr:colOff>
      <xdr:row>8</xdr:row>
      <xdr:rowOff>200025</xdr:rowOff>
    </xdr:to>
    <xdr:sp macro="" textlink="">
      <xdr:nvSpPr>
        <xdr:cNvPr id="4838" name="直線コネクタ 9"/>
        <xdr:cNvSpPr>
          <a:spLocks noChangeShapeType="1"/>
        </xdr:cNvSpPr>
      </xdr:nvSpPr>
      <xdr:spPr bwMode="auto">
        <a:xfrm flipV="1">
          <a:off x="10772775" y="2095500"/>
          <a:ext cx="36195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161925</xdr:rowOff>
    </xdr:from>
    <xdr:to>
      <xdr:col>0</xdr:col>
      <xdr:colOff>857250</xdr:colOff>
      <xdr:row>9</xdr:row>
      <xdr:rowOff>161925</xdr:rowOff>
    </xdr:to>
    <xdr:sp macro="" textlink="">
      <xdr:nvSpPr>
        <xdr:cNvPr id="13223" name="直線コネクタ 3"/>
        <xdr:cNvSpPr>
          <a:spLocks noChangeShapeType="1"/>
        </xdr:cNvSpPr>
      </xdr:nvSpPr>
      <xdr:spPr bwMode="auto">
        <a:xfrm>
          <a:off x="0" y="2428875"/>
          <a:ext cx="857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171450</xdr:rowOff>
    </xdr:from>
    <xdr:to>
      <xdr:col>0</xdr:col>
      <xdr:colOff>866775</xdr:colOff>
      <xdr:row>16</xdr:row>
      <xdr:rowOff>171450</xdr:rowOff>
    </xdr:to>
    <xdr:sp macro="" textlink="">
      <xdr:nvSpPr>
        <xdr:cNvPr id="13224" name="直線コネクタ 2"/>
        <xdr:cNvSpPr>
          <a:spLocks noChangeShapeType="1"/>
        </xdr:cNvSpPr>
      </xdr:nvSpPr>
      <xdr:spPr bwMode="auto">
        <a:xfrm>
          <a:off x="0" y="4905375"/>
          <a:ext cx="866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171450</xdr:rowOff>
    </xdr:from>
    <xdr:to>
      <xdr:col>0</xdr:col>
      <xdr:colOff>714375</xdr:colOff>
      <xdr:row>10</xdr:row>
      <xdr:rowOff>180975</xdr:rowOff>
    </xdr:to>
    <xdr:sp macro="" textlink="">
      <xdr:nvSpPr>
        <xdr:cNvPr id="13225" name="直線コネクタ 9"/>
        <xdr:cNvSpPr>
          <a:spLocks noChangeShapeType="1"/>
        </xdr:cNvSpPr>
      </xdr:nvSpPr>
      <xdr:spPr bwMode="auto">
        <a:xfrm>
          <a:off x="0" y="2790825"/>
          <a:ext cx="714375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9</xdr:row>
      <xdr:rowOff>104775</xdr:rowOff>
    </xdr:from>
    <xdr:to>
      <xdr:col>3</xdr:col>
      <xdr:colOff>771525</xdr:colOff>
      <xdr:row>9</xdr:row>
      <xdr:rowOff>104775</xdr:rowOff>
    </xdr:to>
    <xdr:sp macro="" textlink="">
      <xdr:nvSpPr>
        <xdr:cNvPr id="13226" name="直線コネクタ 5"/>
        <xdr:cNvSpPr>
          <a:spLocks noChangeShapeType="1"/>
        </xdr:cNvSpPr>
      </xdr:nvSpPr>
      <xdr:spPr bwMode="auto">
        <a:xfrm>
          <a:off x="2324100" y="2371725"/>
          <a:ext cx="704850" cy="0"/>
        </a:xfrm>
        <a:prstGeom prst="line">
          <a:avLst/>
        </a:prstGeom>
        <a:noFill/>
        <a:ln w="9525" algn="ctr">
          <a:solidFill>
            <a:srgbClr val="4A7EB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238125</xdr:rowOff>
    </xdr:from>
    <xdr:to>
      <xdr:col>4</xdr:col>
      <xdr:colOff>190500</xdr:colOff>
      <xdr:row>9</xdr:row>
      <xdr:rowOff>247650</xdr:rowOff>
    </xdr:to>
    <xdr:sp macro="" textlink="">
      <xdr:nvSpPr>
        <xdr:cNvPr id="13227" name="直線コネクタ 8"/>
        <xdr:cNvSpPr>
          <a:spLocks noChangeShapeType="1"/>
        </xdr:cNvSpPr>
      </xdr:nvSpPr>
      <xdr:spPr bwMode="auto">
        <a:xfrm>
          <a:off x="2266950" y="2505075"/>
          <a:ext cx="99060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123825</xdr:rowOff>
    </xdr:from>
    <xdr:to>
      <xdr:col>3</xdr:col>
      <xdr:colOff>542925</xdr:colOff>
      <xdr:row>10</xdr:row>
      <xdr:rowOff>133350</xdr:rowOff>
    </xdr:to>
    <xdr:sp macro="" textlink="">
      <xdr:nvSpPr>
        <xdr:cNvPr id="13228" name="直線コネクタ 15"/>
        <xdr:cNvSpPr>
          <a:spLocks noChangeShapeType="1"/>
        </xdr:cNvSpPr>
      </xdr:nvSpPr>
      <xdr:spPr bwMode="auto">
        <a:xfrm flipV="1">
          <a:off x="2257425" y="2743200"/>
          <a:ext cx="542925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238125</xdr:rowOff>
    </xdr:from>
    <xdr:to>
      <xdr:col>4</xdr:col>
      <xdr:colOff>95250</xdr:colOff>
      <xdr:row>10</xdr:row>
      <xdr:rowOff>238125</xdr:rowOff>
    </xdr:to>
    <xdr:sp macro="" textlink="">
      <xdr:nvSpPr>
        <xdr:cNvPr id="13229" name="直線コネクタ 18"/>
        <xdr:cNvSpPr>
          <a:spLocks noChangeShapeType="1"/>
        </xdr:cNvSpPr>
      </xdr:nvSpPr>
      <xdr:spPr bwMode="auto">
        <a:xfrm>
          <a:off x="2266950" y="2857500"/>
          <a:ext cx="8953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95250</xdr:rowOff>
    </xdr:from>
    <xdr:to>
      <xdr:col>4</xdr:col>
      <xdr:colOff>247650</xdr:colOff>
      <xdr:row>16</xdr:row>
      <xdr:rowOff>104775</xdr:rowOff>
    </xdr:to>
    <xdr:sp macro="" textlink="">
      <xdr:nvSpPr>
        <xdr:cNvPr id="13230" name="直線コネクタ 23"/>
        <xdr:cNvSpPr>
          <a:spLocks noChangeShapeType="1"/>
        </xdr:cNvSpPr>
      </xdr:nvSpPr>
      <xdr:spPr bwMode="auto">
        <a:xfrm>
          <a:off x="2266950" y="4829175"/>
          <a:ext cx="10477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781050</xdr:colOff>
      <xdr:row>16</xdr:row>
      <xdr:rowOff>228600</xdr:rowOff>
    </xdr:from>
    <xdr:to>
      <xdr:col>4</xdr:col>
      <xdr:colOff>133350</xdr:colOff>
      <xdr:row>16</xdr:row>
      <xdr:rowOff>238125</xdr:rowOff>
    </xdr:to>
    <xdr:sp macro="" textlink="">
      <xdr:nvSpPr>
        <xdr:cNvPr id="13231" name="直線コネクタ 26"/>
        <xdr:cNvSpPr>
          <a:spLocks noChangeShapeType="1"/>
        </xdr:cNvSpPr>
      </xdr:nvSpPr>
      <xdr:spPr bwMode="auto">
        <a:xfrm flipV="1">
          <a:off x="2228850" y="4962525"/>
          <a:ext cx="9715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9</xdr:row>
      <xdr:rowOff>190500</xdr:rowOff>
    </xdr:from>
    <xdr:to>
      <xdr:col>14</xdr:col>
      <xdr:colOff>476250</xdr:colOff>
      <xdr:row>9</xdr:row>
      <xdr:rowOff>200025</xdr:rowOff>
    </xdr:to>
    <xdr:sp macro="" textlink="">
      <xdr:nvSpPr>
        <xdr:cNvPr id="13232" name="直線コネクタ 4"/>
        <xdr:cNvSpPr>
          <a:spLocks noChangeShapeType="1"/>
        </xdr:cNvSpPr>
      </xdr:nvSpPr>
      <xdr:spPr bwMode="auto">
        <a:xfrm flipV="1">
          <a:off x="10563225" y="2457450"/>
          <a:ext cx="4381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171450</xdr:rowOff>
    </xdr:from>
    <xdr:to>
      <xdr:col>14</xdr:col>
      <xdr:colOff>542925</xdr:colOff>
      <xdr:row>10</xdr:row>
      <xdr:rowOff>180975</xdr:rowOff>
    </xdr:to>
    <xdr:sp macro="" textlink="">
      <xdr:nvSpPr>
        <xdr:cNvPr id="13233" name="直線コネクタ 16"/>
        <xdr:cNvSpPr>
          <a:spLocks noChangeShapeType="1"/>
        </xdr:cNvSpPr>
      </xdr:nvSpPr>
      <xdr:spPr bwMode="auto">
        <a:xfrm flipV="1">
          <a:off x="10525125" y="2790825"/>
          <a:ext cx="542925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200025</xdr:rowOff>
    </xdr:from>
    <xdr:to>
      <xdr:col>14</xdr:col>
      <xdr:colOff>476250</xdr:colOff>
      <xdr:row>16</xdr:row>
      <xdr:rowOff>200025</xdr:rowOff>
    </xdr:to>
    <xdr:sp macro="" textlink="">
      <xdr:nvSpPr>
        <xdr:cNvPr id="13234" name="直線コネクタ 21"/>
        <xdr:cNvSpPr>
          <a:spLocks noChangeShapeType="1"/>
        </xdr:cNvSpPr>
      </xdr:nvSpPr>
      <xdr:spPr bwMode="auto">
        <a:xfrm flipV="1">
          <a:off x="10544175" y="4933950"/>
          <a:ext cx="45720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247650</xdr:rowOff>
    </xdr:from>
    <xdr:to>
      <xdr:col>0</xdr:col>
      <xdr:colOff>781050</xdr:colOff>
      <xdr:row>11</xdr:row>
      <xdr:rowOff>257175</xdr:rowOff>
    </xdr:to>
    <xdr:sp macro="" textlink="">
      <xdr:nvSpPr>
        <xdr:cNvPr id="45386" name="直線コネクタ 3"/>
        <xdr:cNvSpPr>
          <a:spLocks noChangeShapeType="1"/>
        </xdr:cNvSpPr>
      </xdr:nvSpPr>
      <xdr:spPr bwMode="auto">
        <a:xfrm>
          <a:off x="0" y="3371850"/>
          <a:ext cx="7810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8</xdr:row>
      <xdr:rowOff>171450</xdr:rowOff>
    </xdr:from>
    <xdr:to>
      <xdr:col>0</xdr:col>
      <xdr:colOff>962025</xdr:colOff>
      <xdr:row>8</xdr:row>
      <xdr:rowOff>180975</xdr:rowOff>
    </xdr:to>
    <xdr:sp macro="" textlink="">
      <xdr:nvSpPr>
        <xdr:cNvPr id="45387" name="直線コネクタ 7"/>
        <xdr:cNvSpPr>
          <a:spLocks noChangeShapeType="1"/>
        </xdr:cNvSpPr>
      </xdr:nvSpPr>
      <xdr:spPr bwMode="auto">
        <a:xfrm flipV="1">
          <a:off x="114300" y="2085975"/>
          <a:ext cx="847725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13</xdr:row>
      <xdr:rowOff>152400</xdr:rowOff>
    </xdr:from>
    <xdr:to>
      <xdr:col>0</xdr:col>
      <xdr:colOff>676275</xdr:colOff>
      <xdr:row>13</xdr:row>
      <xdr:rowOff>171450</xdr:rowOff>
    </xdr:to>
    <xdr:sp macro="" textlink="">
      <xdr:nvSpPr>
        <xdr:cNvPr id="45388" name="直線コネクタ 10"/>
        <xdr:cNvSpPr>
          <a:spLocks noChangeShapeType="1"/>
        </xdr:cNvSpPr>
      </xdr:nvSpPr>
      <xdr:spPr bwMode="auto">
        <a:xfrm flipV="1">
          <a:off x="152400" y="4114800"/>
          <a:ext cx="523875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85725</xdr:colOff>
      <xdr:row>7</xdr:row>
      <xdr:rowOff>200025</xdr:rowOff>
    </xdr:from>
    <xdr:to>
      <xdr:col>0</xdr:col>
      <xdr:colOff>666750</xdr:colOff>
      <xdr:row>7</xdr:row>
      <xdr:rowOff>200025</xdr:rowOff>
    </xdr:to>
    <xdr:sp macro="" textlink="">
      <xdr:nvSpPr>
        <xdr:cNvPr id="45389" name="直線コネクタ 6"/>
        <xdr:cNvSpPr>
          <a:spLocks noChangeShapeType="1"/>
        </xdr:cNvSpPr>
      </xdr:nvSpPr>
      <xdr:spPr bwMode="auto">
        <a:xfrm>
          <a:off x="85725" y="1762125"/>
          <a:ext cx="581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7</xdr:row>
      <xdr:rowOff>114300</xdr:rowOff>
    </xdr:from>
    <xdr:to>
      <xdr:col>3</xdr:col>
      <xdr:colOff>704850</xdr:colOff>
      <xdr:row>7</xdr:row>
      <xdr:rowOff>133350</xdr:rowOff>
    </xdr:to>
    <xdr:sp macro="" textlink="">
      <xdr:nvSpPr>
        <xdr:cNvPr id="45390" name="直線コネクタ 9"/>
        <xdr:cNvSpPr>
          <a:spLocks noChangeShapeType="1"/>
        </xdr:cNvSpPr>
      </xdr:nvSpPr>
      <xdr:spPr bwMode="auto">
        <a:xfrm flipV="1">
          <a:off x="2276475" y="1676400"/>
          <a:ext cx="68580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800100</xdr:colOff>
      <xdr:row>7</xdr:row>
      <xdr:rowOff>247650</xdr:rowOff>
    </xdr:from>
    <xdr:to>
      <xdr:col>4</xdr:col>
      <xdr:colOff>114300</xdr:colOff>
      <xdr:row>7</xdr:row>
      <xdr:rowOff>257175</xdr:rowOff>
    </xdr:to>
    <xdr:sp macro="" textlink="">
      <xdr:nvSpPr>
        <xdr:cNvPr id="45391" name="直線コネクタ 13"/>
        <xdr:cNvSpPr>
          <a:spLocks noChangeShapeType="1"/>
        </xdr:cNvSpPr>
      </xdr:nvSpPr>
      <xdr:spPr bwMode="auto">
        <a:xfrm flipV="1">
          <a:off x="2247900" y="1809750"/>
          <a:ext cx="9334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8</xdr:row>
      <xdr:rowOff>85725</xdr:rowOff>
    </xdr:from>
    <xdr:to>
      <xdr:col>4</xdr:col>
      <xdr:colOff>142875</xdr:colOff>
      <xdr:row>8</xdr:row>
      <xdr:rowOff>123825</xdr:rowOff>
    </xdr:to>
    <xdr:sp macro="" textlink="">
      <xdr:nvSpPr>
        <xdr:cNvPr id="45392" name="直線コネクタ 21"/>
        <xdr:cNvSpPr>
          <a:spLocks noChangeShapeType="1"/>
        </xdr:cNvSpPr>
      </xdr:nvSpPr>
      <xdr:spPr bwMode="auto">
        <a:xfrm>
          <a:off x="2295525" y="2000250"/>
          <a:ext cx="914400" cy="381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781050</xdr:colOff>
      <xdr:row>8</xdr:row>
      <xdr:rowOff>238125</xdr:rowOff>
    </xdr:from>
    <xdr:to>
      <xdr:col>4</xdr:col>
      <xdr:colOff>0</xdr:colOff>
      <xdr:row>8</xdr:row>
      <xdr:rowOff>247650</xdr:rowOff>
    </xdr:to>
    <xdr:sp macro="" textlink="">
      <xdr:nvSpPr>
        <xdr:cNvPr id="45393" name="直線コネクタ 25"/>
        <xdr:cNvSpPr>
          <a:spLocks noChangeShapeType="1"/>
        </xdr:cNvSpPr>
      </xdr:nvSpPr>
      <xdr:spPr bwMode="auto">
        <a:xfrm>
          <a:off x="2228850" y="2152650"/>
          <a:ext cx="83820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771525</xdr:colOff>
      <xdr:row>11</xdr:row>
      <xdr:rowOff>85725</xdr:rowOff>
    </xdr:from>
    <xdr:to>
      <xdr:col>3</xdr:col>
      <xdr:colOff>419100</xdr:colOff>
      <xdr:row>11</xdr:row>
      <xdr:rowOff>95250</xdr:rowOff>
    </xdr:to>
    <xdr:sp macro="" textlink="">
      <xdr:nvSpPr>
        <xdr:cNvPr id="45394" name="直線コネクタ 29"/>
        <xdr:cNvSpPr>
          <a:spLocks noChangeShapeType="1"/>
        </xdr:cNvSpPr>
      </xdr:nvSpPr>
      <xdr:spPr bwMode="auto">
        <a:xfrm flipV="1">
          <a:off x="2219325" y="3209925"/>
          <a:ext cx="45720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11</xdr:row>
      <xdr:rowOff>238125</xdr:rowOff>
    </xdr:from>
    <xdr:to>
      <xdr:col>4</xdr:col>
      <xdr:colOff>247650</xdr:colOff>
      <xdr:row>11</xdr:row>
      <xdr:rowOff>257175</xdr:rowOff>
    </xdr:to>
    <xdr:sp macro="" textlink="">
      <xdr:nvSpPr>
        <xdr:cNvPr id="45395" name="直線コネクタ 32"/>
        <xdr:cNvSpPr>
          <a:spLocks noChangeShapeType="1"/>
        </xdr:cNvSpPr>
      </xdr:nvSpPr>
      <xdr:spPr bwMode="auto">
        <a:xfrm>
          <a:off x="2305050" y="3362325"/>
          <a:ext cx="100965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371475</xdr:rowOff>
    </xdr:from>
    <xdr:to>
      <xdr:col>3</xdr:col>
      <xdr:colOff>304800</xdr:colOff>
      <xdr:row>11</xdr:row>
      <xdr:rowOff>390525</xdr:rowOff>
    </xdr:to>
    <xdr:sp macro="" textlink="">
      <xdr:nvSpPr>
        <xdr:cNvPr id="45396" name="直線コネクタ 36"/>
        <xdr:cNvSpPr>
          <a:spLocks noChangeShapeType="1"/>
        </xdr:cNvSpPr>
      </xdr:nvSpPr>
      <xdr:spPr bwMode="auto">
        <a:xfrm flipV="1">
          <a:off x="2257425" y="3495675"/>
          <a:ext cx="30480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13</xdr:row>
      <xdr:rowOff>95250</xdr:rowOff>
    </xdr:from>
    <xdr:to>
      <xdr:col>3</xdr:col>
      <xdr:colOff>561975</xdr:colOff>
      <xdr:row>13</xdr:row>
      <xdr:rowOff>133350</xdr:rowOff>
    </xdr:to>
    <xdr:sp macro="" textlink="">
      <xdr:nvSpPr>
        <xdr:cNvPr id="45397" name="直線コネクタ 43"/>
        <xdr:cNvSpPr>
          <a:spLocks noChangeShapeType="1"/>
        </xdr:cNvSpPr>
      </xdr:nvSpPr>
      <xdr:spPr bwMode="auto">
        <a:xfrm flipV="1">
          <a:off x="2276475" y="4057650"/>
          <a:ext cx="542925" cy="381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800100</xdr:colOff>
      <xdr:row>13</xdr:row>
      <xdr:rowOff>247650</xdr:rowOff>
    </xdr:from>
    <xdr:to>
      <xdr:col>3</xdr:col>
      <xdr:colOff>771525</xdr:colOff>
      <xdr:row>13</xdr:row>
      <xdr:rowOff>257175</xdr:rowOff>
    </xdr:to>
    <xdr:sp macro="" textlink="">
      <xdr:nvSpPr>
        <xdr:cNvPr id="45398" name="直線コネクタ 46"/>
        <xdr:cNvSpPr>
          <a:spLocks noChangeShapeType="1"/>
        </xdr:cNvSpPr>
      </xdr:nvSpPr>
      <xdr:spPr bwMode="auto">
        <a:xfrm flipV="1">
          <a:off x="2247900" y="4210050"/>
          <a:ext cx="7810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952500</xdr:colOff>
      <xdr:row>7</xdr:row>
      <xdr:rowOff>180975</xdr:rowOff>
    </xdr:from>
    <xdr:to>
      <xdr:col>14</xdr:col>
      <xdr:colOff>419100</xdr:colOff>
      <xdr:row>7</xdr:row>
      <xdr:rowOff>200025</xdr:rowOff>
    </xdr:to>
    <xdr:sp macro="" textlink="">
      <xdr:nvSpPr>
        <xdr:cNvPr id="45399" name="直線コネクタ 2"/>
        <xdr:cNvSpPr>
          <a:spLocks noChangeShapeType="1"/>
        </xdr:cNvSpPr>
      </xdr:nvSpPr>
      <xdr:spPr bwMode="auto">
        <a:xfrm flipV="1">
          <a:off x="10515600" y="1743075"/>
          <a:ext cx="42862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942975</xdr:colOff>
      <xdr:row>8</xdr:row>
      <xdr:rowOff>171450</xdr:rowOff>
    </xdr:from>
    <xdr:to>
      <xdr:col>14</xdr:col>
      <xdr:colOff>485775</xdr:colOff>
      <xdr:row>8</xdr:row>
      <xdr:rowOff>171450</xdr:rowOff>
    </xdr:to>
    <xdr:sp macro="" textlink="">
      <xdr:nvSpPr>
        <xdr:cNvPr id="45400" name="直線コネクタ 11"/>
        <xdr:cNvSpPr>
          <a:spLocks noChangeShapeType="1"/>
        </xdr:cNvSpPr>
      </xdr:nvSpPr>
      <xdr:spPr bwMode="auto">
        <a:xfrm>
          <a:off x="10506075" y="2085975"/>
          <a:ext cx="50482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11</xdr:row>
      <xdr:rowOff>247650</xdr:rowOff>
    </xdr:from>
    <xdr:to>
      <xdr:col>14</xdr:col>
      <xdr:colOff>533400</xdr:colOff>
      <xdr:row>11</xdr:row>
      <xdr:rowOff>276225</xdr:rowOff>
    </xdr:to>
    <xdr:sp macro="" textlink="">
      <xdr:nvSpPr>
        <xdr:cNvPr id="45401" name="直線コネクタ 17"/>
        <xdr:cNvSpPr>
          <a:spLocks noChangeShapeType="1"/>
        </xdr:cNvSpPr>
      </xdr:nvSpPr>
      <xdr:spPr bwMode="auto">
        <a:xfrm>
          <a:off x="10572750" y="3371850"/>
          <a:ext cx="485775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161925</xdr:rowOff>
    </xdr:from>
    <xdr:to>
      <xdr:col>14</xdr:col>
      <xdr:colOff>438150</xdr:colOff>
      <xdr:row>13</xdr:row>
      <xdr:rowOff>180975</xdr:rowOff>
    </xdr:to>
    <xdr:sp macro="" textlink="">
      <xdr:nvSpPr>
        <xdr:cNvPr id="45402" name="直線コネクタ 22"/>
        <xdr:cNvSpPr>
          <a:spLocks noChangeShapeType="1"/>
        </xdr:cNvSpPr>
      </xdr:nvSpPr>
      <xdr:spPr bwMode="auto">
        <a:xfrm>
          <a:off x="10525125" y="4124325"/>
          <a:ext cx="43815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8</xdr:row>
      <xdr:rowOff>190500</xdr:rowOff>
    </xdr:from>
    <xdr:to>
      <xdr:col>16</xdr:col>
      <xdr:colOff>400050</xdr:colOff>
      <xdr:row>12</xdr:row>
      <xdr:rowOff>238125</xdr:rowOff>
    </xdr:to>
    <xdr:sp macro="" textlink="" fLocksText="0">
      <xdr:nvSpPr>
        <xdr:cNvPr id="25890" name="右中かっこ 1"/>
        <xdr:cNvSpPr>
          <a:spLocks/>
        </xdr:cNvSpPr>
      </xdr:nvSpPr>
      <xdr:spPr bwMode="auto">
        <a:xfrm>
          <a:off x="12411075" y="2105025"/>
          <a:ext cx="333375" cy="1457325"/>
        </a:xfrm>
        <a:prstGeom prst="rightBrace">
          <a:avLst>
            <a:gd name="adj1" fmla="val 7994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7</xdr:row>
      <xdr:rowOff>180975</xdr:rowOff>
    </xdr:from>
    <xdr:to>
      <xdr:col>0</xdr:col>
      <xdr:colOff>828675</xdr:colOff>
      <xdr:row>7</xdr:row>
      <xdr:rowOff>190500</xdr:rowOff>
    </xdr:to>
    <xdr:sp macro="" textlink="">
      <xdr:nvSpPr>
        <xdr:cNvPr id="25961" name="直線コネクタ 3"/>
        <xdr:cNvSpPr>
          <a:spLocks noChangeShapeType="1"/>
        </xdr:cNvSpPr>
      </xdr:nvSpPr>
      <xdr:spPr bwMode="auto">
        <a:xfrm flipH="1" flipV="1">
          <a:off x="9525" y="1743075"/>
          <a:ext cx="81915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7</xdr:row>
      <xdr:rowOff>114300</xdr:rowOff>
    </xdr:from>
    <xdr:to>
      <xdr:col>4</xdr:col>
      <xdr:colOff>323850</xdr:colOff>
      <xdr:row>7</xdr:row>
      <xdr:rowOff>133350</xdr:rowOff>
    </xdr:to>
    <xdr:sp macro="" textlink="">
      <xdr:nvSpPr>
        <xdr:cNvPr id="25962" name="直線コネクタ 6"/>
        <xdr:cNvSpPr>
          <a:spLocks noChangeShapeType="1"/>
        </xdr:cNvSpPr>
      </xdr:nvSpPr>
      <xdr:spPr bwMode="auto">
        <a:xfrm flipV="1">
          <a:off x="2343150" y="1676400"/>
          <a:ext cx="104775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</xdr:row>
      <xdr:rowOff>238125</xdr:rowOff>
    </xdr:from>
    <xdr:to>
      <xdr:col>4</xdr:col>
      <xdr:colOff>85725</xdr:colOff>
      <xdr:row>7</xdr:row>
      <xdr:rowOff>257175</xdr:rowOff>
    </xdr:to>
    <xdr:sp macro="" textlink="">
      <xdr:nvSpPr>
        <xdr:cNvPr id="25963" name="直線コネクタ 9"/>
        <xdr:cNvSpPr>
          <a:spLocks noChangeShapeType="1"/>
        </xdr:cNvSpPr>
      </xdr:nvSpPr>
      <xdr:spPr bwMode="auto">
        <a:xfrm flipV="1">
          <a:off x="2305050" y="1800225"/>
          <a:ext cx="84772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7</xdr:row>
      <xdr:rowOff>171450</xdr:rowOff>
    </xdr:from>
    <xdr:to>
      <xdr:col>14</xdr:col>
      <xdr:colOff>447675</xdr:colOff>
      <xdr:row>7</xdr:row>
      <xdr:rowOff>190500</xdr:rowOff>
    </xdr:to>
    <xdr:sp macro="" textlink="">
      <xdr:nvSpPr>
        <xdr:cNvPr id="25964" name="直線コネクタ 4"/>
        <xdr:cNvSpPr>
          <a:spLocks noChangeShapeType="1"/>
        </xdr:cNvSpPr>
      </xdr:nvSpPr>
      <xdr:spPr bwMode="auto">
        <a:xfrm flipV="1">
          <a:off x="10572750" y="1733550"/>
          <a:ext cx="40005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152400</xdr:rowOff>
    </xdr:from>
    <xdr:to>
      <xdr:col>0</xdr:col>
      <xdr:colOff>1057275</xdr:colOff>
      <xdr:row>7</xdr:row>
      <xdr:rowOff>161925</xdr:rowOff>
    </xdr:to>
    <xdr:sp macro="" textlink="">
      <xdr:nvSpPr>
        <xdr:cNvPr id="28998" name="直線コネクタ 2"/>
        <xdr:cNvSpPr>
          <a:spLocks noChangeShapeType="1"/>
        </xdr:cNvSpPr>
      </xdr:nvSpPr>
      <xdr:spPr bwMode="auto">
        <a:xfrm>
          <a:off x="0" y="1714500"/>
          <a:ext cx="1057275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85725</xdr:rowOff>
    </xdr:from>
    <xdr:to>
      <xdr:col>3</xdr:col>
      <xdr:colOff>609600</xdr:colOff>
      <xdr:row>7</xdr:row>
      <xdr:rowOff>95250</xdr:rowOff>
    </xdr:to>
    <xdr:sp macro="" textlink="">
      <xdr:nvSpPr>
        <xdr:cNvPr id="28999" name="直線コネクタ 4"/>
        <xdr:cNvSpPr>
          <a:spLocks noChangeShapeType="1"/>
        </xdr:cNvSpPr>
      </xdr:nvSpPr>
      <xdr:spPr bwMode="auto">
        <a:xfrm>
          <a:off x="2266950" y="1647825"/>
          <a:ext cx="600075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7</xdr:row>
      <xdr:rowOff>228600</xdr:rowOff>
    </xdr:from>
    <xdr:to>
      <xdr:col>4</xdr:col>
      <xdr:colOff>19050</xdr:colOff>
      <xdr:row>7</xdr:row>
      <xdr:rowOff>247650</xdr:rowOff>
    </xdr:to>
    <xdr:sp macro="" textlink="">
      <xdr:nvSpPr>
        <xdr:cNvPr id="29000" name="直線コネクタ 9"/>
        <xdr:cNvSpPr>
          <a:spLocks noChangeShapeType="1"/>
        </xdr:cNvSpPr>
      </xdr:nvSpPr>
      <xdr:spPr bwMode="auto">
        <a:xfrm flipV="1">
          <a:off x="2343150" y="1790700"/>
          <a:ext cx="74295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952500</xdr:colOff>
      <xdr:row>7</xdr:row>
      <xdr:rowOff>200025</xdr:rowOff>
    </xdr:from>
    <xdr:to>
      <xdr:col>14</xdr:col>
      <xdr:colOff>466725</xdr:colOff>
      <xdr:row>7</xdr:row>
      <xdr:rowOff>200025</xdr:rowOff>
    </xdr:to>
    <xdr:sp macro="" textlink="">
      <xdr:nvSpPr>
        <xdr:cNvPr id="29001" name="直線コネクタ 3"/>
        <xdr:cNvSpPr>
          <a:spLocks noChangeShapeType="1"/>
        </xdr:cNvSpPr>
      </xdr:nvSpPr>
      <xdr:spPr bwMode="auto">
        <a:xfrm>
          <a:off x="10515600" y="1762125"/>
          <a:ext cx="4762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180975</xdr:rowOff>
    </xdr:from>
    <xdr:to>
      <xdr:col>0</xdr:col>
      <xdr:colOff>809625</xdr:colOff>
      <xdr:row>7</xdr:row>
      <xdr:rowOff>180975</xdr:rowOff>
    </xdr:to>
    <xdr:sp macro="" textlink="">
      <xdr:nvSpPr>
        <xdr:cNvPr id="31403" name="直線コネクタ 2"/>
        <xdr:cNvSpPr>
          <a:spLocks noChangeShapeType="1"/>
        </xdr:cNvSpPr>
      </xdr:nvSpPr>
      <xdr:spPr bwMode="auto">
        <a:xfrm>
          <a:off x="0" y="1743075"/>
          <a:ext cx="809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8</xdr:row>
      <xdr:rowOff>200025</xdr:rowOff>
    </xdr:from>
    <xdr:to>
      <xdr:col>0</xdr:col>
      <xdr:colOff>914400</xdr:colOff>
      <xdr:row>8</xdr:row>
      <xdr:rowOff>200025</xdr:rowOff>
    </xdr:to>
    <xdr:sp macro="" textlink="">
      <xdr:nvSpPr>
        <xdr:cNvPr id="31404" name="直線コネクタ 6"/>
        <xdr:cNvSpPr>
          <a:spLocks noChangeShapeType="1"/>
        </xdr:cNvSpPr>
      </xdr:nvSpPr>
      <xdr:spPr bwMode="auto">
        <a:xfrm>
          <a:off x="28575" y="2114550"/>
          <a:ext cx="88582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7</xdr:row>
      <xdr:rowOff>95250</xdr:rowOff>
    </xdr:from>
    <xdr:to>
      <xdr:col>4</xdr:col>
      <xdr:colOff>190500</xdr:colOff>
      <xdr:row>7</xdr:row>
      <xdr:rowOff>95250</xdr:rowOff>
    </xdr:to>
    <xdr:sp macro="" textlink="">
      <xdr:nvSpPr>
        <xdr:cNvPr id="31405" name="直線コネクタ 4"/>
        <xdr:cNvSpPr>
          <a:spLocks noChangeShapeType="1"/>
        </xdr:cNvSpPr>
      </xdr:nvSpPr>
      <xdr:spPr bwMode="auto">
        <a:xfrm>
          <a:off x="2343150" y="1657350"/>
          <a:ext cx="91440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7</xdr:row>
      <xdr:rowOff>257175</xdr:rowOff>
    </xdr:from>
    <xdr:to>
      <xdr:col>4</xdr:col>
      <xdr:colOff>200025</xdr:colOff>
      <xdr:row>7</xdr:row>
      <xdr:rowOff>257175</xdr:rowOff>
    </xdr:to>
    <xdr:sp macro="" textlink="">
      <xdr:nvSpPr>
        <xdr:cNvPr id="31406" name="直線コネクタ 8"/>
        <xdr:cNvSpPr>
          <a:spLocks noChangeShapeType="1"/>
        </xdr:cNvSpPr>
      </xdr:nvSpPr>
      <xdr:spPr bwMode="auto">
        <a:xfrm>
          <a:off x="2409825" y="1819275"/>
          <a:ext cx="8572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180975</xdr:colOff>
      <xdr:row>8</xdr:row>
      <xdr:rowOff>123825</xdr:rowOff>
    </xdr:from>
    <xdr:to>
      <xdr:col>4</xdr:col>
      <xdr:colOff>152400</xdr:colOff>
      <xdr:row>8</xdr:row>
      <xdr:rowOff>123825</xdr:rowOff>
    </xdr:to>
    <xdr:sp macro="" textlink="">
      <xdr:nvSpPr>
        <xdr:cNvPr id="31407" name="直線コネクタ 13"/>
        <xdr:cNvSpPr>
          <a:spLocks noChangeShapeType="1"/>
        </xdr:cNvSpPr>
      </xdr:nvSpPr>
      <xdr:spPr bwMode="auto">
        <a:xfrm flipV="1">
          <a:off x="2438400" y="2038350"/>
          <a:ext cx="7810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8</xdr:row>
      <xdr:rowOff>266700</xdr:rowOff>
    </xdr:from>
    <xdr:to>
      <xdr:col>3</xdr:col>
      <xdr:colOff>447675</xdr:colOff>
      <xdr:row>8</xdr:row>
      <xdr:rowOff>266700</xdr:rowOff>
    </xdr:to>
    <xdr:sp macro="" textlink="">
      <xdr:nvSpPr>
        <xdr:cNvPr id="31408" name="直線コネクタ 19"/>
        <xdr:cNvSpPr>
          <a:spLocks noChangeShapeType="1"/>
        </xdr:cNvSpPr>
      </xdr:nvSpPr>
      <xdr:spPr bwMode="auto">
        <a:xfrm>
          <a:off x="2266950" y="2181225"/>
          <a:ext cx="4381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7</xdr:row>
      <xdr:rowOff>180975</xdr:rowOff>
    </xdr:from>
    <xdr:to>
      <xdr:col>14</xdr:col>
      <xdr:colOff>533400</xdr:colOff>
      <xdr:row>7</xdr:row>
      <xdr:rowOff>200025</xdr:rowOff>
    </xdr:to>
    <xdr:sp macro="" textlink="">
      <xdr:nvSpPr>
        <xdr:cNvPr id="31409" name="直線コネクタ 3"/>
        <xdr:cNvSpPr>
          <a:spLocks noChangeShapeType="1"/>
        </xdr:cNvSpPr>
      </xdr:nvSpPr>
      <xdr:spPr bwMode="auto">
        <a:xfrm flipV="1">
          <a:off x="10563225" y="1743075"/>
          <a:ext cx="49530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8</xdr:row>
      <xdr:rowOff>190500</xdr:rowOff>
    </xdr:from>
    <xdr:to>
      <xdr:col>14</xdr:col>
      <xdr:colOff>542925</xdr:colOff>
      <xdr:row>8</xdr:row>
      <xdr:rowOff>190500</xdr:rowOff>
    </xdr:to>
    <xdr:sp macro="" textlink="">
      <xdr:nvSpPr>
        <xdr:cNvPr id="31410" name="直線コネクタ 11"/>
        <xdr:cNvSpPr>
          <a:spLocks noChangeShapeType="1"/>
        </xdr:cNvSpPr>
      </xdr:nvSpPr>
      <xdr:spPr bwMode="auto">
        <a:xfrm>
          <a:off x="10534650" y="2105025"/>
          <a:ext cx="53340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180975</xdr:rowOff>
    </xdr:from>
    <xdr:to>
      <xdr:col>0</xdr:col>
      <xdr:colOff>904875</xdr:colOff>
      <xdr:row>7</xdr:row>
      <xdr:rowOff>190500</xdr:rowOff>
    </xdr:to>
    <xdr:sp macro="" textlink="">
      <xdr:nvSpPr>
        <xdr:cNvPr id="32127" name="直線コネクタ 2"/>
        <xdr:cNvSpPr>
          <a:spLocks noChangeShapeType="1"/>
        </xdr:cNvSpPr>
      </xdr:nvSpPr>
      <xdr:spPr bwMode="auto">
        <a:xfrm flipV="1">
          <a:off x="180975" y="1743075"/>
          <a:ext cx="72390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133350</xdr:rowOff>
    </xdr:from>
    <xdr:to>
      <xdr:col>4</xdr:col>
      <xdr:colOff>57150</xdr:colOff>
      <xdr:row>7</xdr:row>
      <xdr:rowOff>142875</xdr:rowOff>
    </xdr:to>
    <xdr:sp macro="" textlink="">
      <xdr:nvSpPr>
        <xdr:cNvPr id="32128" name="直線コネクタ 6"/>
        <xdr:cNvSpPr>
          <a:spLocks noChangeShapeType="1"/>
        </xdr:cNvSpPr>
      </xdr:nvSpPr>
      <xdr:spPr bwMode="auto">
        <a:xfrm>
          <a:off x="2257425" y="1695450"/>
          <a:ext cx="866775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228600</xdr:rowOff>
    </xdr:from>
    <xdr:to>
      <xdr:col>4</xdr:col>
      <xdr:colOff>95250</xdr:colOff>
      <xdr:row>7</xdr:row>
      <xdr:rowOff>238125</xdr:rowOff>
    </xdr:to>
    <xdr:sp macro="" textlink="">
      <xdr:nvSpPr>
        <xdr:cNvPr id="32129" name="直線コネクタ 9"/>
        <xdr:cNvSpPr>
          <a:spLocks noChangeShapeType="1"/>
        </xdr:cNvSpPr>
      </xdr:nvSpPr>
      <xdr:spPr bwMode="auto">
        <a:xfrm flipV="1">
          <a:off x="2266950" y="1790700"/>
          <a:ext cx="8953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</xdr:row>
      <xdr:rowOff>180975</xdr:rowOff>
    </xdr:from>
    <xdr:to>
      <xdr:col>14</xdr:col>
      <xdr:colOff>476250</xdr:colOff>
      <xdr:row>7</xdr:row>
      <xdr:rowOff>180975</xdr:rowOff>
    </xdr:to>
    <xdr:sp macro="" textlink="">
      <xdr:nvSpPr>
        <xdr:cNvPr id="32130" name="直線コネクタ 3"/>
        <xdr:cNvSpPr>
          <a:spLocks noChangeShapeType="1"/>
        </xdr:cNvSpPr>
      </xdr:nvSpPr>
      <xdr:spPr bwMode="auto">
        <a:xfrm>
          <a:off x="10591800" y="1743075"/>
          <a:ext cx="40957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152400</xdr:rowOff>
    </xdr:from>
    <xdr:to>
      <xdr:col>0</xdr:col>
      <xdr:colOff>857250</xdr:colOff>
      <xdr:row>20</xdr:row>
      <xdr:rowOff>171450</xdr:rowOff>
    </xdr:to>
    <xdr:sp macro="" textlink="">
      <xdr:nvSpPr>
        <xdr:cNvPr id="44367" name="直線コネクタ 4"/>
        <xdr:cNvSpPr>
          <a:spLocks noChangeShapeType="1"/>
        </xdr:cNvSpPr>
      </xdr:nvSpPr>
      <xdr:spPr bwMode="auto">
        <a:xfrm flipV="1">
          <a:off x="0" y="6296025"/>
          <a:ext cx="857250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85725</xdr:colOff>
      <xdr:row>9</xdr:row>
      <xdr:rowOff>190500</xdr:rowOff>
    </xdr:from>
    <xdr:to>
      <xdr:col>0</xdr:col>
      <xdr:colOff>819150</xdr:colOff>
      <xdr:row>9</xdr:row>
      <xdr:rowOff>190500</xdr:rowOff>
    </xdr:to>
    <xdr:sp macro="" textlink="">
      <xdr:nvSpPr>
        <xdr:cNvPr id="44368" name="直線コネクタ 2"/>
        <xdr:cNvSpPr>
          <a:spLocks noChangeShapeType="1"/>
        </xdr:cNvSpPr>
      </xdr:nvSpPr>
      <xdr:spPr bwMode="auto">
        <a:xfrm flipV="1">
          <a:off x="85725" y="2457450"/>
          <a:ext cx="7334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14</xdr:row>
      <xdr:rowOff>190500</xdr:rowOff>
    </xdr:from>
    <xdr:to>
      <xdr:col>0</xdr:col>
      <xdr:colOff>847725</xdr:colOff>
      <xdr:row>14</xdr:row>
      <xdr:rowOff>190500</xdr:rowOff>
    </xdr:to>
    <xdr:sp macro="" textlink="">
      <xdr:nvSpPr>
        <xdr:cNvPr id="44369" name="直線コネクタ 3"/>
        <xdr:cNvSpPr>
          <a:spLocks noChangeShapeType="1"/>
        </xdr:cNvSpPr>
      </xdr:nvSpPr>
      <xdr:spPr bwMode="auto">
        <a:xfrm flipV="1">
          <a:off x="38100" y="4219575"/>
          <a:ext cx="80962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161925</xdr:rowOff>
    </xdr:from>
    <xdr:to>
      <xdr:col>0</xdr:col>
      <xdr:colOff>714375</xdr:colOff>
      <xdr:row>11</xdr:row>
      <xdr:rowOff>180975</xdr:rowOff>
    </xdr:to>
    <xdr:sp macro="" textlink="">
      <xdr:nvSpPr>
        <xdr:cNvPr id="44370" name="直線コネクタ 7"/>
        <xdr:cNvSpPr>
          <a:spLocks noChangeShapeType="1"/>
        </xdr:cNvSpPr>
      </xdr:nvSpPr>
      <xdr:spPr bwMode="auto">
        <a:xfrm>
          <a:off x="0" y="3133725"/>
          <a:ext cx="714375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800100</xdr:colOff>
      <xdr:row>9</xdr:row>
      <xdr:rowOff>104775</xdr:rowOff>
    </xdr:from>
    <xdr:to>
      <xdr:col>3</xdr:col>
      <xdr:colOff>485775</xdr:colOff>
      <xdr:row>9</xdr:row>
      <xdr:rowOff>104775</xdr:rowOff>
    </xdr:to>
    <xdr:sp macro="" textlink="">
      <xdr:nvSpPr>
        <xdr:cNvPr id="44371" name="直線コネクタ 10"/>
        <xdr:cNvSpPr>
          <a:spLocks noChangeShapeType="1"/>
        </xdr:cNvSpPr>
      </xdr:nvSpPr>
      <xdr:spPr bwMode="auto">
        <a:xfrm flipV="1">
          <a:off x="2247900" y="2371725"/>
          <a:ext cx="49530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800100</xdr:colOff>
      <xdr:row>9</xdr:row>
      <xdr:rowOff>238125</xdr:rowOff>
    </xdr:from>
    <xdr:to>
      <xdr:col>4</xdr:col>
      <xdr:colOff>152400</xdr:colOff>
      <xdr:row>9</xdr:row>
      <xdr:rowOff>238125</xdr:rowOff>
    </xdr:to>
    <xdr:sp macro="" textlink="">
      <xdr:nvSpPr>
        <xdr:cNvPr id="44372" name="直線コネクタ 15"/>
        <xdr:cNvSpPr>
          <a:spLocks noChangeShapeType="1"/>
        </xdr:cNvSpPr>
      </xdr:nvSpPr>
      <xdr:spPr bwMode="auto">
        <a:xfrm>
          <a:off x="2247900" y="2505075"/>
          <a:ext cx="9715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11</xdr:row>
      <xdr:rowOff>85725</xdr:rowOff>
    </xdr:from>
    <xdr:to>
      <xdr:col>4</xdr:col>
      <xdr:colOff>47625</xdr:colOff>
      <xdr:row>11</xdr:row>
      <xdr:rowOff>104775</xdr:rowOff>
    </xdr:to>
    <xdr:sp macro="" textlink="">
      <xdr:nvSpPr>
        <xdr:cNvPr id="44373" name="直線コネクタ 19"/>
        <xdr:cNvSpPr>
          <a:spLocks noChangeShapeType="1"/>
        </xdr:cNvSpPr>
      </xdr:nvSpPr>
      <xdr:spPr bwMode="auto">
        <a:xfrm flipV="1">
          <a:off x="2343150" y="3057525"/>
          <a:ext cx="77152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11</xdr:row>
      <xdr:rowOff>238125</xdr:rowOff>
    </xdr:from>
    <xdr:to>
      <xdr:col>4</xdr:col>
      <xdr:colOff>161925</xdr:colOff>
      <xdr:row>11</xdr:row>
      <xdr:rowOff>247650</xdr:rowOff>
    </xdr:to>
    <xdr:sp macro="" textlink="">
      <xdr:nvSpPr>
        <xdr:cNvPr id="44374" name="直線コネクタ 22"/>
        <xdr:cNvSpPr>
          <a:spLocks noChangeShapeType="1"/>
        </xdr:cNvSpPr>
      </xdr:nvSpPr>
      <xdr:spPr bwMode="auto">
        <a:xfrm flipV="1">
          <a:off x="2266950" y="3209925"/>
          <a:ext cx="962025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14</xdr:row>
      <xdr:rowOff>104775</xdr:rowOff>
    </xdr:from>
    <xdr:to>
      <xdr:col>3</xdr:col>
      <xdr:colOff>752475</xdr:colOff>
      <xdr:row>14</xdr:row>
      <xdr:rowOff>123825</xdr:rowOff>
    </xdr:to>
    <xdr:sp macro="" textlink="">
      <xdr:nvSpPr>
        <xdr:cNvPr id="44375" name="直線コネクタ 28"/>
        <xdr:cNvSpPr>
          <a:spLocks noChangeShapeType="1"/>
        </xdr:cNvSpPr>
      </xdr:nvSpPr>
      <xdr:spPr bwMode="auto">
        <a:xfrm flipV="1">
          <a:off x="2324100" y="4133850"/>
          <a:ext cx="68580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20</xdr:row>
      <xdr:rowOff>95250</xdr:rowOff>
    </xdr:from>
    <xdr:to>
      <xdr:col>3</xdr:col>
      <xdr:colOff>371475</xdr:colOff>
      <xdr:row>20</xdr:row>
      <xdr:rowOff>95250</xdr:rowOff>
    </xdr:to>
    <xdr:sp macro="" textlink="">
      <xdr:nvSpPr>
        <xdr:cNvPr id="44376" name="直線コネクタ 32"/>
        <xdr:cNvSpPr>
          <a:spLocks noChangeShapeType="1"/>
        </xdr:cNvSpPr>
      </xdr:nvSpPr>
      <xdr:spPr bwMode="auto">
        <a:xfrm>
          <a:off x="2324100" y="6238875"/>
          <a:ext cx="30480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20</xdr:row>
      <xdr:rowOff>238125</xdr:rowOff>
    </xdr:from>
    <xdr:to>
      <xdr:col>3</xdr:col>
      <xdr:colOff>781050</xdr:colOff>
      <xdr:row>20</xdr:row>
      <xdr:rowOff>238125</xdr:rowOff>
    </xdr:to>
    <xdr:sp macro="" textlink="">
      <xdr:nvSpPr>
        <xdr:cNvPr id="44377" name="直線コネクタ 35"/>
        <xdr:cNvSpPr>
          <a:spLocks noChangeShapeType="1"/>
        </xdr:cNvSpPr>
      </xdr:nvSpPr>
      <xdr:spPr bwMode="auto">
        <a:xfrm>
          <a:off x="2409825" y="6381750"/>
          <a:ext cx="6286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14</xdr:row>
      <xdr:rowOff>238125</xdr:rowOff>
    </xdr:from>
    <xdr:to>
      <xdr:col>4</xdr:col>
      <xdr:colOff>114300</xdr:colOff>
      <xdr:row>14</xdr:row>
      <xdr:rowOff>247650</xdr:rowOff>
    </xdr:to>
    <xdr:sp macro="" textlink="">
      <xdr:nvSpPr>
        <xdr:cNvPr id="44378" name="直線コネクタ 43"/>
        <xdr:cNvSpPr>
          <a:spLocks noChangeShapeType="1"/>
        </xdr:cNvSpPr>
      </xdr:nvSpPr>
      <xdr:spPr bwMode="auto">
        <a:xfrm>
          <a:off x="2295525" y="4267200"/>
          <a:ext cx="885825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9</xdr:row>
      <xdr:rowOff>190500</xdr:rowOff>
    </xdr:from>
    <xdr:to>
      <xdr:col>14</xdr:col>
      <xdr:colOff>619125</xdr:colOff>
      <xdr:row>9</xdr:row>
      <xdr:rowOff>190500</xdr:rowOff>
    </xdr:to>
    <xdr:sp macro="" textlink="">
      <xdr:nvSpPr>
        <xdr:cNvPr id="44379" name="直線コネクタ 5"/>
        <xdr:cNvSpPr>
          <a:spLocks noChangeShapeType="1"/>
        </xdr:cNvSpPr>
      </xdr:nvSpPr>
      <xdr:spPr bwMode="auto">
        <a:xfrm>
          <a:off x="10544175" y="2457450"/>
          <a:ext cx="60007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11</xdr:row>
      <xdr:rowOff>171450</xdr:rowOff>
    </xdr:from>
    <xdr:to>
      <xdr:col>14</xdr:col>
      <xdr:colOff>428625</xdr:colOff>
      <xdr:row>11</xdr:row>
      <xdr:rowOff>190500</xdr:rowOff>
    </xdr:to>
    <xdr:sp macro="" textlink="">
      <xdr:nvSpPr>
        <xdr:cNvPr id="44380" name="直線コネクタ 9"/>
        <xdr:cNvSpPr>
          <a:spLocks noChangeShapeType="1"/>
        </xdr:cNvSpPr>
      </xdr:nvSpPr>
      <xdr:spPr bwMode="auto">
        <a:xfrm flipV="1">
          <a:off x="10544175" y="3143250"/>
          <a:ext cx="40957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180975</xdr:rowOff>
    </xdr:from>
    <xdr:to>
      <xdr:col>14</xdr:col>
      <xdr:colOff>514350</xdr:colOff>
      <xdr:row>14</xdr:row>
      <xdr:rowOff>180975</xdr:rowOff>
    </xdr:to>
    <xdr:sp macro="" textlink="">
      <xdr:nvSpPr>
        <xdr:cNvPr id="44381" name="直線コネクタ 16"/>
        <xdr:cNvSpPr>
          <a:spLocks noChangeShapeType="1"/>
        </xdr:cNvSpPr>
      </xdr:nvSpPr>
      <xdr:spPr bwMode="auto">
        <a:xfrm>
          <a:off x="10525125" y="4210050"/>
          <a:ext cx="5143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942975</xdr:colOff>
      <xdr:row>20</xdr:row>
      <xdr:rowOff>180975</xdr:rowOff>
    </xdr:from>
    <xdr:to>
      <xdr:col>14</xdr:col>
      <xdr:colOff>428625</xdr:colOff>
      <xdr:row>20</xdr:row>
      <xdr:rowOff>219075</xdr:rowOff>
    </xdr:to>
    <xdr:sp macro="" textlink="">
      <xdr:nvSpPr>
        <xdr:cNvPr id="44382" name="直線コネクタ 20"/>
        <xdr:cNvSpPr>
          <a:spLocks noChangeShapeType="1"/>
        </xdr:cNvSpPr>
      </xdr:nvSpPr>
      <xdr:spPr bwMode="auto">
        <a:xfrm>
          <a:off x="10506075" y="6324600"/>
          <a:ext cx="447675" cy="381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171450</xdr:rowOff>
    </xdr:from>
    <xdr:to>
      <xdr:col>0</xdr:col>
      <xdr:colOff>962025</xdr:colOff>
      <xdr:row>8</xdr:row>
      <xdr:rowOff>190500</xdr:rowOff>
    </xdr:to>
    <xdr:sp macro="" textlink="">
      <xdr:nvSpPr>
        <xdr:cNvPr id="3977" name="直線コネクタ 2"/>
        <xdr:cNvSpPr>
          <a:spLocks noChangeShapeType="1"/>
        </xdr:cNvSpPr>
      </xdr:nvSpPr>
      <xdr:spPr bwMode="auto">
        <a:xfrm>
          <a:off x="95250" y="2085975"/>
          <a:ext cx="866775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276225</xdr:rowOff>
    </xdr:from>
    <xdr:to>
      <xdr:col>0</xdr:col>
      <xdr:colOff>723900</xdr:colOff>
      <xdr:row>10</xdr:row>
      <xdr:rowOff>285750</xdr:rowOff>
    </xdr:to>
    <xdr:sp macro="" textlink="">
      <xdr:nvSpPr>
        <xdr:cNvPr id="3978" name="直線コネクタ 8"/>
        <xdr:cNvSpPr>
          <a:spLocks noChangeShapeType="1"/>
        </xdr:cNvSpPr>
      </xdr:nvSpPr>
      <xdr:spPr bwMode="auto">
        <a:xfrm flipV="1">
          <a:off x="0" y="2895600"/>
          <a:ext cx="72390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800100</xdr:colOff>
      <xdr:row>8</xdr:row>
      <xdr:rowOff>85725</xdr:rowOff>
    </xdr:from>
    <xdr:to>
      <xdr:col>3</xdr:col>
      <xdr:colOff>438150</xdr:colOff>
      <xdr:row>8</xdr:row>
      <xdr:rowOff>104775</xdr:rowOff>
    </xdr:to>
    <xdr:sp macro="" textlink="">
      <xdr:nvSpPr>
        <xdr:cNvPr id="3979" name="直線コネクタ 6"/>
        <xdr:cNvSpPr>
          <a:spLocks noChangeShapeType="1"/>
        </xdr:cNvSpPr>
      </xdr:nvSpPr>
      <xdr:spPr bwMode="auto">
        <a:xfrm flipV="1">
          <a:off x="2247900" y="2000250"/>
          <a:ext cx="44767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781050</xdr:colOff>
      <xdr:row>8</xdr:row>
      <xdr:rowOff>228600</xdr:rowOff>
    </xdr:from>
    <xdr:to>
      <xdr:col>3</xdr:col>
      <xdr:colOff>676275</xdr:colOff>
      <xdr:row>8</xdr:row>
      <xdr:rowOff>247650</xdr:rowOff>
    </xdr:to>
    <xdr:sp macro="" textlink="">
      <xdr:nvSpPr>
        <xdr:cNvPr id="3980" name="直線コネクタ 10"/>
        <xdr:cNvSpPr>
          <a:spLocks noChangeShapeType="1"/>
        </xdr:cNvSpPr>
      </xdr:nvSpPr>
      <xdr:spPr bwMode="auto">
        <a:xfrm>
          <a:off x="2228850" y="2143125"/>
          <a:ext cx="70485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10</xdr:row>
      <xdr:rowOff>104775</xdr:rowOff>
    </xdr:from>
    <xdr:to>
      <xdr:col>3</xdr:col>
      <xdr:colOff>771525</xdr:colOff>
      <xdr:row>10</xdr:row>
      <xdr:rowOff>133350</xdr:rowOff>
    </xdr:to>
    <xdr:sp macro="" textlink="">
      <xdr:nvSpPr>
        <xdr:cNvPr id="3981" name="直線コネクタ 14"/>
        <xdr:cNvSpPr>
          <a:spLocks noChangeShapeType="1"/>
        </xdr:cNvSpPr>
      </xdr:nvSpPr>
      <xdr:spPr bwMode="auto">
        <a:xfrm>
          <a:off x="2409825" y="2724150"/>
          <a:ext cx="619125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238125</xdr:rowOff>
    </xdr:from>
    <xdr:to>
      <xdr:col>4</xdr:col>
      <xdr:colOff>133350</xdr:colOff>
      <xdr:row>10</xdr:row>
      <xdr:rowOff>276225</xdr:rowOff>
    </xdr:to>
    <xdr:sp macro="" textlink="">
      <xdr:nvSpPr>
        <xdr:cNvPr id="3982" name="直線コネクタ 17"/>
        <xdr:cNvSpPr>
          <a:spLocks noChangeShapeType="1"/>
        </xdr:cNvSpPr>
      </xdr:nvSpPr>
      <xdr:spPr bwMode="auto">
        <a:xfrm flipV="1">
          <a:off x="2257425" y="2857500"/>
          <a:ext cx="942975" cy="381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381000</xdr:rowOff>
    </xdr:from>
    <xdr:to>
      <xdr:col>4</xdr:col>
      <xdr:colOff>438150</xdr:colOff>
      <xdr:row>10</xdr:row>
      <xdr:rowOff>390525</xdr:rowOff>
    </xdr:to>
    <xdr:sp macro="" textlink="">
      <xdr:nvSpPr>
        <xdr:cNvPr id="3983" name="直線コネクタ 20"/>
        <xdr:cNvSpPr>
          <a:spLocks noChangeShapeType="1"/>
        </xdr:cNvSpPr>
      </xdr:nvSpPr>
      <xdr:spPr bwMode="auto">
        <a:xfrm flipV="1">
          <a:off x="2266950" y="3000375"/>
          <a:ext cx="12382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942975</xdr:colOff>
      <xdr:row>8</xdr:row>
      <xdr:rowOff>190500</xdr:rowOff>
    </xdr:from>
    <xdr:to>
      <xdr:col>14</xdr:col>
      <xdr:colOff>447675</xdr:colOff>
      <xdr:row>8</xdr:row>
      <xdr:rowOff>219075</xdr:rowOff>
    </xdr:to>
    <xdr:sp macro="" textlink="">
      <xdr:nvSpPr>
        <xdr:cNvPr id="3984" name="直線コネクタ 3"/>
        <xdr:cNvSpPr>
          <a:spLocks noChangeShapeType="1"/>
        </xdr:cNvSpPr>
      </xdr:nvSpPr>
      <xdr:spPr bwMode="auto">
        <a:xfrm flipV="1">
          <a:off x="10629900" y="2105025"/>
          <a:ext cx="466725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10</xdr:row>
      <xdr:rowOff>247650</xdr:rowOff>
    </xdr:from>
    <xdr:to>
      <xdr:col>14</xdr:col>
      <xdr:colOff>438150</xdr:colOff>
      <xdr:row>10</xdr:row>
      <xdr:rowOff>266700</xdr:rowOff>
    </xdr:to>
    <xdr:sp macro="" textlink="">
      <xdr:nvSpPr>
        <xdr:cNvPr id="3985" name="直線コネクタ 7"/>
        <xdr:cNvSpPr>
          <a:spLocks noChangeShapeType="1"/>
        </xdr:cNvSpPr>
      </xdr:nvSpPr>
      <xdr:spPr bwMode="auto">
        <a:xfrm>
          <a:off x="10658475" y="2867025"/>
          <a:ext cx="42862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152400</xdr:rowOff>
    </xdr:from>
    <xdr:to>
      <xdr:col>0</xdr:col>
      <xdr:colOff>847725</xdr:colOff>
      <xdr:row>7</xdr:row>
      <xdr:rowOff>180975</xdr:rowOff>
    </xdr:to>
    <xdr:sp macro="" textlink="">
      <xdr:nvSpPr>
        <xdr:cNvPr id="34322" name="直線コネクタ 2"/>
        <xdr:cNvSpPr>
          <a:spLocks noChangeShapeType="1"/>
        </xdr:cNvSpPr>
      </xdr:nvSpPr>
      <xdr:spPr bwMode="auto">
        <a:xfrm flipV="1">
          <a:off x="0" y="1714500"/>
          <a:ext cx="847725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11</xdr:row>
      <xdr:rowOff>152400</xdr:rowOff>
    </xdr:from>
    <xdr:to>
      <xdr:col>0</xdr:col>
      <xdr:colOff>876300</xdr:colOff>
      <xdr:row>11</xdr:row>
      <xdr:rowOff>171450</xdr:rowOff>
    </xdr:to>
    <xdr:sp macro="" textlink="">
      <xdr:nvSpPr>
        <xdr:cNvPr id="34323" name="直線コネクタ 6"/>
        <xdr:cNvSpPr>
          <a:spLocks noChangeShapeType="1"/>
        </xdr:cNvSpPr>
      </xdr:nvSpPr>
      <xdr:spPr bwMode="auto">
        <a:xfrm>
          <a:off x="19050" y="3448050"/>
          <a:ext cx="857250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781050</xdr:colOff>
      <xdr:row>7</xdr:row>
      <xdr:rowOff>104775</xdr:rowOff>
    </xdr:from>
    <xdr:to>
      <xdr:col>4</xdr:col>
      <xdr:colOff>19050</xdr:colOff>
      <xdr:row>7</xdr:row>
      <xdr:rowOff>114300</xdr:rowOff>
    </xdr:to>
    <xdr:sp macro="" textlink="">
      <xdr:nvSpPr>
        <xdr:cNvPr id="34324" name="直線コネクタ 4"/>
        <xdr:cNvSpPr>
          <a:spLocks noChangeShapeType="1"/>
        </xdr:cNvSpPr>
      </xdr:nvSpPr>
      <xdr:spPr bwMode="auto">
        <a:xfrm flipV="1">
          <a:off x="2228850" y="1666875"/>
          <a:ext cx="8572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7</xdr:row>
      <xdr:rowOff>228600</xdr:rowOff>
    </xdr:from>
    <xdr:to>
      <xdr:col>4</xdr:col>
      <xdr:colOff>247650</xdr:colOff>
      <xdr:row>7</xdr:row>
      <xdr:rowOff>228600</xdr:rowOff>
    </xdr:to>
    <xdr:sp macro="" textlink="">
      <xdr:nvSpPr>
        <xdr:cNvPr id="34325" name="直線コネクタ 8"/>
        <xdr:cNvSpPr>
          <a:spLocks noChangeShapeType="1"/>
        </xdr:cNvSpPr>
      </xdr:nvSpPr>
      <xdr:spPr bwMode="auto">
        <a:xfrm>
          <a:off x="2276475" y="1790700"/>
          <a:ext cx="103822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11</xdr:row>
      <xdr:rowOff>104775</xdr:rowOff>
    </xdr:from>
    <xdr:to>
      <xdr:col>4</xdr:col>
      <xdr:colOff>295275</xdr:colOff>
      <xdr:row>11</xdr:row>
      <xdr:rowOff>104775</xdr:rowOff>
    </xdr:to>
    <xdr:sp macro="" textlink="">
      <xdr:nvSpPr>
        <xdr:cNvPr id="34326" name="直線コネクタ 12"/>
        <xdr:cNvSpPr>
          <a:spLocks noChangeShapeType="1"/>
        </xdr:cNvSpPr>
      </xdr:nvSpPr>
      <xdr:spPr bwMode="auto">
        <a:xfrm>
          <a:off x="2314575" y="3400425"/>
          <a:ext cx="10477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11</xdr:row>
      <xdr:rowOff>266700</xdr:rowOff>
    </xdr:from>
    <xdr:to>
      <xdr:col>4</xdr:col>
      <xdr:colOff>304800</xdr:colOff>
      <xdr:row>11</xdr:row>
      <xdr:rowOff>266700</xdr:rowOff>
    </xdr:to>
    <xdr:sp macro="" textlink="">
      <xdr:nvSpPr>
        <xdr:cNvPr id="34327" name="直線コネクタ 15"/>
        <xdr:cNvSpPr>
          <a:spLocks noChangeShapeType="1"/>
        </xdr:cNvSpPr>
      </xdr:nvSpPr>
      <xdr:spPr bwMode="auto">
        <a:xfrm>
          <a:off x="2305050" y="3562350"/>
          <a:ext cx="106680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942975</xdr:colOff>
      <xdr:row>7</xdr:row>
      <xdr:rowOff>180975</xdr:rowOff>
    </xdr:from>
    <xdr:to>
      <xdr:col>14</xdr:col>
      <xdr:colOff>590550</xdr:colOff>
      <xdr:row>7</xdr:row>
      <xdr:rowOff>190500</xdr:rowOff>
    </xdr:to>
    <xdr:sp macro="" textlink="">
      <xdr:nvSpPr>
        <xdr:cNvPr id="34328" name="直線コネクタ 3"/>
        <xdr:cNvSpPr>
          <a:spLocks noChangeShapeType="1"/>
        </xdr:cNvSpPr>
      </xdr:nvSpPr>
      <xdr:spPr bwMode="auto">
        <a:xfrm flipV="1">
          <a:off x="10506075" y="1743075"/>
          <a:ext cx="60960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952500</xdr:colOff>
      <xdr:row>11</xdr:row>
      <xdr:rowOff>171450</xdr:rowOff>
    </xdr:from>
    <xdr:to>
      <xdr:col>14</xdr:col>
      <xdr:colOff>428625</xdr:colOff>
      <xdr:row>11</xdr:row>
      <xdr:rowOff>180975</xdr:rowOff>
    </xdr:to>
    <xdr:sp macro="" textlink="">
      <xdr:nvSpPr>
        <xdr:cNvPr id="34329" name="直線コネクタ 10"/>
        <xdr:cNvSpPr>
          <a:spLocks noChangeShapeType="1"/>
        </xdr:cNvSpPr>
      </xdr:nvSpPr>
      <xdr:spPr bwMode="auto">
        <a:xfrm>
          <a:off x="10515600" y="3467100"/>
          <a:ext cx="4381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33</xdr:row>
      <xdr:rowOff>133350</xdr:rowOff>
    </xdr:from>
    <xdr:to>
      <xdr:col>6</xdr:col>
      <xdr:colOff>819150</xdr:colOff>
      <xdr:row>39</xdr:row>
      <xdr:rowOff>47625</xdr:rowOff>
    </xdr:to>
    <xdr:sp macro="" textlink="">
      <xdr:nvSpPr>
        <xdr:cNvPr id="35695" name="直線コネクタ 2"/>
        <xdr:cNvSpPr>
          <a:spLocks noChangeShapeType="1"/>
        </xdr:cNvSpPr>
      </xdr:nvSpPr>
      <xdr:spPr bwMode="auto">
        <a:xfrm>
          <a:off x="3895725" y="8867775"/>
          <a:ext cx="914400" cy="942975"/>
        </a:xfrm>
        <a:prstGeom prst="line">
          <a:avLst/>
        </a:prstGeom>
        <a:noFill/>
        <a:ln w="9525" algn="ctr">
          <a:solidFill>
            <a:srgbClr val="4A7EB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161925</xdr:rowOff>
    </xdr:from>
    <xdr:to>
      <xdr:col>0</xdr:col>
      <xdr:colOff>942975</xdr:colOff>
      <xdr:row>10</xdr:row>
      <xdr:rowOff>171450</xdr:rowOff>
    </xdr:to>
    <xdr:sp macro="" textlink="">
      <xdr:nvSpPr>
        <xdr:cNvPr id="35696" name="直線コネクタ 3"/>
        <xdr:cNvSpPr>
          <a:spLocks noChangeShapeType="1"/>
        </xdr:cNvSpPr>
      </xdr:nvSpPr>
      <xdr:spPr bwMode="auto">
        <a:xfrm>
          <a:off x="0" y="2781300"/>
          <a:ext cx="942975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123825</xdr:rowOff>
    </xdr:from>
    <xdr:to>
      <xdr:col>4</xdr:col>
      <xdr:colOff>209550</xdr:colOff>
      <xdr:row>10</xdr:row>
      <xdr:rowOff>123825</xdr:rowOff>
    </xdr:to>
    <xdr:sp macro="" textlink="">
      <xdr:nvSpPr>
        <xdr:cNvPr id="35697" name="直線コネクタ 9"/>
        <xdr:cNvSpPr>
          <a:spLocks noChangeShapeType="1"/>
        </xdr:cNvSpPr>
      </xdr:nvSpPr>
      <xdr:spPr bwMode="auto">
        <a:xfrm>
          <a:off x="2257425" y="2743200"/>
          <a:ext cx="101917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10</xdr:row>
      <xdr:rowOff>238125</xdr:rowOff>
    </xdr:from>
    <xdr:to>
      <xdr:col>4</xdr:col>
      <xdr:colOff>114300</xdr:colOff>
      <xdr:row>10</xdr:row>
      <xdr:rowOff>266700</xdr:rowOff>
    </xdr:to>
    <xdr:sp macro="" textlink="">
      <xdr:nvSpPr>
        <xdr:cNvPr id="35698" name="直線コネクタ 12"/>
        <xdr:cNvSpPr>
          <a:spLocks noChangeShapeType="1"/>
        </xdr:cNvSpPr>
      </xdr:nvSpPr>
      <xdr:spPr bwMode="auto">
        <a:xfrm>
          <a:off x="2276475" y="2857500"/>
          <a:ext cx="904875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11</xdr:row>
      <xdr:rowOff>161925</xdr:rowOff>
    </xdr:from>
    <xdr:to>
      <xdr:col>0</xdr:col>
      <xdr:colOff>857250</xdr:colOff>
      <xdr:row>11</xdr:row>
      <xdr:rowOff>190500</xdr:rowOff>
    </xdr:to>
    <xdr:sp macro="" textlink="">
      <xdr:nvSpPr>
        <xdr:cNvPr id="35699" name="直線コネクタ 15"/>
        <xdr:cNvSpPr>
          <a:spLocks noChangeShapeType="1"/>
        </xdr:cNvSpPr>
      </xdr:nvSpPr>
      <xdr:spPr bwMode="auto">
        <a:xfrm>
          <a:off x="38100" y="3133725"/>
          <a:ext cx="8191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</xdr:row>
      <xdr:rowOff>104775</xdr:rowOff>
    </xdr:from>
    <xdr:to>
      <xdr:col>4</xdr:col>
      <xdr:colOff>85725</xdr:colOff>
      <xdr:row>11</xdr:row>
      <xdr:rowOff>104775</xdr:rowOff>
    </xdr:to>
    <xdr:sp macro="" textlink="">
      <xdr:nvSpPr>
        <xdr:cNvPr id="35700" name="直線コネクタ 18"/>
        <xdr:cNvSpPr>
          <a:spLocks noChangeShapeType="1"/>
        </xdr:cNvSpPr>
      </xdr:nvSpPr>
      <xdr:spPr bwMode="auto">
        <a:xfrm>
          <a:off x="2286000" y="3076575"/>
          <a:ext cx="86677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11</xdr:row>
      <xdr:rowOff>238125</xdr:rowOff>
    </xdr:from>
    <xdr:to>
      <xdr:col>4</xdr:col>
      <xdr:colOff>495300</xdr:colOff>
      <xdr:row>11</xdr:row>
      <xdr:rowOff>276225</xdr:rowOff>
    </xdr:to>
    <xdr:sp macro="" textlink="">
      <xdr:nvSpPr>
        <xdr:cNvPr id="35701" name="直線コネクタ 23"/>
        <xdr:cNvSpPr>
          <a:spLocks noChangeShapeType="1"/>
        </xdr:cNvSpPr>
      </xdr:nvSpPr>
      <xdr:spPr bwMode="auto">
        <a:xfrm>
          <a:off x="2276475" y="3209925"/>
          <a:ext cx="1285875" cy="381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12</xdr:row>
      <xdr:rowOff>171450</xdr:rowOff>
    </xdr:from>
    <xdr:to>
      <xdr:col>0</xdr:col>
      <xdr:colOff>847725</xdr:colOff>
      <xdr:row>12</xdr:row>
      <xdr:rowOff>171450</xdr:rowOff>
    </xdr:to>
    <xdr:sp macro="" textlink="">
      <xdr:nvSpPr>
        <xdr:cNvPr id="35702" name="直線コネクタ 26"/>
        <xdr:cNvSpPr>
          <a:spLocks noChangeShapeType="1"/>
        </xdr:cNvSpPr>
      </xdr:nvSpPr>
      <xdr:spPr bwMode="auto">
        <a:xfrm>
          <a:off x="57150" y="3495675"/>
          <a:ext cx="790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12</xdr:row>
      <xdr:rowOff>123825</xdr:rowOff>
    </xdr:from>
    <xdr:to>
      <xdr:col>4</xdr:col>
      <xdr:colOff>276225</xdr:colOff>
      <xdr:row>12</xdr:row>
      <xdr:rowOff>152400</xdr:rowOff>
    </xdr:to>
    <xdr:sp macro="" textlink="">
      <xdr:nvSpPr>
        <xdr:cNvPr id="35703" name="直線コネクタ 30"/>
        <xdr:cNvSpPr>
          <a:spLocks noChangeShapeType="1"/>
        </xdr:cNvSpPr>
      </xdr:nvSpPr>
      <xdr:spPr bwMode="auto">
        <a:xfrm>
          <a:off x="2305050" y="3448050"/>
          <a:ext cx="1038225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247650</xdr:rowOff>
    </xdr:from>
    <xdr:to>
      <xdr:col>3</xdr:col>
      <xdr:colOff>781050</xdr:colOff>
      <xdr:row>12</xdr:row>
      <xdr:rowOff>266700</xdr:rowOff>
    </xdr:to>
    <xdr:sp macro="" textlink="">
      <xdr:nvSpPr>
        <xdr:cNvPr id="35704" name="直線コネクタ 33"/>
        <xdr:cNvSpPr>
          <a:spLocks noChangeShapeType="1"/>
        </xdr:cNvSpPr>
      </xdr:nvSpPr>
      <xdr:spPr bwMode="auto">
        <a:xfrm flipV="1">
          <a:off x="2257425" y="3571875"/>
          <a:ext cx="78105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933450</xdr:colOff>
      <xdr:row>10</xdr:row>
      <xdr:rowOff>171450</xdr:rowOff>
    </xdr:from>
    <xdr:to>
      <xdr:col>14</xdr:col>
      <xdr:colOff>476250</xdr:colOff>
      <xdr:row>10</xdr:row>
      <xdr:rowOff>190500</xdr:rowOff>
    </xdr:to>
    <xdr:sp macro="" textlink="">
      <xdr:nvSpPr>
        <xdr:cNvPr id="35705" name="直線コネクタ 4"/>
        <xdr:cNvSpPr>
          <a:spLocks noChangeShapeType="1"/>
        </xdr:cNvSpPr>
      </xdr:nvSpPr>
      <xdr:spPr bwMode="auto">
        <a:xfrm>
          <a:off x="10496550" y="2790825"/>
          <a:ext cx="50482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11</xdr:row>
      <xdr:rowOff>161925</xdr:rowOff>
    </xdr:from>
    <xdr:to>
      <xdr:col>14</xdr:col>
      <xdr:colOff>514350</xdr:colOff>
      <xdr:row>11</xdr:row>
      <xdr:rowOff>161925</xdr:rowOff>
    </xdr:to>
    <xdr:sp macro="" textlink="">
      <xdr:nvSpPr>
        <xdr:cNvPr id="35706" name="直線コネクタ 8"/>
        <xdr:cNvSpPr>
          <a:spLocks noChangeShapeType="1"/>
        </xdr:cNvSpPr>
      </xdr:nvSpPr>
      <xdr:spPr bwMode="auto">
        <a:xfrm>
          <a:off x="10534650" y="3133725"/>
          <a:ext cx="50482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12</xdr:row>
      <xdr:rowOff>171450</xdr:rowOff>
    </xdr:from>
    <xdr:to>
      <xdr:col>14</xdr:col>
      <xdr:colOff>523875</xdr:colOff>
      <xdr:row>12</xdr:row>
      <xdr:rowOff>180975</xdr:rowOff>
    </xdr:to>
    <xdr:sp macro="" textlink="">
      <xdr:nvSpPr>
        <xdr:cNvPr id="35707" name="直線コネクタ 14"/>
        <xdr:cNvSpPr>
          <a:spLocks noChangeShapeType="1"/>
        </xdr:cNvSpPr>
      </xdr:nvSpPr>
      <xdr:spPr bwMode="auto">
        <a:xfrm>
          <a:off x="10563225" y="3495675"/>
          <a:ext cx="485775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142875</xdr:rowOff>
    </xdr:from>
    <xdr:to>
      <xdr:col>0</xdr:col>
      <xdr:colOff>781050</xdr:colOff>
      <xdr:row>8</xdr:row>
      <xdr:rowOff>171450</xdr:rowOff>
    </xdr:to>
    <xdr:sp macro="" textlink="">
      <xdr:nvSpPr>
        <xdr:cNvPr id="18045" name="直線コネクタ 2"/>
        <xdr:cNvSpPr>
          <a:spLocks noChangeShapeType="1"/>
        </xdr:cNvSpPr>
      </xdr:nvSpPr>
      <xdr:spPr bwMode="auto">
        <a:xfrm flipV="1">
          <a:off x="0" y="2057400"/>
          <a:ext cx="781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19</xdr:row>
      <xdr:rowOff>152400</xdr:rowOff>
    </xdr:from>
    <xdr:to>
      <xdr:col>0</xdr:col>
      <xdr:colOff>704850</xdr:colOff>
      <xdr:row>19</xdr:row>
      <xdr:rowOff>171450</xdr:rowOff>
    </xdr:to>
    <xdr:sp macro="" textlink="">
      <xdr:nvSpPr>
        <xdr:cNvPr id="18046" name="直線コネクタ 9"/>
        <xdr:cNvSpPr>
          <a:spLocks noChangeShapeType="1"/>
        </xdr:cNvSpPr>
      </xdr:nvSpPr>
      <xdr:spPr bwMode="auto">
        <a:xfrm flipV="1">
          <a:off x="47625" y="5943600"/>
          <a:ext cx="657225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95250</xdr:rowOff>
    </xdr:from>
    <xdr:to>
      <xdr:col>3</xdr:col>
      <xdr:colOff>676275</xdr:colOff>
      <xdr:row>19</xdr:row>
      <xdr:rowOff>114300</xdr:rowOff>
    </xdr:to>
    <xdr:sp macro="" textlink="">
      <xdr:nvSpPr>
        <xdr:cNvPr id="18047" name="直線コネクタ 10"/>
        <xdr:cNvSpPr>
          <a:spLocks noChangeShapeType="1"/>
        </xdr:cNvSpPr>
      </xdr:nvSpPr>
      <xdr:spPr bwMode="auto">
        <a:xfrm flipV="1">
          <a:off x="2238375" y="5886450"/>
          <a:ext cx="63817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19</xdr:row>
      <xdr:rowOff>228600</xdr:rowOff>
    </xdr:from>
    <xdr:to>
      <xdr:col>4</xdr:col>
      <xdr:colOff>352425</xdr:colOff>
      <xdr:row>19</xdr:row>
      <xdr:rowOff>257175</xdr:rowOff>
    </xdr:to>
    <xdr:sp macro="" textlink="">
      <xdr:nvSpPr>
        <xdr:cNvPr id="18048" name="直線コネクタ 15"/>
        <xdr:cNvSpPr>
          <a:spLocks noChangeShapeType="1"/>
        </xdr:cNvSpPr>
      </xdr:nvSpPr>
      <xdr:spPr bwMode="auto">
        <a:xfrm>
          <a:off x="2219325" y="6019800"/>
          <a:ext cx="1143000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95250</xdr:rowOff>
    </xdr:from>
    <xdr:to>
      <xdr:col>3</xdr:col>
      <xdr:colOff>514350</xdr:colOff>
      <xdr:row>8</xdr:row>
      <xdr:rowOff>95250</xdr:rowOff>
    </xdr:to>
    <xdr:sp macro="" textlink="">
      <xdr:nvSpPr>
        <xdr:cNvPr id="18049" name="直線コネクタ 20"/>
        <xdr:cNvSpPr>
          <a:spLocks noChangeShapeType="1"/>
        </xdr:cNvSpPr>
      </xdr:nvSpPr>
      <xdr:spPr bwMode="auto">
        <a:xfrm>
          <a:off x="2200275" y="2009775"/>
          <a:ext cx="5143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800100</xdr:colOff>
      <xdr:row>8</xdr:row>
      <xdr:rowOff>238125</xdr:rowOff>
    </xdr:from>
    <xdr:to>
      <xdr:col>4</xdr:col>
      <xdr:colOff>314325</xdr:colOff>
      <xdr:row>8</xdr:row>
      <xdr:rowOff>247650</xdr:rowOff>
    </xdr:to>
    <xdr:sp macro="" textlink="">
      <xdr:nvSpPr>
        <xdr:cNvPr id="18050" name="直線コネクタ 24"/>
        <xdr:cNvSpPr>
          <a:spLocks noChangeShapeType="1"/>
        </xdr:cNvSpPr>
      </xdr:nvSpPr>
      <xdr:spPr bwMode="auto">
        <a:xfrm>
          <a:off x="2190750" y="2152650"/>
          <a:ext cx="1133475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8</xdr:row>
      <xdr:rowOff>180975</xdr:rowOff>
    </xdr:from>
    <xdr:to>
      <xdr:col>14</xdr:col>
      <xdr:colOff>381000</xdr:colOff>
      <xdr:row>8</xdr:row>
      <xdr:rowOff>180975</xdr:rowOff>
    </xdr:to>
    <xdr:sp macro="" textlink="">
      <xdr:nvSpPr>
        <xdr:cNvPr id="18051" name="直線コネクタ 3"/>
        <xdr:cNvSpPr>
          <a:spLocks noChangeShapeType="1"/>
        </xdr:cNvSpPr>
      </xdr:nvSpPr>
      <xdr:spPr bwMode="auto">
        <a:xfrm>
          <a:off x="10506075" y="2095500"/>
          <a:ext cx="34290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171450</xdr:rowOff>
    </xdr:from>
    <xdr:to>
      <xdr:col>14</xdr:col>
      <xdr:colOff>400050</xdr:colOff>
      <xdr:row>19</xdr:row>
      <xdr:rowOff>180975</xdr:rowOff>
    </xdr:to>
    <xdr:sp macro="" textlink="">
      <xdr:nvSpPr>
        <xdr:cNvPr id="18052" name="直線コネクタ 8"/>
        <xdr:cNvSpPr>
          <a:spLocks noChangeShapeType="1"/>
        </xdr:cNvSpPr>
      </xdr:nvSpPr>
      <xdr:spPr bwMode="auto">
        <a:xfrm flipV="1">
          <a:off x="10467975" y="5962650"/>
          <a:ext cx="4000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8</xdr:row>
      <xdr:rowOff>190500</xdr:rowOff>
    </xdr:from>
    <xdr:to>
      <xdr:col>14</xdr:col>
      <xdr:colOff>628650</xdr:colOff>
      <xdr:row>8</xdr:row>
      <xdr:rowOff>219075</xdr:rowOff>
    </xdr:to>
    <xdr:sp macro="" textlink="">
      <xdr:nvSpPr>
        <xdr:cNvPr id="46304" name="直線コネクタ 2"/>
        <xdr:cNvSpPr>
          <a:spLocks noChangeShapeType="1"/>
        </xdr:cNvSpPr>
      </xdr:nvSpPr>
      <xdr:spPr bwMode="auto">
        <a:xfrm flipV="1">
          <a:off x="10629900" y="2105025"/>
          <a:ext cx="600075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190500</xdr:rowOff>
    </xdr:from>
    <xdr:to>
      <xdr:col>0</xdr:col>
      <xdr:colOff>990600</xdr:colOff>
      <xdr:row>7</xdr:row>
      <xdr:rowOff>190500</xdr:rowOff>
    </xdr:to>
    <xdr:sp macro="" textlink="">
      <xdr:nvSpPr>
        <xdr:cNvPr id="46305" name="直線コネクタ 4"/>
        <xdr:cNvSpPr>
          <a:spLocks noChangeShapeType="1"/>
        </xdr:cNvSpPr>
      </xdr:nvSpPr>
      <xdr:spPr bwMode="auto">
        <a:xfrm>
          <a:off x="0" y="1752600"/>
          <a:ext cx="990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219075</xdr:rowOff>
    </xdr:from>
    <xdr:to>
      <xdr:col>0</xdr:col>
      <xdr:colOff>876300</xdr:colOff>
      <xdr:row>8</xdr:row>
      <xdr:rowOff>219075</xdr:rowOff>
    </xdr:to>
    <xdr:sp macro="" textlink="">
      <xdr:nvSpPr>
        <xdr:cNvPr id="46306" name="直線コネクタ 3"/>
        <xdr:cNvSpPr>
          <a:spLocks noChangeShapeType="1"/>
        </xdr:cNvSpPr>
      </xdr:nvSpPr>
      <xdr:spPr bwMode="auto">
        <a:xfrm>
          <a:off x="0" y="2133600"/>
          <a:ext cx="87630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16</xdr:row>
      <xdr:rowOff>190500</xdr:rowOff>
    </xdr:from>
    <xdr:to>
      <xdr:col>0</xdr:col>
      <xdr:colOff>962025</xdr:colOff>
      <xdr:row>16</xdr:row>
      <xdr:rowOff>190500</xdr:rowOff>
    </xdr:to>
    <xdr:sp macro="" textlink="">
      <xdr:nvSpPr>
        <xdr:cNvPr id="46307" name="直線コネクタ 5"/>
        <xdr:cNvSpPr>
          <a:spLocks noChangeShapeType="1"/>
        </xdr:cNvSpPr>
      </xdr:nvSpPr>
      <xdr:spPr bwMode="auto">
        <a:xfrm>
          <a:off x="57150" y="5105400"/>
          <a:ext cx="90487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7</xdr:row>
      <xdr:rowOff>95250</xdr:rowOff>
    </xdr:from>
    <xdr:to>
      <xdr:col>3</xdr:col>
      <xdr:colOff>561975</xdr:colOff>
      <xdr:row>7</xdr:row>
      <xdr:rowOff>95250</xdr:rowOff>
    </xdr:to>
    <xdr:sp macro="" textlink="">
      <xdr:nvSpPr>
        <xdr:cNvPr id="46308" name="直線コネクタ 7"/>
        <xdr:cNvSpPr>
          <a:spLocks noChangeShapeType="1"/>
        </xdr:cNvSpPr>
      </xdr:nvSpPr>
      <xdr:spPr bwMode="auto">
        <a:xfrm flipV="1">
          <a:off x="2371725" y="1657350"/>
          <a:ext cx="52387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7</xdr:row>
      <xdr:rowOff>209550</xdr:rowOff>
    </xdr:from>
    <xdr:to>
      <xdr:col>4</xdr:col>
      <xdr:colOff>257175</xdr:colOff>
      <xdr:row>7</xdr:row>
      <xdr:rowOff>238125</xdr:rowOff>
    </xdr:to>
    <xdr:sp macro="" textlink="">
      <xdr:nvSpPr>
        <xdr:cNvPr id="46309" name="直線コネクタ 10"/>
        <xdr:cNvSpPr>
          <a:spLocks noChangeShapeType="1"/>
        </xdr:cNvSpPr>
      </xdr:nvSpPr>
      <xdr:spPr bwMode="auto">
        <a:xfrm flipV="1">
          <a:off x="2352675" y="1771650"/>
          <a:ext cx="1047750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8</xdr:row>
      <xdr:rowOff>95250</xdr:rowOff>
    </xdr:from>
    <xdr:to>
      <xdr:col>3</xdr:col>
      <xdr:colOff>428625</xdr:colOff>
      <xdr:row>8</xdr:row>
      <xdr:rowOff>123825</xdr:rowOff>
    </xdr:to>
    <xdr:sp macro="" textlink="">
      <xdr:nvSpPr>
        <xdr:cNvPr id="46310" name="直線コネクタ 15"/>
        <xdr:cNvSpPr>
          <a:spLocks noChangeShapeType="1"/>
        </xdr:cNvSpPr>
      </xdr:nvSpPr>
      <xdr:spPr bwMode="auto">
        <a:xfrm flipV="1">
          <a:off x="2352675" y="2009775"/>
          <a:ext cx="409575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238125</xdr:rowOff>
    </xdr:from>
    <xdr:to>
      <xdr:col>4</xdr:col>
      <xdr:colOff>228600</xdr:colOff>
      <xdr:row>8</xdr:row>
      <xdr:rowOff>276225</xdr:rowOff>
    </xdr:to>
    <xdr:sp macro="" textlink="">
      <xdr:nvSpPr>
        <xdr:cNvPr id="46311" name="直線コネクタ 19"/>
        <xdr:cNvSpPr>
          <a:spLocks noChangeShapeType="1"/>
        </xdr:cNvSpPr>
      </xdr:nvSpPr>
      <xdr:spPr bwMode="auto">
        <a:xfrm>
          <a:off x="2333625" y="2152650"/>
          <a:ext cx="1038225" cy="381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16</xdr:row>
      <xdr:rowOff>104775</xdr:rowOff>
    </xdr:from>
    <xdr:to>
      <xdr:col>3</xdr:col>
      <xdr:colOff>762000</xdr:colOff>
      <xdr:row>16</xdr:row>
      <xdr:rowOff>133350</xdr:rowOff>
    </xdr:to>
    <xdr:sp macro="" textlink="">
      <xdr:nvSpPr>
        <xdr:cNvPr id="46312" name="直線コネクタ 30"/>
        <xdr:cNvSpPr>
          <a:spLocks noChangeShapeType="1"/>
        </xdr:cNvSpPr>
      </xdr:nvSpPr>
      <xdr:spPr bwMode="auto">
        <a:xfrm flipV="1">
          <a:off x="2352675" y="5019675"/>
          <a:ext cx="742950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16</xdr:row>
      <xdr:rowOff>247650</xdr:rowOff>
    </xdr:from>
    <xdr:to>
      <xdr:col>4</xdr:col>
      <xdr:colOff>333375</xdr:colOff>
      <xdr:row>16</xdr:row>
      <xdr:rowOff>247650</xdr:rowOff>
    </xdr:to>
    <xdr:sp macro="" textlink="">
      <xdr:nvSpPr>
        <xdr:cNvPr id="46313" name="直線コネクタ 33"/>
        <xdr:cNvSpPr>
          <a:spLocks noChangeShapeType="1"/>
        </xdr:cNvSpPr>
      </xdr:nvSpPr>
      <xdr:spPr bwMode="auto">
        <a:xfrm flipV="1">
          <a:off x="2428875" y="5162550"/>
          <a:ext cx="10477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942975</xdr:colOff>
      <xdr:row>7</xdr:row>
      <xdr:rowOff>161925</xdr:rowOff>
    </xdr:from>
    <xdr:to>
      <xdr:col>14</xdr:col>
      <xdr:colOff>476250</xdr:colOff>
      <xdr:row>7</xdr:row>
      <xdr:rowOff>180975</xdr:rowOff>
    </xdr:to>
    <xdr:sp macro="" textlink="">
      <xdr:nvSpPr>
        <xdr:cNvPr id="46314" name="直線コネクタ 6"/>
        <xdr:cNvSpPr>
          <a:spLocks noChangeShapeType="1"/>
        </xdr:cNvSpPr>
      </xdr:nvSpPr>
      <xdr:spPr bwMode="auto">
        <a:xfrm>
          <a:off x="10582275" y="1724025"/>
          <a:ext cx="49530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952500</xdr:colOff>
      <xdr:row>16</xdr:row>
      <xdr:rowOff>190500</xdr:rowOff>
    </xdr:from>
    <xdr:to>
      <xdr:col>14</xdr:col>
      <xdr:colOff>561975</xdr:colOff>
      <xdr:row>16</xdr:row>
      <xdr:rowOff>200025</xdr:rowOff>
    </xdr:to>
    <xdr:sp macro="" textlink="">
      <xdr:nvSpPr>
        <xdr:cNvPr id="46315" name="直線コネクタ 11"/>
        <xdr:cNvSpPr>
          <a:spLocks noChangeShapeType="1"/>
        </xdr:cNvSpPr>
      </xdr:nvSpPr>
      <xdr:spPr bwMode="auto">
        <a:xfrm>
          <a:off x="10591800" y="5105400"/>
          <a:ext cx="57150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257175</xdr:rowOff>
    </xdr:from>
    <xdr:to>
      <xdr:col>0</xdr:col>
      <xdr:colOff>914400</xdr:colOff>
      <xdr:row>7</xdr:row>
      <xdr:rowOff>276225</xdr:rowOff>
    </xdr:to>
    <xdr:sp macro="" textlink="">
      <xdr:nvSpPr>
        <xdr:cNvPr id="2693" name="直線コネクタ 8"/>
        <xdr:cNvSpPr>
          <a:spLocks noChangeShapeType="1"/>
        </xdr:cNvSpPr>
      </xdr:nvSpPr>
      <xdr:spPr bwMode="auto">
        <a:xfrm flipV="1">
          <a:off x="19050" y="1819275"/>
          <a:ext cx="89535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190500</xdr:rowOff>
    </xdr:from>
    <xdr:to>
      <xdr:col>0</xdr:col>
      <xdr:colOff>771525</xdr:colOff>
      <xdr:row>8</xdr:row>
      <xdr:rowOff>190500</xdr:rowOff>
    </xdr:to>
    <xdr:sp macro="" textlink="">
      <xdr:nvSpPr>
        <xdr:cNvPr id="2694" name="直線コネクタ 11"/>
        <xdr:cNvSpPr>
          <a:spLocks noChangeShapeType="1"/>
        </xdr:cNvSpPr>
      </xdr:nvSpPr>
      <xdr:spPr bwMode="auto">
        <a:xfrm>
          <a:off x="0" y="2305050"/>
          <a:ext cx="77152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</xdr:row>
      <xdr:rowOff>104775</xdr:rowOff>
    </xdr:from>
    <xdr:to>
      <xdr:col>3</xdr:col>
      <xdr:colOff>676275</xdr:colOff>
      <xdr:row>7</xdr:row>
      <xdr:rowOff>133350</xdr:rowOff>
    </xdr:to>
    <xdr:sp macro="" textlink="">
      <xdr:nvSpPr>
        <xdr:cNvPr id="2695" name="直線コネクタ 3"/>
        <xdr:cNvSpPr>
          <a:spLocks noChangeShapeType="1"/>
        </xdr:cNvSpPr>
      </xdr:nvSpPr>
      <xdr:spPr bwMode="auto">
        <a:xfrm>
          <a:off x="2305050" y="1666875"/>
          <a:ext cx="6286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7</xdr:row>
      <xdr:rowOff>295275</xdr:rowOff>
    </xdr:from>
    <xdr:to>
      <xdr:col>4</xdr:col>
      <xdr:colOff>447675</xdr:colOff>
      <xdr:row>7</xdr:row>
      <xdr:rowOff>295275</xdr:rowOff>
    </xdr:to>
    <xdr:sp macro="" textlink="">
      <xdr:nvSpPr>
        <xdr:cNvPr id="2696" name="直線コネクタ 6"/>
        <xdr:cNvSpPr>
          <a:spLocks noChangeShapeType="1"/>
        </xdr:cNvSpPr>
      </xdr:nvSpPr>
      <xdr:spPr bwMode="auto">
        <a:xfrm>
          <a:off x="2295525" y="1857375"/>
          <a:ext cx="121920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</xdr:row>
      <xdr:rowOff>104775</xdr:rowOff>
    </xdr:from>
    <xdr:to>
      <xdr:col>4</xdr:col>
      <xdr:colOff>333375</xdr:colOff>
      <xdr:row>8</xdr:row>
      <xdr:rowOff>104775</xdr:rowOff>
    </xdr:to>
    <xdr:sp macro="" textlink="">
      <xdr:nvSpPr>
        <xdr:cNvPr id="2697" name="直線コネクタ 13"/>
        <xdr:cNvSpPr>
          <a:spLocks noChangeShapeType="1"/>
        </xdr:cNvSpPr>
      </xdr:nvSpPr>
      <xdr:spPr bwMode="auto">
        <a:xfrm>
          <a:off x="2305050" y="2219325"/>
          <a:ext cx="109537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781050</xdr:colOff>
      <xdr:row>8</xdr:row>
      <xdr:rowOff>247650</xdr:rowOff>
    </xdr:from>
    <xdr:to>
      <xdr:col>4</xdr:col>
      <xdr:colOff>352425</xdr:colOff>
      <xdr:row>8</xdr:row>
      <xdr:rowOff>266700</xdr:rowOff>
    </xdr:to>
    <xdr:sp macro="" textlink="">
      <xdr:nvSpPr>
        <xdr:cNvPr id="2698" name="直線コネクタ 17"/>
        <xdr:cNvSpPr>
          <a:spLocks noChangeShapeType="1"/>
        </xdr:cNvSpPr>
      </xdr:nvSpPr>
      <xdr:spPr bwMode="auto">
        <a:xfrm>
          <a:off x="2228850" y="2362200"/>
          <a:ext cx="119062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7</xdr:row>
      <xdr:rowOff>285750</xdr:rowOff>
    </xdr:from>
    <xdr:to>
      <xdr:col>14</xdr:col>
      <xdr:colOff>666750</xdr:colOff>
      <xdr:row>7</xdr:row>
      <xdr:rowOff>285750</xdr:rowOff>
    </xdr:to>
    <xdr:sp macro="" textlink="">
      <xdr:nvSpPr>
        <xdr:cNvPr id="2699" name="直線コネクタ 2"/>
        <xdr:cNvSpPr>
          <a:spLocks noChangeShapeType="1"/>
        </xdr:cNvSpPr>
      </xdr:nvSpPr>
      <xdr:spPr bwMode="auto">
        <a:xfrm flipV="1">
          <a:off x="10563225" y="1847850"/>
          <a:ext cx="6286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171450</xdr:rowOff>
    </xdr:from>
    <xdr:to>
      <xdr:col>14</xdr:col>
      <xdr:colOff>762000</xdr:colOff>
      <xdr:row>8</xdr:row>
      <xdr:rowOff>180975</xdr:rowOff>
    </xdr:to>
    <xdr:sp macro="" textlink="">
      <xdr:nvSpPr>
        <xdr:cNvPr id="2700" name="直線コネクタ 10"/>
        <xdr:cNvSpPr>
          <a:spLocks noChangeShapeType="1"/>
        </xdr:cNvSpPr>
      </xdr:nvSpPr>
      <xdr:spPr bwMode="auto">
        <a:xfrm>
          <a:off x="10525125" y="2286000"/>
          <a:ext cx="76200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152400</xdr:rowOff>
    </xdr:from>
    <xdr:to>
      <xdr:col>0</xdr:col>
      <xdr:colOff>876300</xdr:colOff>
      <xdr:row>9</xdr:row>
      <xdr:rowOff>180975</xdr:rowOff>
    </xdr:to>
    <xdr:sp macro="" textlink="">
      <xdr:nvSpPr>
        <xdr:cNvPr id="6275" name="直線コネクタ 2"/>
        <xdr:cNvSpPr>
          <a:spLocks noChangeShapeType="1"/>
        </xdr:cNvSpPr>
      </xdr:nvSpPr>
      <xdr:spPr bwMode="auto">
        <a:xfrm>
          <a:off x="47625" y="2705100"/>
          <a:ext cx="828675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</xdr:row>
      <xdr:rowOff>133350</xdr:rowOff>
    </xdr:from>
    <xdr:to>
      <xdr:col>3</xdr:col>
      <xdr:colOff>638175</xdr:colOff>
      <xdr:row>9</xdr:row>
      <xdr:rowOff>142875</xdr:rowOff>
    </xdr:to>
    <xdr:sp macro="" textlink="">
      <xdr:nvSpPr>
        <xdr:cNvPr id="6276" name="直線コネクタ 5"/>
        <xdr:cNvSpPr>
          <a:spLocks noChangeShapeType="1"/>
        </xdr:cNvSpPr>
      </xdr:nvSpPr>
      <xdr:spPr bwMode="auto">
        <a:xfrm flipV="1">
          <a:off x="2371725" y="2686050"/>
          <a:ext cx="600075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9</xdr:row>
      <xdr:rowOff>238125</xdr:rowOff>
    </xdr:from>
    <xdr:to>
      <xdr:col>4</xdr:col>
      <xdr:colOff>428625</xdr:colOff>
      <xdr:row>9</xdr:row>
      <xdr:rowOff>247650</xdr:rowOff>
    </xdr:to>
    <xdr:sp macro="" textlink="">
      <xdr:nvSpPr>
        <xdr:cNvPr id="6277" name="直線コネクタ 8"/>
        <xdr:cNvSpPr>
          <a:spLocks noChangeShapeType="1"/>
        </xdr:cNvSpPr>
      </xdr:nvSpPr>
      <xdr:spPr bwMode="auto">
        <a:xfrm flipV="1">
          <a:off x="2352675" y="2790825"/>
          <a:ext cx="121920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952500</xdr:colOff>
      <xdr:row>9</xdr:row>
      <xdr:rowOff>180975</xdr:rowOff>
    </xdr:from>
    <xdr:to>
      <xdr:col>14</xdr:col>
      <xdr:colOff>466725</xdr:colOff>
      <xdr:row>9</xdr:row>
      <xdr:rowOff>190500</xdr:rowOff>
    </xdr:to>
    <xdr:sp macro="" textlink="">
      <xdr:nvSpPr>
        <xdr:cNvPr id="6278" name="直線コネクタ 11"/>
        <xdr:cNvSpPr>
          <a:spLocks noChangeShapeType="1"/>
        </xdr:cNvSpPr>
      </xdr:nvSpPr>
      <xdr:spPr bwMode="auto">
        <a:xfrm flipV="1">
          <a:off x="10591800" y="2733675"/>
          <a:ext cx="4762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171450</xdr:rowOff>
    </xdr:from>
    <xdr:to>
      <xdr:col>0</xdr:col>
      <xdr:colOff>733425</xdr:colOff>
      <xdr:row>21</xdr:row>
      <xdr:rowOff>171450</xdr:rowOff>
    </xdr:to>
    <xdr:sp macro="" textlink="">
      <xdr:nvSpPr>
        <xdr:cNvPr id="18664" name="直線コネクタ 2"/>
        <xdr:cNvSpPr>
          <a:spLocks noChangeShapeType="1"/>
        </xdr:cNvSpPr>
      </xdr:nvSpPr>
      <xdr:spPr bwMode="auto">
        <a:xfrm flipV="1">
          <a:off x="19050" y="6667500"/>
          <a:ext cx="714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21</xdr:row>
      <xdr:rowOff>95250</xdr:rowOff>
    </xdr:from>
    <xdr:to>
      <xdr:col>3</xdr:col>
      <xdr:colOff>790575</xdr:colOff>
      <xdr:row>21</xdr:row>
      <xdr:rowOff>104775</xdr:rowOff>
    </xdr:to>
    <xdr:sp macro="" textlink="">
      <xdr:nvSpPr>
        <xdr:cNvPr id="18665" name="直線コネクタ 8"/>
        <xdr:cNvSpPr>
          <a:spLocks noChangeShapeType="1"/>
        </xdr:cNvSpPr>
      </xdr:nvSpPr>
      <xdr:spPr bwMode="auto">
        <a:xfrm flipV="1">
          <a:off x="2276475" y="6591300"/>
          <a:ext cx="76200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21</xdr:row>
      <xdr:rowOff>228600</xdr:rowOff>
    </xdr:from>
    <xdr:to>
      <xdr:col>3</xdr:col>
      <xdr:colOff>685800</xdr:colOff>
      <xdr:row>21</xdr:row>
      <xdr:rowOff>247650</xdr:rowOff>
    </xdr:to>
    <xdr:sp macro="" textlink="">
      <xdr:nvSpPr>
        <xdr:cNvPr id="18666" name="直線コネクタ 11"/>
        <xdr:cNvSpPr>
          <a:spLocks noChangeShapeType="1"/>
        </xdr:cNvSpPr>
      </xdr:nvSpPr>
      <xdr:spPr bwMode="auto">
        <a:xfrm flipV="1">
          <a:off x="2295525" y="6724650"/>
          <a:ext cx="63817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28575</xdr:colOff>
      <xdr:row>21</xdr:row>
      <xdr:rowOff>180975</xdr:rowOff>
    </xdr:from>
    <xdr:to>
      <xdr:col>14</xdr:col>
      <xdr:colOff>381000</xdr:colOff>
      <xdr:row>21</xdr:row>
      <xdr:rowOff>190500</xdr:rowOff>
    </xdr:to>
    <xdr:sp macro="" textlink="">
      <xdr:nvSpPr>
        <xdr:cNvPr id="18667" name="直線コネクタ 3"/>
        <xdr:cNvSpPr>
          <a:spLocks noChangeShapeType="1"/>
        </xdr:cNvSpPr>
      </xdr:nvSpPr>
      <xdr:spPr bwMode="auto">
        <a:xfrm>
          <a:off x="10544175" y="6677025"/>
          <a:ext cx="352425" cy="9525"/>
        </a:xfrm>
        <a:prstGeom prst="line">
          <a:avLst/>
        </a:prstGeom>
        <a:noFill/>
        <a:ln w="3175" algn="ctr">
          <a:solidFill>
            <a:srgbClr val="4A7EB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161925</xdr:rowOff>
    </xdr:from>
    <xdr:to>
      <xdr:col>0</xdr:col>
      <xdr:colOff>762000</xdr:colOff>
      <xdr:row>13</xdr:row>
      <xdr:rowOff>190500</xdr:rowOff>
    </xdr:to>
    <xdr:sp macro="" textlink="">
      <xdr:nvSpPr>
        <xdr:cNvPr id="19731" name="直線コネクタ 2"/>
        <xdr:cNvSpPr>
          <a:spLocks noChangeShapeType="1"/>
        </xdr:cNvSpPr>
      </xdr:nvSpPr>
      <xdr:spPr bwMode="auto">
        <a:xfrm flipV="1">
          <a:off x="0" y="3838575"/>
          <a:ext cx="76200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</xdr:row>
      <xdr:rowOff>104775</xdr:rowOff>
    </xdr:from>
    <xdr:to>
      <xdr:col>3</xdr:col>
      <xdr:colOff>561975</xdr:colOff>
      <xdr:row>13</xdr:row>
      <xdr:rowOff>114300</xdr:rowOff>
    </xdr:to>
    <xdr:sp macro="" textlink="">
      <xdr:nvSpPr>
        <xdr:cNvPr id="19732" name="直線コネクタ 5"/>
        <xdr:cNvSpPr>
          <a:spLocks noChangeShapeType="1"/>
        </xdr:cNvSpPr>
      </xdr:nvSpPr>
      <xdr:spPr bwMode="auto">
        <a:xfrm flipV="1">
          <a:off x="2276475" y="3781425"/>
          <a:ext cx="53340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13</xdr:row>
      <xdr:rowOff>219075</xdr:rowOff>
    </xdr:from>
    <xdr:to>
      <xdr:col>3</xdr:col>
      <xdr:colOff>323850</xdr:colOff>
      <xdr:row>13</xdr:row>
      <xdr:rowOff>228600</xdr:rowOff>
    </xdr:to>
    <xdr:sp macro="" textlink="">
      <xdr:nvSpPr>
        <xdr:cNvPr id="19733" name="直線コネクタ 9"/>
        <xdr:cNvSpPr>
          <a:spLocks noChangeShapeType="1"/>
        </xdr:cNvSpPr>
      </xdr:nvSpPr>
      <xdr:spPr bwMode="auto">
        <a:xfrm>
          <a:off x="2305050" y="3895725"/>
          <a:ext cx="26670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923925</xdr:colOff>
      <xdr:row>13</xdr:row>
      <xdr:rowOff>180975</xdr:rowOff>
    </xdr:from>
    <xdr:to>
      <xdr:col>14</xdr:col>
      <xdr:colOff>342900</xdr:colOff>
      <xdr:row>13</xdr:row>
      <xdr:rowOff>180975</xdr:rowOff>
    </xdr:to>
    <xdr:sp macro="" textlink="">
      <xdr:nvSpPr>
        <xdr:cNvPr id="19734" name="直線コネクタ 3"/>
        <xdr:cNvSpPr>
          <a:spLocks noChangeShapeType="1"/>
        </xdr:cNvSpPr>
      </xdr:nvSpPr>
      <xdr:spPr bwMode="auto">
        <a:xfrm>
          <a:off x="10477500" y="3857625"/>
          <a:ext cx="38100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15</xdr:row>
      <xdr:rowOff>152400</xdr:rowOff>
    </xdr:from>
    <xdr:to>
      <xdr:col>0</xdr:col>
      <xdr:colOff>828675</xdr:colOff>
      <xdr:row>15</xdr:row>
      <xdr:rowOff>171450</xdr:rowOff>
    </xdr:to>
    <xdr:sp macro="" textlink="">
      <xdr:nvSpPr>
        <xdr:cNvPr id="20828" name="直線コネクタ 2"/>
        <xdr:cNvSpPr>
          <a:spLocks noChangeShapeType="1"/>
        </xdr:cNvSpPr>
      </xdr:nvSpPr>
      <xdr:spPr bwMode="auto">
        <a:xfrm>
          <a:off x="9525" y="4533900"/>
          <a:ext cx="819150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95250</xdr:rowOff>
    </xdr:from>
    <xdr:to>
      <xdr:col>4</xdr:col>
      <xdr:colOff>257175</xdr:colOff>
      <xdr:row>15</xdr:row>
      <xdr:rowOff>114300</xdr:rowOff>
    </xdr:to>
    <xdr:sp macro="" textlink="">
      <xdr:nvSpPr>
        <xdr:cNvPr id="20829" name="直線コネクタ 6"/>
        <xdr:cNvSpPr>
          <a:spLocks noChangeShapeType="1"/>
        </xdr:cNvSpPr>
      </xdr:nvSpPr>
      <xdr:spPr bwMode="auto">
        <a:xfrm>
          <a:off x="2257425" y="4476750"/>
          <a:ext cx="105727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800100</xdr:colOff>
      <xdr:row>15</xdr:row>
      <xdr:rowOff>238125</xdr:rowOff>
    </xdr:from>
    <xdr:to>
      <xdr:col>4</xdr:col>
      <xdr:colOff>76200</xdr:colOff>
      <xdr:row>15</xdr:row>
      <xdr:rowOff>247650</xdr:rowOff>
    </xdr:to>
    <xdr:sp macro="" textlink="">
      <xdr:nvSpPr>
        <xdr:cNvPr id="20830" name="直線コネクタ 10"/>
        <xdr:cNvSpPr>
          <a:spLocks noChangeShapeType="1"/>
        </xdr:cNvSpPr>
      </xdr:nvSpPr>
      <xdr:spPr bwMode="auto">
        <a:xfrm flipV="1">
          <a:off x="2238375" y="4619625"/>
          <a:ext cx="8953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11</xdr:row>
      <xdr:rowOff>161925</xdr:rowOff>
    </xdr:from>
    <xdr:to>
      <xdr:col>0</xdr:col>
      <xdr:colOff>809625</xdr:colOff>
      <xdr:row>11</xdr:row>
      <xdr:rowOff>190500</xdr:rowOff>
    </xdr:to>
    <xdr:sp macro="" textlink="">
      <xdr:nvSpPr>
        <xdr:cNvPr id="20831" name="直線コネクタ 14"/>
        <xdr:cNvSpPr>
          <a:spLocks noChangeShapeType="1"/>
        </xdr:cNvSpPr>
      </xdr:nvSpPr>
      <xdr:spPr bwMode="auto">
        <a:xfrm>
          <a:off x="38100" y="3133725"/>
          <a:ext cx="771525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11</xdr:row>
      <xdr:rowOff>95250</xdr:rowOff>
    </xdr:from>
    <xdr:to>
      <xdr:col>4</xdr:col>
      <xdr:colOff>200025</xdr:colOff>
      <xdr:row>11</xdr:row>
      <xdr:rowOff>114300</xdr:rowOff>
    </xdr:to>
    <xdr:sp macro="" textlink="">
      <xdr:nvSpPr>
        <xdr:cNvPr id="20832" name="直線コネクタ 18"/>
        <xdr:cNvSpPr>
          <a:spLocks noChangeShapeType="1"/>
        </xdr:cNvSpPr>
      </xdr:nvSpPr>
      <xdr:spPr bwMode="auto">
        <a:xfrm flipV="1">
          <a:off x="2314575" y="3067050"/>
          <a:ext cx="94297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781050</xdr:colOff>
      <xdr:row>11</xdr:row>
      <xdr:rowOff>228600</xdr:rowOff>
    </xdr:from>
    <xdr:to>
      <xdr:col>4</xdr:col>
      <xdr:colOff>133350</xdr:colOff>
      <xdr:row>11</xdr:row>
      <xdr:rowOff>228600</xdr:rowOff>
    </xdr:to>
    <xdr:sp macro="" textlink="">
      <xdr:nvSpPr>
        <xdr:cNvPr id="20833" name="直線コネクタ 21"/>
        <xdr:cNvSpPr>
          <a:spLocks noChangeShapeType="1"/>
        </xdr:cNvSpPr>
      </xdr:nvSpPr>
      <xdr:spPr bwMode="auto">
        <a:xfrm>
          <a:off x="2219325" y="3200400"/>
          <a:ext cx="9715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11</xdr:row>
      <xdr:rowOff>180975</xdr:rowOff>
    </xdr:from>
    <xdr:to>
      <xdr:col>14</xdr:col>
      <xdr:colOff>504825</xdr:colOff>
      <xdr:row>11</xdr:row>
      <xdr:rowOff>190500</xdr:rowOff>
    </xdr:to>
    <xdr:sp macro="" textlink="">
      <xdr:nvSpPr>
        <xdr:cNvPr id="20834" name="直線コネクタ 3"/>
        <xdr:cNvSpPr>
          <a:spLocks noChangeShapeType="1"/>
        </xdr:cNvSpPr>
      </xdr:nvSpPr>
      <xdr:spPr bwMode="auto">
        <a:xfrm flipV="1">
          <a:off x="10534650" y="3152775"/>
          <a:ext cx="485775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28575</xdr:colOff>
      <xdr:row>15</xdr:row>
      <xdr:rowOff>161925</xdr:rowOff>
    </xdr:from>
    <xdr:to>
      <xdr:col>14</xdr:col>
      <xdr:colOff>457200</xdr:colOff>
      <xdr:row>15</xdr:row>
      <xdr:rowOff>171450</xdr:rowOff>
    </xdr:to>
    <xdr:sp macro="" textlink="">
      <xdr:nvSpPr>
        <xdr:cNvPr id="20835" name="直線コネクタ 8"/>
        <xdr:cNvSpPr>
          <a:spLocks noChangeShapeType="1"/>
        </xdr:cNvSpPr>
      </xdr:nvSpPr>
      <xdr:spPr bwMode="auto">
        <a:xfrm flipV="1">
          <a:off x="10544175" y="4543425"/>
          <a:ext cx="428625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161925</xdr:rowOff>
    </xdr:from>
    <xdr:to>
      <xdr:col>0</xdr:col>
      <xdr:colOff>933450</xdr:colOff>
      <xdr:row>7</xdr:row>
      <xdr:rowOff>171450</xdr:rowOff>
    </xdr:to>
    <xdr:sp macro="" textlink="">
      <xdr:nvSpPr>
        <xdr:cNvPr id="21808" name="直線コネクタ 2"/>
        <xdr:cNvSpPr>
          <a:spLocks noChangeShapeType="1"/>
        </xdr:cNvSpPr>
      </xdr:nvSpPr>
      <xdr:spPr bwMode="auto">
        <a:xfrm flipV="1">
          <a:off x="219075" y="1724025"/>
          <a:ext cx="714375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552450</xdr:colOff>
      <xdr:row>7</xdr:row>
      <xdr:rowOff>123825</xdr:rowOff>
    </xdr:to>
    <xdr:sp macro="" textlink="">
      <xdr:nvSpPr>
        <xdr:cNvPr id="21809" name="直線コネクタ 9"/>
        <xdr:cNvSpPr>
          <a:spLocks noChangeShapeType="1"/>
        </xdr:cNvSpPr>
      </xdr:nvSpPr>
      <xdr:spPr bwMode="auto">
        <a:xfrm flipV="1">
          <a:off x="2181225" y="1676400"/>
          <a:ext cx="5524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</xdr:row>
      <xdr:rowOff>247650</xdr:rowOff>
    </xdr:from>
    <xdr:to>
      <xdr:col>4</xdr:col>
      <xdr:colOff>47625</xdr:colOff>
      <xdr:row>7</xdr:row>
      <xdr:rowOff>257175</xdr:rowOff>
    </xdr:to>
    <xdr:sp macro="" textlink="">
      <xdr:nvSpPr>
        <xdr:cNvPr id="21810" name="直線コネクタ 15"/>
        <xdr:cNvSpPr>
          <a:spLocks noChangeShapeType="1"/>
        </xdr:cNvSpPr>
      </xdr:nvSpPr>
      <xdr:spPr bwMode="auto">
        <a:xfrm flipV="1">
          <a:off x="2228850" y="1809750"/>
          <a:ext cx="809625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</xdr:row>
      <xdr:rowOff>180975</xdr:rowOff>
    </xdr:from>
    <xdr:to>
      <xdr:col>14</xdr:col>
      <xdr:colOff>561975</xdr:colOff>
      <xdr:row>7</xdr:row>
      <xdr:rowOff>180975</xdr:rowOff>
    </xdr:to>
    <xdr:sp macro="" textlink="">
      <xdr:nvSpPr>
        <xdr:cNvPr id="21811" name="直線コネクタ 3"/>
        <xdr:cNvSpPr>
          <a:spLocks noChangeShapeType="1"/>
        </xdr:cNvSpPr>
      </xdr:nvSpPr>
      <xdr:spPr bwMode="auto">
        <a:xfrm>
          <a:off x="10515600" y="1743075"/>
          <a:ext cx="49530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161925</xdr:rowOff>
    </xdr:from>
    <xdr:to>
      <xdr:col>0</xdr:col>
      <xdr:colOff>923925</xdr:colOff>
      <xdr:row>7</xdr:row>
      <xdr:rowOff>180975</xdr:rowOff>
    </xdr:to>
    <xdr:sp macro="" textlink="">
      <xdr:nvSpPr>
        <xdr:cNvPr id="5378" name="直線コネクタ 2"/>
        <xdr:cNvSpPr>
          <a:spLocks noChangeShapeType="1"/>
        </xdr:cNvSpPr>
      </xdr:nvSpPr>
      <xdr:spPr bwMode="auto">
        <a:xfrm flipV="1">
          <a:off x="0" y="1724025"/>
          <a:ext cx="923925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180975</xdr:rowOff>
    </xdr:from>
    <xdr:to>
      <xdr:col>3</xdr:col>
      <xdr:colOff>742950</xdr:colOff>
      <xdr:row>7</xdr:row>
      <xdr:rowOff>180975</xdr:rowOff>
    </xdr:to>
    <xdr:sp macro="" textlink="">
      <xdr:nvSpPr>
        <xdr:cNvPr id="5379" name="直線コネクタ 5"/>
        <xdr:cNvSpPr>
          <a:spLocks noChangeShapeType="1"/>
        </xdr:cNvSpPr>
      </xdr:nvSpPr>
      <xdr:spPr bwMode="auto">
        <a:xfrm>
          <a:off x="2200275" y="1743075"/>
          <a:ext cx="7429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914400</xdr:colOff>
      <xdr:row>7</xdr:row>
      <xdr:rowOff>200025</xdr:rowOff>
    </xdr:from>
    <xdr:to>
      <xdr:col>14</xdr:col>
      <xdr:colOff>457200</xdr:colOff>
      <xdr:row>7</xdr:row>
      <xdr:rowOff>200025</xdr:rowOff>
    </xdr:to>
    <xdr:sp macro="" textlink="">
      <xdr:nvSpPr>
        <xdr:cNvPr id="5380" name="直線コネクタ 3"/>
        <xdr:cNvSpPr>
          <a:spLocks noChangeShapeType="1"/>
        </xdr:cNvSpPr>
      </xdr:nvSpPr>
      <xdr:spPr bwMode="auto">
        <a:xfrm>
          <a:off x="10420350" y="1762125"/>
          <a:ext cx="504825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161925</xdr:rowOff>
    </xdr:from>
    <xdr:to>
      <xdr:col>0</xdr:col>
      <xdr:colOff>1000125</xdr:colOff>
      <xdr:row>7</xdr:row>
      <xdr:rowOff>180975</xdr:rowOff>
    </xdr:to>
    <xdr:sp macro="" textlink="">
      <xdr:nvSpPr>
        <xdr:cNvPr id="11019" name="直線コネクタ 2"/>
        <xdr:cNvSpPr>
          <a:spLocks noChangeShapeType="1"/>
        </xdr:cNvSpPr>
      </xdr:nvSpPr>
      <xdr:spPr bwMode="auto">
        <a:xfrm flipV="1">
          <a:off x="0" y="1724025"/>
          <a:ext cx="1000125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</xdr:colOff>
      <xdr:row>8</xdr:row>
      <xdr:rowOff>152400</xdr:rowOff>
    </xdr:from>
    <xdr:to>
      <xdr:col>0</xdr:col>
      <xdr:colOff>962025</xdr:colOff>
      <xdr:row>8</xdr:row>
      <xdr:rowOff>171450</xdr:rowOff>
    </xdr:to>
    <xdr:sp macro="" textlink="">
      <xdr:nvSpPr>
        <xdr:cNvPr id="11020" name="直線コネクタ 5"/>
        <xdr:cNvSpPr>
          <a:spLocks noChangeShapeType="1"/>
        </xdr:cNvSpPr>
      </xdr:nvSpPr>
      <xdr:spPr bwMode="auto">
        <a:xfrm>
          <a:off x="209550" y="2066925"/>
          <a:ext cx="752475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95250</xdr:rowOff>
    </xdr:from>
    <xdr:to>
      <xdr:col>3</xdr:col>
      <xdr:colOff>542925</xdr:colOff>
      <xdr:row>7</xdr:row>
      <xdr:rowOff>114300</xdr:rowOff>
    </xdr:to>
    <xdr:sp macro="" textlink="">
      <xdr:nvSpPr>
        <xdr:cNvPr id="11021" name="直線コネクタ 7"/>
        <xdr:cNvSpPr>
          <a:spLocks noChangeShapeType="1"/>
        </xdr:cNvSpPr>
      </xdr:nvSpPr>
      <xdr:spPr bwMode="auto">
        <a:xfrm flipV="1">
          <a:off x="2266950" y="1657350"/>
          <a:ext cx="53340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228600</xdr:rowOff>
    </xdr:from>
    <xdr:to>
      <xdr:col>4</xdr:col>
      <xdr:colOff>57150</xdr:colOff>
      <xdr:row>7</xdr:row>
      <xdr:rowOff>238125</xdr:rowOff>
    </xdr:to>
    <xdr:sp macro="" textlink="">
      <xdr:nvSpPr>
        <xdr:cNvPr id="11022" name="直線コネクタ 11"/>
        <xdr:cNvSpPr>
          <a:spLocks noChangeShapeType="1"/>
        </xdr:cNvSpPr>
      </xdr:nvSpPr>
      <xdr:spPr bwMode="auto">
        <a:xfrm flipV="1">
          <a:off x="2266950" y="1790700"/>
          <a:ext cx="8572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8</xdr:row>
      <xdr:rowOff>104775</xdr:rowOff>
    </xdr:from>
    <xdr:to>
      <xdr:col>3</xdr:col>
      <xdr:colOff>466725</xdr:colOff>
      <xdr:row>8</xdr:row>
      <xdr:rowOff>142875</xdr:rowOff>
    </xdr:to>
    <xdr:sp macro="" textlink="">
      <xdr:nvSpPr>
        <xdr:cNvPr id="11023" name="直線コネクタ 19"/>
        <xdr:cNvSpPr>
          <a:spLocks noChangeShapeType="1"/>
        </xdr:cNvSpPr>
      </xdr:nvSpPr>
      <xdr:spPr bwMode="auto">
        <a:xfrm flipV="1">
          <a:off x="2276475" y="2019300"/>
          <a:ext cx="447675" cy="38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8</xdr:row>
      <xdr:rowOff>238125</xdr:rowOff>
    </xdr:from>
    <xdr:to>
      <xdr:col>3</xdr:col>
      <xdr:colOff>771525</xdr:colOff>
      <xdr:row>8</xdr:row>
      <xdr:rowOff>238125</xdr:rowOff>
    </xdr:to>
    <xdr:sp macro="" textlink="">
      <xdr:nvSpPr>
        <xdr:cNvPr id="11024" name="直線コネクタ 25"/>
        <xdr:cNvSpPr>
          <a:spLocks noChangeShapeType="1"/>
        </xdr:cNvSpPr>
      </xdr:nvSpPr>
      <xdr:spPr bwMode="auto">
        <a:xfrm>
          <a:off x="2266950" y="2152650"/>
          <a:ext cx="76200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952500</xdr:colOff>
      <xdr:row>7</xdr:row>
      <xdr:rowOff>161925</xdr:rowOff>
    </xdr:from>
    <xdr:to>
      <xdr:col>14</xdr:col>
      <xdr:colOff>714375</xdr:colOff>
      <xdr:row>7</xdr:row>
      <xdr:rowOff>180975</xdr:rowOff>
    </xdr:to>
    <xdr:sp macro="" textlink="">
      <xdr:nvSpPr>
        <xdr:cNvPr id="11025" name="直線コネクタ 3"/>
        <xdr:cNvSpPr>
          <a:spLocks noChangeShapeType="1"/>
        </xdr:cNvSpPr>
      </xdr:nvSpPr>
      <xdr:spPr bwMode="auto">
        <a:xfrm flipV="1">
          <a:off x="10515600" y="1724025"/>
          <a:ext cx="723900" cy="190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952500</xdr:colOff>
      <xdr:row>8</xdr:row>
      <xdr:rowOff>180975</xdr:rowOff>
    </xdr:from>
    <xdr:to>
      <xdr:col>14</xdr:col>
      <xdr:colOff>714375</xdr:colOff>
      <xdr:row>8</xdr:row>
      <xdr:rowOff>190500</xdr:rowOff>
    </xdr:to>
    <xdr:sp macro="" textlink="">
      <xdr:nvSpPr>
        <xdr:cNvPr id="11026" name="直線コネクタ 8"/>
        <xdr:cNvSpPr>
          <a:spLocks noChangeShapeType="1"/>
        </xdr:cNvSpPr>
      </xdr:nvSpPr>
      <xdr:spPr bwMode="auto">
        <a:xfrm flipV="1">
          <a:off x="10515600" y="2095500"/>
          <a:ext cx="72390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180975</xdr:rowOff>
    </xdr:from>
    <xdr:to>
      <xdr:col>0</xdr:col>
      <xdr:colOff>857250</xdr:colOff>
      <xdr:row>12</xdr:row>
      <xdr:rowOff>190500</xdr:rowOff>
    </xdr:to>
    <xdr:sp macro="" textlink="">
      <xdr:nvSpPr>
        <xdr:cNvPr id="23766" name="直線コネクタ 3"/>
        <xdr:cNvSpPr>
          <a:spLocks noChangeShapeType="1"/>
        </xdr:cNvSpPr>
      </xdr:nvSpPr>
      <xdr:spPr bwMode="auto">
        <a:xfrm flipV="1">
          <a:off x="0" y="3505200"/>
          <a:ext cx="85725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12</xdr:row>
      <xdr:rowOff>47625</xdr:rowOff>
    </xdr:from>
    <xdr:to>
      <xdr:col>3</xdr:col>
      <xdr:colOff>752475</xdr:colOff>
      <xdr:row>12</xdr:row>
      <xdr:rowOff>85725</xdr:rowOff>
    </xdr:to>
    <xdr:sp macro="" textlink="">
      <xdr:nvSpPr>
        <xdr:cNvPr id="23767" name="直線コネクタ 4"/>
        <xdr:cNvSpPr>
          <a:spLocks noChangeShapeType="1"/>
        </xdr:cNvSpPr>
      </xdr:nvSpPr>
      <xdr:spPr bwMode="auto">
        <a:xfrm>
          <a:off x="2343150" y="3371850"/>
          <a:ext cx="666750" cy="38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12</xdr:row>
      <xdr:rowOff>180975</xdr:rowOff>
    </xdr:from>
    <xdr:to>
      <xdr:col>3</xdr:col>
      <xdr:colOff>771525</xdr:colOff>
      <xdr:row>12</xdr:row>
      <xdr:rowOff>209550</xdr:rowOff>
    </xdr:to>
    <xdr:sp macro="" textlink="">
      <xdr:nvSpPr>
        <xdr:cNvPr id="23768" name="直線コネクタ 12"/>
        <xdr:cNvSpPr>
          <a:spLocks noChangeShapeType="1"/>
        </xdr:cNvSpPr>
      </xdr:nvSpPr>
      <xdr:spPr bwMode="auto">
        <a:xfrm>
          <a:off x="2276475" y="3505200"/>
          <a:ext cx="752475" cy="285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12</xdr:row>
      <xdr:rowOff>190500</xdr:rowOff>
    </xdr:from>
    <xdr:to>
      <xdr:col>14</xdr:col>
      <xdr:colOff>514350</xdr:colOff>
      <xdr:row>12</xdr:row>
      <xdr:rowOff>200025</xdr:rowOff>
    </xdr:to>
    <xdr:sp macro="" textlink="">
      <xdr:nvSpPr>
        <xdr:cNvPr id="23769" name="直線コネクタ 2"/>
        <xdr:cNvSpPr>
          <a:spLocks noChangeShapeType="1"/>
        </xdr:cNvSpPr>
      </xdr:nvSpPr>
      <xdr:spPr bwMode="auto">
        <a:xfrm>
          <a:off x="10525125" y="3514725"/>
          <a:ext cx="514350" cy="952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zoomScale="90" zoomScaleNormal="90" workbookViewId="0">
      <selection activeCell="M3" sqref="M3"/>
    </sheetView>
  </sheetViews>
  <sheetFormatPr defaultRowHeight="13.5"/>
  <cols>
    <col min="1" max="1" width="17.25" style="129" bestFit="1" customWidth="1"/>
    <col min="2" max="2" width="5" style="58" customWidth="1"/>
    <col min="3" max="3" width="10.625" style="129" customWidth="1"/>
    <col min="4" max="4" width="10.625" style="58" customWidth="1"/>
    <col min="5" max="5" width="7.125" style="58" customWidth="1"/>
    <col min="6" max="6" width="5" style="130" bestFit="1" customWidth="1"/>
    <col min="7" max="8" width="12.625" style="131" customWidth="1"/>
    <col min="9" max="9" width="5" style="130" bestFit="1" customWidth="1"/>
    <col min="10" max="11" width="12.625" style="131" customWidth="1"/>
    <col min="12" max="12" width="5" style="130" bestFit="1" customWidth="1"/>
    <col min="13" max="14" width="12.625" style="131" customWidth="1"/>
    <col min="15" max="15" width="10.625" style="130" customWidth="1"/>
    <col min="16" max="16" width="13.75" style="130" customWidth="1"/>
    <col min="17" max="16384" width="9" style="58"/>
  </cols>
  <sheetData>
    <row r="1" spans="1:17" s="129" customFormat="1" ht="21" customHeight="1">
      <c r="F1" s="130"/>
      <c r="G1" s="131"/>
      <c r="H1" s="131"/>
      <c r="I1" s="130"/>
      <c r="J1" s="131"/>
      <c r="K1" s="131"/>
      <c r="L1" s="130"/>
      <c r="M1" s="131"/>
      <c r="N1" s="131"/>
      <c r="O1" s="130"/>
      <c r="P1" s="130"/>
    </row>
    <row r="2" spans="1:17" s="129" customFormat="1" ht="14.25" customHeight="1">
      <c r="A2" s="132"/>
      <c r="B2" s="133"/>
      <c r="C2" s="133" t="s">
        <v>17</v>
      </c>
      <c r="D2" s="134" t="s">
        <v>18</v>
      </c>
      <c r="F2" s="130"/>
      <c r="G2" s="131"/>
      <c r="H2" s="205" t="s">
        <v>12</v>
      </c>
      <c r="I2" s="205"/>
      <c r="J2" s="205"/>
      <c r="K2" s="131"/>
      <c r="L2" s="130"/>
      <c r="M2" s="131"/>
      <c r="N2" s="131"/>
      <c r="O2" s="130"/>
      <c r="P2" s="130"/>
    </row>
    <row r="3" spans="1:17" s="129" customFormat="1" ht="14.25" customHeight="1">
      <c r="A3" s="135" t="s">
        <v>15</v>
      </c>
      <c r="B3" s="136"/>
      <c r="C3" s="136" t="s">
        <v>19</v>
      </c>
      <c r="D3" s="137" t="s">
        <v>19</v>
      </c>
      <c r="F3" s="130"/>
      <c r="G3" s="131"/>
      <c r="H3" s="205"/>
      <c r="I3" s="205"/>
      <c r="J3" s="205"/>
      <c r="K3" s="131"/>
      <c r="L3" s="130"/>
      <c r="M3" s="131"/>
      <c r="N3" s="131"/>
      <c r="O3" s="130"/>
      <c r="P3" s="130"/>
    </row>
    <row r="4" spans="1:17" s="129" customFormat="1" ht="14.25" customHeight="1">
      <c r="A4" s="138" t="s">
        <v>16</v>
      </c>
      <c r="B4" s="139"/>
      <c r="C4" s="140" t="s">
        <v>20</v>
      </c>
      <c r="D4" s="141" t="s">
        <v>21</v>
      </c>
      <c r="F4" s="130"/>
      <c r="G4" s="131"/>
      <c r="H4" s="131"/>
      <c r="I4" s="130"/>
      <c r="J4" s="131"/>
      <c r="K4" s="131"/>
      <c r="L4" s="130"/>
      <c r="M4" s="131"/>
      <c r="N4" s="131"/>
      <c r="O4" s="130"/>
      <c r="P4" s="130"/>
    </row>
    <row r="5" spans="1:17" s="129" customFormat="1" ht="12">
      <c r="F5" s="130"/>
      <c r="G5" s="131"/>
      <c r="H5" s="131"/>
      <c r="I5" s="130"/>
      <c r="J5" s="131"/>
      <c r="K5" s="131"/>
      <c r="L5" s="130"/>
      <c r="M5" s="131"/>
      <c r="N5" s="131"/>
      <c r="O5" s="130"/>
      <c r="P5" s="130"/>
    </row>
    <row r="6" spans="1:17" s="142" customFormat="1" ht="31.5" customHeight="1">
      <c r="A6" s="203" t="s">
        <v>8</v>
      </c>
      <c r="B6" s="203" t="s">
        <v>9</v>
      </c>
      <c r="C6" s="203" t="s">
        <v>0</v>
      </c>
      <c r="D6" s="206" t="s">
        <v>1</v>
      </c>
      <c r="E6" s="207"/>
      <c r="F6" s="200" t="s">
        <v>2</v>
      </c>
      <c r="G6" s="201"/>
      <c r="H6" s="202"/>
      <c r="I6" s="200" t="s">
        <v>3</v>
      </c>
      <c r="J6" s="201"/>
      <c r="K6" s="202"/>
      <c r="L6" s="200" t="s">
        <v>4</v>
      </c>
      <c r="M6" s="201"/>
      <c r="N6" s="202"/>
      <c r="O6" s="203" t="s">
        <v>13</v>
      </c>
      <c r="P6" s="203" t="s">
        <v>14</v>
      </c>
    </row>
    <row r="7" spans="1:17" s="142" customFormat="1" ht="15.75" customHeight="1">
      <c r="A7" s="204"/>
      <c r="B7" s="204"/>
      <c r="C7" s="204"/>
      <c r="D7" s="208"/>
      <c r="E7" s="209"/>
      <c r="F7" s="143" t="s">
        <v>5</v>
      </c>
      <c r="G7" s="144" t="s">
        <v>6</v>
      </c>
      <c r="H7" s="145" t="s">
        <v>7</v>
      </c>
      <c r="I7" s="143" t="s">
        <v>5</v>
      </c>
      <c r="J7" s="144" t="s">
        <v>6</v>
      </c>
      <c r="K7" s="145" t="s">
        <v>7</v>
      </c>
      <c r="L7" s="143" t="s">
        <v>5</v>
      </c>
      <c r="M7" s="144" t="s">
        <v>6</v>
      </c>
      <c r="N7" s="145" t="s">
        <v>7</v>
      </c>
      <c r="O7" s="204"/>
      <c r="P7" s="204"/>
    </row>
    <row r="8" spans="1:17" s="142" customFormat="1" ht="27.75" customHeight="1">
      <c r="A8" s="112">
        <v>36013</v>
      </c>
      <c r="B8" s="93"/>
      <c r="C8" s="87" t="s">
        <v>496</v>
      </c>
      <c r="D8" s="197" t="s">
        <v>10</v>
      </c>
      <c r="E8" s="197"/>
      <c r="F8" s="93">
        <v>1</v>
      </c>
      <c r="G8" s="94">
        <v>98400</v>
      </c>
      <c r="H8" s="94">
        <f t="shared" ref="H8:H13" si="0">F8*G8</f>
        <v>98400</v>
      </c>
      <c r="I8" s="93">
        <v>1</v>
      </c>
      <c r="J8" s="94">
        <v>98400</v>
      </c>
      <c r="K8" s="94">
        <f>I8*J8</f>
        <v>98400</v>
      </c>
      <c r="L8" s="93">
        <v>0</v>
      </c>
      <c r="M8" s="94">
        <v>98400</v>
      </c>
      <c r="N8" s="94">
        <f t="shared" ref="N8:N13" si="1">L8*M8</f>
        <v>0</v>
      </c>
      <c r="O8" s="93" t="s">
        <v>264</v>
      </c>
      <c r="P8" s="146" t="s">
        <v>265</v>
      </c>
      <c r="Q8" s="142" t="s">
        <v>722</v>
      </c>
    </row>
    <row r="9" spans="1:17" s="130" customFormat="1" ht="27.75" customHeight="1">
      <c r="A9" s="86">
        <v>36179</v>
      </c>
      <c r="B9" s="88"/>
      <c r="C9" s="87" t="s">
        <v>496</v>
      </c>
      <c r="D9" s="197" t="s">
        <v>11</v>
      </c>
      <c r="E9" s="197"/>
      <c r="F9" s="88">
        <v>1</v>
      </c>
      <c r="G9" s="95">
        <v>52290</v>
      </c>
      <c r="H9" s="94">
        <f t="shared" si="0"/>
        <v>52290</v>
      </c>
      <c r="I9" s="88">
        <v>1</v>
      </c>
      <c r="J9" s="95">
        <v>52200</v>
      </c>
      <c r="K9" s="95">
        <v>52200</v>
      </c>
      <c r="L9" s="88">
        <v>0</v>
      </c>
      <c r="M9" s="95">
        <v>52290</v>
      </c>
      <c r="N9" s="94">
        <f t="shared" si="1"/>
        <v>0</v>
      </c>
      <c r="O9" s="88" t="s">
        <v>266</v>
      </c>
      <c r="P9" s="113" t="s">
        <v>265</v>
      </c>
      <c r="Q9" s="142" t="s">
        <v>722</v>
      </c>
    </row>
    <row r="10" spans="1:17" ht="27.75" customHeight="1">
      <c r="A10" s="86">
        <v>36401</v>
      </c>
      <c r="B10" s="88"/>
      <c r="C10" s="87" t="s">
        <v>496</v>
      </c>
      <c r="D10" s="197" t="s">
        <v>267</v>
      </c>
      <c r="E10" s="197"/>
      <c r="F10" s="88">
        <v>1</v>
      </c>
      <c r="G10" s="95">
        <v>39800</v>
      </c>
      <c r="H10" s="94">
        <f t="shared" si="0"/>
        <v>39800</v>
      </c>
      <c r="I10" s="88"/>
      <c r="J10" s="95"/>
      <c r="K10" s="95"/>
      <c r="L10" s="88">
        <v>1</v>
      </c>
      <c r="M10" s="95">
        <v>39800</v>
      </c>
      <c r="N10" s="94">
        <f t="shared" si="1"/>
        <v>39800</v>
      </c>
      <c r="O10" s="88" t="s">
        <v>268</v>
      </c>
      <c r="P10" s="113" t="s">
        <v>116</v>
      </c>
    </row>
    <row r="11" spans="1:17" ht="27.75" customHeight="1">
      <c r="A11" s="91">
        <v>40329</v>
      </c>
      <c r="B11" s="147"/>
      <c r="C11" s="87" t="s">
        <v>496</v>
      </c>
      <c r="D11" s="196" t="s">
        <v>670</v>
      </c>
      <c r="E11" s="196"/>
      <c r="F11" s="89">
        <v>1</v>
      </c>
      <c r="G11" s="90">
        <v>29545</v>
      </c>
      <c r="H11" s="94">
        <f t="shared" si="0"/>
        <v>29545</v>
      </c>
      <c r="I11" s="89"/>
      <c r="J11" s="90"/>
      <c r="K11" s="90"/>
      <c r="L11" s="89">
        <v>1</v>
      </c>
      <c r="M11" s="90">
        <v>29545</v>
      </c>
      <c r="N11" s="94">
        <f t="shared" si="1"/>
        <v>29545</v>
      </c>
      <c r="O11" s="89" t="s">
        <v>637</v>
      </c>
      <c r="P11" s="113" t="s">
        <v>265</v>
      </c>
    </row>
    <row r="12" spans="1:17" ht="27.75" customHeight="1">
      <c r="A12" s="91">
        <v>41807</v>
      </c>
      <c r="B12" s="147"/>
      <c r="C12" s="87" t="s">
        <v>613</v>
      </c>
      <c r="D12" s="198" t="s">
        <v>499</v>
      </c>
      <c r="E12" s="199"/>
      <c r="F12" s="89">
        <v>2</v>
      </c>
      <c r="G12" s="90">
        <v>63828</v>
      </c>
      <c r="H12" s="94">
        <f t="shared" si="0"/>
        <v>127656</v>
      </c>
      <c r="I12" s="89"/>
      <c r="J12" s="90"/>
      <c r="K12" s="90"/>
      <c r="L12" s="89">
        <v>2</v>
      </c>
      <c r="M12" s="90">
        <v>63828</v>
      </c>
      <c r="N12" s="94">
        <f t="shared" si="1"/>
        <v>127656</v>
      </c>
      <c r="O12" s="127" t="s">
        <v>503</v>
      </c>
      <c r="P12" s="113" t="s">
        <v>265</v>
      </c>
    </row>
    <row r="13" spans="1:17" ht="27.75" customHeight="1">
      <c r="A13" s="86">
        <v>43465</v>
      </c>
      <c r="B13" s="147"/>
      <c r="C13" s="87" t="s">
        <v>613</v>
      </c>
      <c r="D13" s="196" t="s">
        <v>648</v>
      </c>
      <c r="E13" s="196"/>
      <c r="F13" s="89">
        <v>1</v>
      </c>
      <c r="G13" s="90">
        <v>59184</v>
      </c>
      <c r="H13" s="94">
        <f t="shared" si="0"/>
        <v>59184</v>
      </c>
      <c r="I13" s="89"/>
      <c r="J13" s="90"/>
      <c r="K13" s="90"/>
      <c r="L13" s="89">
        <v>1</v>
      </c>
      <c r="M13" s="90">
        <v>59184</v>
      </c>
      <c r="N13" s="94">
        <f t="shared" si="1"/>
        <v>59184</v>
      </c>
      <c r="O13" s="127" t="s">
        <v>649</v>
      </c>
      <c r="P13" s="146" t="s">
        <v>265</v>
      </c>
    </row>
    <row r="14" spans="1:17" ht="27.75" customHeight="1">
      <c r="A14" s="86">
        <v>43719</v>
      </c>
      <c r="B14" s="147"/>
      <c r="C14" s="87" t="s">
        <v>613</v>
      </c>
      <c r="D14" s="196" t="s">
        <v>668</v>
      </c>
      <c r="E14" s="196"/>
      <c r="F14" s="89">
        <v>1</v>
      </c>
      <c r="G14" s="90">
        <v>56264</v>
      </c>
      <c r="H14" s="94">
        <f>F14*G14</f>
        <v>56264</v>
      </c>
      <c r="I14" s="89"/>
      <c r="J14" s="90"/>
      <c r="K14" s="90"/>
      <c r="L14" s="89">
        <v>1</v>
      </c>
      <c r="M14" s="90">
        <v>56264</v>
      </c>
      <c r="N14" s="94">
        <f>L14*M14</f>
        <v>56264</v>
      </c>
      <c r="O14" s="127" t="s">
        <v>669</v>
      </c>
      <c r="P14" s="146" t="s">
        <v>265</v>
      </c>
    </row>
    <row r="15" spans="1:17" ht="27.75" customHeight="1">
      <c r="A15" s="148" t="s">
        <v>506</v>
      </c>
      <c r="B15" s="147"/>
      <c r="C15" s="87"/>
      <c r="D15" s="196"/>
      <c r="E15" s="196"/>
      <c r="F15" s="89"/>
      <c r="G15" s="90"/>
      <c r="H15" s="90"/>
      <c r="I15" s="89"/>
      <c r="J15" s="90"/>
      <c r="K15" s="90"/>
      <c r="L15" s="89"/>
      <c r="M15" s="90"/>
      <c r="N15" s="90"/>
      <c r="O15" s="89"/>
      <c r="P15" s="27"/>
    </row>
    <row r="16" spans="1:17" ht="27.75" customHeight="1">
      <c r="A16" s="148"/>
      <c r="B16" s="147"/>
      <c r="C16" s="87"/>
      <c r="D16" s="197"/>
      <c r="E16" s="197"/>
      <c r="F16" s="89"/>
      <c r="G16" s="90"/>
      <c r="H16" s="90"/>
      <c r="I16" s="89"/>
      <c r="J16" s="90"/>
      <c r="K16" s="90"/>
      <c r="L16" s="89"/>
      <c r="M16" s="90"/>
      <c r="N16" s="90"/>
      <c r="O16" s="89"/>
      <c r="P16" s="27"/>
    </row>
    <row r="17" spans="1:16" ht="27.75" customHeight="1">
      <c r="A17" s="148"/>
      <c r="B17" s="147"/>
      <c r="C17" s="87"/>
      <c r="D17" s="196"/>
      <c r="E17" s="196"/>
      <c r="F17" s="89"/>
      <c r="G17" s="90"/>
      <c r="H17" s="90"/>
      <c r="I17" s="89"/>
      <c r="J17" s="90"/>
      <c r="K17" s="90"/>
      <c r="L17" s="89"/>
      <c r="M17" s="90"/>
      <c r="N17" s="90"/>
      <c r="O17" s="89"/>
      <c r="P17" s="27"/>
    </row>
    <row r="18" spans="1:16" ht="27.75" customHeight="1">
      <c r="A18" s="148"/>
      <c r="B18" s="147"/>
      <c r="C18" s="87"/>
      <c r="D18" s="196"/>
      <c r="E18" s="196"/>
      <c r="F18" s="89"/>
      <c r="G18" s="90"/>
      <c r="H18" s="90"/>
      <c r="I18" s="89"/>
      <c r="J18" s="90"/>
      <c r="K18" s="90"/>
      <c r="L18" s="89"/>
      <c r="M18" s="90"/>
      <c r="N18" s="90"/>
      <c r="O18" s="89"/>
      <c r="P18" s="27"/>
    </row>
    <row r="19" spans="1:16" ht="27.75" customHeight="1">
      <c r="A19" s="148"/>
      <c r="B19" s="147"/>
      <c r="C19" s="87"/>
      <c r="D19" s="196"/>
      <c r="E19" s="196"/>
      <c r="F19" s="89"/>
      <c r="G19" s="90"/>
      <c r="H19" s="90"/>
      <c r="I19" s="89"/>
      <c r="J19" s="90"/>
      <c r="K19" s="90"/>
      <c r="L19" s="89"/>
      <c r="M19" s="90"/>
      <c r="N19" s="90"/>
      <c r="O19" s="89"/>
      <c r="P19" s="27"/>
    </row>
    <row r="20" spans="1:16" ht="27.75" customHeight="1">
      <c r="A20" s="148"/>
      <c r="B20" s="147"/>
      <c r="C20" s="87"/>
      <c r="D20" s="196"/>
      <c r="E20" s="196"/>
      <c r="F20" s="89"/>
      <c r="G20" s="90"/>
      <c r="H20" s="90"/>
      <c r="I20" s="89"/>
      <c r="J20" s="90"/>
      <c r="K20" s="90"/>
      <c r="L20" s="89"/>
      <c r="M20" s="90"/>
      <c r="N20" s="90"/>
      <c r="O20" s="89"/>
      <c r="P20" s="27"/>
    </row>
    <row r="21" spans="1:16" ht="27.75" customHeight="1">
      <c r="A21" s="148"/>
      <c r="B21" s="147"/>
      <c r="C21" s="87"/>
      <c r="D21" s="196"/>
      <c r="E21" s="196"/>
      <c r="F21" s="89"/>
      <c r="G21" s="90"/>
      <c r="H21" s="90"/>
      <c r="I21" s="89"/>
      <c r="J21" s="90"/>
      <c r="K21" s="90"/>
      <c r="L21" s="89"/>
      <c r="M21" s="90"/>
      <c r="N21" s="90"/>
      <c r="O21" s="89"/>
      <c r="P21" s="27"/>
    </row>
    <row r="22" spans="1:16" ht="27.75" customHeight="1">
      <c r="A22" s="148"/>
      <c r="B22" s="147"/>
      <c r="C22" s="87"/>
      <c r="D22" s="196"/>
      <c r="E22" s="196"/>
      <c r="F22" s="89"/>
      <c r="G22" s="90"/>
      <c r="H22" s="90"/>
      <c r="I22" s="89"/>
      <c r="J22" s="90"/>
      <c r="K22" s="90"/>
      <c r="L22" s="89"/>
      <c r="M22" s="90"/>
      <c r="N22" s="90"/>
      <c r="O22" s="89"/>
      <c r="P22" s="27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3" orientation="landscape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Normal="100" workbookViewId="0">
      <selection activeCell="J15" sqref="J15"/>
    </sheetView>
  </sheetViews>
  <sheetFormatPr defaultRowHeight="13.5"/>
  <cols>
    <col min="1" max="1" width="13.875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10" customWidth="1"/>
    <col min="12" max="12" width="5" style="2" bestFit="1" customWidth="1"/>
    <col min="13" max="14" width="12.625" style="10" customWidth="1"/>
    <col min="15" max="15" width="10.625" style="2" customWidth="1"/>
    <col min="16" max="16" width="13" style="26" customWidth="1"/>
  </cols>
  <sheetData>
    <row r="1" spans="1:16" s="3" customFormat="1" ht="21" customHeight="1">
      <c r="F1" s="2"/>
      <c r="G1" s="10"/>
      <c r="H1" s="10"/>
      <c r="I1" s="2"/>
      <c r="J1" s="10"/>
      <c r="K1" s="10"/>
      <c r="L1" s="2"/>
      <c r="M1" s="10"/>
      <c r="N1" s="10"/>
      <c r="O1" s="2"/>
      <c r="P1" s="26"/>
    </row>
    <row r="2" spans="1:16" s="3" customFormat="1" ht="14.25" customHeight="1">
      <c r="A2" s="15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10"/>
      <c r="L2" s="2"/>
      <c r="M2" s="10"/>
      <c r="N2" s="10"/>
      <c r="O2" s="2"/>
      <c r="P2" s="26"/>
    </row>
    <row r="3" spans="1:16" s="3" customFormat="1" ht="14.25" customHeight="1">
      <c r="A3" s="18" t="s">
        <v>15</v>
      </c>
      <c r="B3" s="19"/>
      <c r="C3" s="19" t="s">
        <v>19</v>
      </c>
      <c r="D3" s="20" t="s">
        <v>29</v>
      </c>
      <c r="F3" s="2"/>
      <c r="G3" s="10"/>
      <c r="H3" s="217"/>
      <c r="I3" s="217"/>
      <c r="J3" s="217"/>
      <c r="K3" s="10"/>
      <c r="L3" s="2"/>
      <c r="M3" s="10"/>
      <c r="N3" s="10"/>
      <c r="O3" s="2"/>
      <c r="P3" s="26"/>
    </row>
    <row r="4" spans="1:16" s="3" customFormat="1" ht="14.25" customHeight="1">
      <c r="A4" s="21" t="s">
        <v>16</v>
      </c>
      <c r="B4" s="22"/>
      <c r="C4" s="23" t="s">
        <v>20</v>
      </c>
      <c r="D4" s="24" t="s">
        <v>30</v>
      </c>
      <c r="F4" s="2"/>
      <c r="G4" s="10"/>
      <c r="H4" s="10"/>
      <c r="I4" s="2"/>
      <c r="J4" s="10"/>
      <c r="K4" s="10"/>
      <c r="L4" s="2"/>
      <c r="M4" s="10"/>
      <c r="N4" s="10"/>
      <c r="O4" s="2"/>
      <c r="P4" s="26"/>
    </row>
    <row r="5" spans="1:16" s="3" customFormat="1" ht="12">
      <c r="F5" s="2"/>
      <c r="G5" s="10"/>
      <c r="H5" s="10"/>
      <c r="I5" s="2"/>
      <c r="J5" s="10"/>
      <c r="K5" s="10"/>
      <c r="L5" s="2"/>
      <c r="M5" s="10"/>
      <c r="N5" s="10"/>
      <c r="O5" s="2"/>
      <c r="P5" s="26"/>
    </row>
    <row r="6" spans="1:16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22" t="s">
        <v>14</v>
      </c>
    </row>
    <row r="7" spans="1:16" s="1" customFormat="1" ht="15.75" customHeight="1">
      <c r="A7" s="216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2" t="s">
        <v>6</v>
      </c>
      <c r="K7" s="13" t="s">
        <v>7</v>
      </c>
      <c r="L7" s="11" t="s">
        <v>5</v>
      </c>
      <c r="M7" s="12" t="s">
        <v>6</v>
      </c>
      <c r="N7" s="13" t="s">
        <v>7</v>
      </c>
      <c r="O7" s="216"/>
      <c r="P7" s="223"/>
    </row>
    <row r="8" spans="1:16" s="1" customFormat="1" ht="27.75" customHeight="1">
      <c r="A8" s="43">
        <v>42307</v>
      </c>
      <c r="B8" s="42"/>
      <c r="C8" s="42" t="s">
        <v>613</v>
      </c>
      <c r="D8" s="211" t="s">
        <v>515</v>
      </c>
      <c r="E8" s="211"/>
      <c r="F8" s="42">
        <v>1</v>
      </c>
      <c r="G8" s="44">
        <v>39096</v>
      </c>
      <c r="H8" s="44">
        <f>F8*G8</f>
        <v>39096</v>
      </c>
      <c r="I8" s="42"/>
      <c r="J8" s="44"/>
      <c r="K8" s="44"/>
      <c r="L8" s="42">
        <v>1</v>
      </c>
      <c r="M8" s="44">
        <v>39096</v>
      </c>
      <c r="N8" s="44">
        <f>L8*M8</f>
        <v>39096</v>
      </c>
      <c r="O8" s="42" t="s">
        <v>514</v>
      </c>
      <c r="P8" s="64" t="s">
        <v>48</v>
      </c>
    </row>
    <row r="9" spans="1:16" s="2" customFormat="1" ht="27.75" customHeight="1">
      <c r="A9" s="66">
        <v>42443</v>
      </c>
      <c r="B9" s="42"/>
      <c r="C9" s="42" t="s">
        <v>613</v>
      </c>
      <c r="D9" s="211" t="s">
        <v>567</v>
      </c>
      <c r="E9" s="211"/>
      <c r="F9" s="42">
        <v>1</v>
      </c>
      <c r="G9" s="44">
        <v>26460</v>
      </c>
      <c r="H9" s="44">
        <v>26460</v>
      </c>
      <c r="I9" s="42"/>
      <c r="J9" s="44"/>
      <c r="K9" s="44"/>
      <c r="L9" s="42">
        <v>1</v>
      </c>
      <c r="M9" s="44">
        <v>26460</v>
      </c>
      <c r="N9" s="44">
        <v>26460</v>
      </c>
      <c r="O9" s="42" t="s">
        <v>568</v>
      </c>
      <c r="P9" s="45" t="s">
        <v>569</v>
      </c>
    </row>
    <row r="10" spans="1:16" ht="27.75" customHeight="1">
      <c r="A10" s="43">
        <v>42475</v>
      </c>
      <c r="B10" s="67"/>
      <c r="C10" s="42" t="s">
        <v>613</v>
      </c>
      <c r="D10" s="211" t="s">
        <v>575</v>
      </c>
      <c r="E10" s="211"/>
      <c r="F10" s="67">
        <v>1</v>
      </c>
      <c r="G10" s="72">
        <v>39744</v>
      </c>
      <c r="H10" s="44">
        <f t="shared" ref="H10:H22" si="0">F10*G10</f>
        <v>39744</v>
      </c>
      <c r="I10" s="67"/>
      <c r="J10" s="72"/>
      <c r="K10" s="72"/>
      <c r="L10" s="67">
        <v>1</v>
      </c>
      <c r="M10" s="72">
        <v>39744</v>
      </c>
      <c r="N10" s="44">
        <f>L10*M10</f>
        <v>39744</v>
      </c>
      <c r="O10" s="67" t="s">
        <v>576</v>
      </c>
      <c r="P10" s="64" t="s">
        <v>577</v>
      </c>
    </row>
    <row r="11" spans="1:16" ht="27.75" customHeight="1">
      <c r="A11" s="43" t="s">
        <v>578</v>
      </c>
      <c r="B11" s="67"/>
      <c r="C11" s="42" t="s">
        <v>613</v>
      </c>
      <c r="D11" s="247" t="s">
        <v>579</v>
      </c>
      <c r="E11" s="248"/>
      <c r="F11" s="67">
        <v>1</v>
      </c>
      <c r="G11" s="72">
        <v>148284</v>
      </c>
      <c r="H11" s="44">
        <f t="shared" si="0"/>
        <v>148284</v>
      </c>
      <c r="I11" s="67"/>
      <c r="J11" s="72"/>
      <c r="K11" s="72"/>
      <c r="L11" s="67">
        <v>1</v>
      </c>
      <c r="M11" s="72">
        <v>148284</v>
      </c>
      <c r="N11" s="44">
        <f>L11*M11</f>
        <v>148284</v>
      </c>
      <c r="O11" s="67" t="s">
        <v>588</v>
      </c>
      <c r="P11" s="64" t="s">
        <v>58</v>
      </c>
    </row>
    <row r="12" spans="1:16" ht="27.75" customHeight="1">
      <c r="A12" s="43">
        <v>42599</v>
      </c>
      <c r="B12" s="67"/>
      <c r="C12" s="42" t="s">
        <v>613</v>
      </c>
      <c r="D12" s="211" t="s">
        <v>580</v>
      </c>
      <c r="E12" s="211"/>
      <c r="F12" s="67">
        <v>10</v>
      </c>
      <c r="G12" s="72">
        <v>27216</v>
      </c>
      <c r="H12" s="72">
        <f t="shared" si="0"/>
        <v>272160</v>
      </c>
      <c r="I12" s="67"/>
      <c r="J12" s="72"/>
      <c r="K12" s="72"/>
      <c r="L12" s="67">
        <v>10</v>
      </c>
      <c r="M12" s="72">
        <v>27216</v>
      </c>
      <c r="N12" s="72">
        <f t="shared" ref="N12:N22" si="1">L12*M12</f>
        <v>272160</v>
      </c>
      <c r="O12" s="65" t="s">
        <v>581</v>
      </c>
      <c r="P12" s="64" t="s">
        <v>58</v>
      </c>
    </row>
    <row r="13" spans="1:16" ht="27.75" customHeight="1">
      <c r="A13" s="66">
        <v>42634</v>
      </c>
      <c r="B13" s="67"/>
      <c r="C13" s="42" t="s">
        <v>613</v>
      </c>
      <c r="D13" s="211" t="s">
        <v>582</v>
      </c>
      <c r="E13" s="211"/>
      <c r="F13" s="67">
        <v>1</v>
      </c>
      <c r="G13" s="72">
        <v>68256</v>
      </c>
      <c r="H13" s="72">
        <f t="shared" si="0"/>
        <v>68256</v>
      </c>
      <c r="I13" s="67"/>
      <c r="J13" s="72"/>
      <c r="K13" s="72"/>
      <c r="L13" s="67">
        <v>1</v>
      </c>
      <c r="M13" s="72">
        <v>68256</v>
      </c>
      <c r="N13" s="72">
        <f t="shared" si="1"/>
        <v>68256</v>
      </c>
      <c r="O13" s="67" t="s">
        <v>583</v>
      </c>
      <c r="P13" s="64" t="s">
        <v>58</v>
      </c>
    </row>
    <row r="14" spans="1:16" ht="27.75" customHeight="1">
      <c r="A14" s="43">
        <v>42662</v>
      </c>
      <c r="B14" s="67"/>
      <c r="C14" s="42" t="s">
        <v>613</v>
      </c>
      <c r="D14" s="211" t="s">
        <v>584</v>
      </c>
      <c r="E14" s="211"/>
      <c r="F14" s="67">
        <v>1</v>
      </c>
      <c r="G14" s="72">
        <v>20296</v>
      </c>
      <c r="H14" s="44">
        <f>F14*G14</f>
        <v>20296</v>
      </c>
      <c r="I14" s="67"/>
      <c r="J14" s="72"/>
      <c r="K14" s="72"/>
      <c r="L14" s="67">
        <v>1</v>
      </c>
      <c r="M14" s="72">
        <v>20296</v>
      </c>
      <c r="N14" s="44">
        <f>L14*M14</f>
        <v>20296</v>
      </c>
      <c r="O14" s="67" t="s">
        <v>576</v>
      </c>
      <c r="P14" s="64" t="s">
        <v>577</v>
      </c>
    </row>
    <row r="15" spans="1:16" ht="27.75" customHeight="1">
      <c r="A15" s="43">
        <v>43251</v>
      </c>
      <c r="B15" s="70"/>
      <c r="C15" s="42" t="s">
        <v>613</v>
      </c>
      <c r="D15" s="211" t="s">
        <v>31</v>
      </c>
      <c r="E15" s="211"/>
      <c r="F15" s="67">
        <v>12</v>
      </c>
      <c r="G15" s="72">
        <v>28098</v>
      </c>
      <c r="H15" s="72">
        <f>F15*G15</f>
        <v>337176</v>
      </c>
      <c r="I15" s="67"/>
      <c r="J15" s="72"/>
      <c r="K15" s="72"/>
      <c r="L15" s="67">
        <v>12</v>
      </c>
      <c r="M15" s="72">
        <v>28098</v>
      </c>
      <c r="N15" s="72">
        <f>L15*M15</f>
        <v>337176</v>
      </c>
      <c r="O15" s="65" t="s">
        <v>610</v>
      </c>
      <c r="P15" s="97" t="s">
        <v>28</v>
      </c>
    </row>
    <row r="16" spans="1:16" ht="27.75" customHeight="1">
      <c r="A16" s="86">
        <v>43646</v>
      </c>
      <c r="B16" s="87"/>
      <c r="C16" s="93" t="s">
        <v>613</v>
      </c>
      <c r="D16" s="197" t="s">
        <v>664</v>
      </c>
      <c r="E16" s="197"/>
      <c r="F16" s="88" t="s">
        <v>654</v>
      </c>
      <c r="G16" s="95">
        <v>17380</v>
      </c>
      <c r="H16" s="95">
        <v>86902</v>
      </c>
      <c r="I16" s="88"/>
      <c r="J16" s="95"/>
      <c r="K16" s="95"/>
      <c r="L16" s="88" t="s">
        <v>654</v>
      </c>
      <c r="M16" s="95">
        <v>17380</v>
      </c>
      <c r="N16" s="95">
        <v>86902</v>
      </c>
      <c r="O16" s="127" t="s">
        <v>655</v>
      </c>
      <c r="P16" s="125" t="s">
        <v>695</v>
      </c>
    </row>
    <row r="17" spans="1:16" ht="27.75" customHeight="1">
      <c r="A17" s="86">
        <v>43679</v>
      </c>
      <c r="B17" s="87"/>
      <c r="C17" s="93" t="s">
        <v>613</v>
      </c>
      <c r="D17" s="197" t="s">
        <v>666</v>
      </c>
      <c r="E17" s="197"/>
      <c r="F17" s="88">
        <v>1</v>
      </c>
      <c r="G17" s="95">
        <v>23868</v>
      </c>
      <c r="H17" s="95">
        <f t="shared" si="0"/>
        <v>23868</v>
      </c>
      <c r="I17" s="88"/>
      <c r="J17" s="95"/>
      <c r="K17" s="95"/>
      <c r="L17" s="88">
        <v>1</v>
      </c>
      <c r="M17" s="95">
        <v>23868</v>
      </c>
      <c r="N17" s="95">
        <f t="shared" si="1"/>
        <v>23868</v>
      </c>
      <c r="O17" s="88" t="s">
        <v>665</v>
      </c>
      <c r="P17" s="113" t="s">
        <v>667</v>
      </c>
    </row>
    <row r="18" spans="1:16" ht="27.75" customHeight="1">
      <c r="A18" s="46"/>
      <c r="B18" s="6"/>
      <c r="C18" s="34"/>
      <c r="D18" s="211"/>
      <c r="E18" s="211"/>
      <c r="F18" s="34"/>
      <c r="G18" s="47"/>
      <c r="H18" s="47">
        <f t="shared" si="0"/>
        <v>0</v>
      </c>
      <c r="I18" s="34"/>
      <c r="J18" s="47"/>
      <c r="K18" s="47"/>
      <c r="L18" s="34"/>
      <c r="M18" s="47"/>
      <c r="N18" s="47">
        <f t="shared" si="1"/>
        <v>0</v>
      </c>
      <c r="O18" s="34"/>
      <c r="P18" s="48"/>
    </row>
    <row r="19" spans="1:16" ht="27.75" customHeight="1">
      <c r="A19" s="7"/>
      <c r="B19" s="6"/>
      <c r="C19" s="6"/>
      <c r="D19" s="249"/>
      <c r="E19" s="250"/>
      <c r="F19" s="4"/>
      <c r="G19" s="9"/>
      <c r="H19" s="9">
        <f t="shared" si="0"/>
        <v>0</v>
      </c>
      <c r="I19" s="4"/>
      <c r="J19" s="9"/>
      <c r="K19" s="9"/>
      <c r="L19" s="4"/>
      <c r="M19" s="9"/>
      <c r="N19" s="9">
        <f t="shared" si="1"/>
        <v>0</v>
      </c>
      <c r="O19" s="60"/>
      <c r="P19" s="61"/>
    </row>
    <row r="20" spans="1:16" ht="27.75" customHeight="1">
      <c r="A20" s="7"/>
      <c r="B20" s="6"/>
      <c r="C20" s="6"/>
      <c r="D20" s="210"/>
      <c r="E20" s="210"/>
      <c r="F20" s="4"/>
      <c r="G20" s="9"/>
      <c r="H20" s="9">
        <f t="shared" si="0"/>
        <v>0</v>
      </c>
      <c r="I20" s="4"/>
      <c r="J20" s="9"/>
      <c r="K20" s="9"/>
      <c r="L20" s="4"/>
      <c r="M20" s="9"/>
      <c r="N20" s="9">
        <f t="shared" si="1"/>
        <v>0</v>
      </c>
      <c r="O20" s="60"/>
      <c r="P20" s="61"/>
    </row>
    <row r="21" spans="1:16" ht="27.75" customHeight="1">
      <c r="A21" s="7"/>
      <c r="B21" s="6"/>
      <c r="C21" s="6"/>
      <c r="D21" s="210"/>
      <c r="E21" s="210"/>
      <c r="F21" s="4"/>
      <c r="G21" s="9"/>
      <c r="H21" s="9">
        <f t="shared" si="0"/>
        <v>0</v>
      </c>
      <c r="I21" s="4"/>
      <c r="J21" s="9"/>
      <c r="K21" s="9"/>
      <c r="L21" s="4"/>
      <c r="M21" s="9"/>
      <c r="N21" s="9">
        <f t="shared" si="1"/>
        <v>0</v>
      </c>
      <c r="O21" s="61"/>
      <c r="P21" s="61"/>
    </row>
    <row r="22" spans="1:16" ht="27.75" customHeight="1">
      <c r="A22" s="7"/>
      <c r="B22" s="6"/>
      <c r="C22" s="6"/>
      <c r="D22" s="210"/>
      <c r="E22" s="210"/>
      <c r="F22" s="4"/>
      <c r="G22" s="9"/>
      <c r="H22" s="9">
        <f t="shared" si="0"/>
        <v>0</v>
      </c>
      <c r="I22" s="4"/>
      <c r="J22" s="9"/>
      <c r="K22" s="9"/>
      <c r="L22" s="4"/>
      <c r="M22" s="9"/>
      <c r="N22" s="9">
        <f t="shared" si="1"/>
        <v>0</v>
      </c>
      <c r="O22" s="60"/>
      <c r="P22" s="61"/>
    </row>
  </sheetData>
  <mergeCells count="25">
    <mergeCell ref="D17:E17"/>
    <mergeCell ref="D18:E18"/>
    <mergeCell ref="D19:E19"/>
    <mergeCell ref="D20:E20"/>
    <mergeCell ref="D21:E21"/>
    <mergeCell ref="D22:E22"/>
    <mergeCell ref="D11:E11"/>
    <mergeCell ref="D12:E12"/>
    <mergeCell ref="D13:E13"/>
    <mergeCell ref="D14:E14"/>
    <mergeCell ref="D15:E15"/>
    <mergeCell ref="D16:E16"/>
    <mergeCell ref="L6:N6"/>
    <mergeCell ref="O6:O7"/>
    <mergeCell ref="P6:P7"/>
    <mergeCell ref="D8:E8"/>
    <mergeCell ref="D9:E9"/>
    <mergeCell ref="D10:E10"/>
    <mergeCell ref="H2:J3"/>
    <mergeCell ref="A6:A7"/>
    <mergeCell ref="B6:B7"/>
    <mergeCell ref="C6:C7"/>
    <mergeCell ref="D6:E7"/>
    <mergeCell ref="F6:H6"/>
    <mergeCell ref="I6:K6"/>
  </mergeCells>
  <phoneticPr fontId="25"/>
  <pageMargins left="0.39370078740157483" right="0.11811023622047245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Normal="100" workbookViewId="0">
      <selection activeCell="O3" sqref="O3"/>
    </sheetView>
  </sheetViews>
  <sheetFormatPr defaultRowHeight="13.5"/>
  <cols>
    <col min="1" max="1" width="13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2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9" style="2"/>
  </cols>
  <sheetData>
    <row r="1" spans="1:17" s="3" customFormat="1" ht="21" customHeight="1"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s="3" customFormat="1" ht="14.25" customHeight="1">
      <c r="A2" s="15"/>
      <c r="B2" s="16"/>
      <c r="C2" s="16" t="s">
        <v>17</v>
      </c>
      <c r="D2" s="17" t="s">
        <v>18</v>
      </c>
      <c r="F2" s="2"/>
      <c r="G2" s="2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7" s="3" customFormat="1" ht="14.25" customHeight="1">
      <c r="A3" s="18" t="s">
        <v>15</v>
      </c>
      <c r="B3" s="19"/>
      <c r="C3" s="19" t="s">
        <v>19</v>
      </c>
      <c r="D3" s="20" t="s">
        <v>117</v>
      </c>
      <c r="F3" s="2"/>
      <c r="G3" s="2"/>
      <c r="H3" s="217"/>
      <c r="I3" s="217"/>
      <c r="J3" s="217"/>
      <c r="K3" s="2"/>
      <c r="L3" s="2"/>
      <c r="M3" s="2"/>
      <c r="N3" s="2"/>
      <c r="O3" s="2"/>
      <c r="P3" s="2"/>
    </row>
    <row r="4" spans="1:17" s="3" customFormat="1" ht="14.25" customHeight="1">
      <c r="A4" s="21" t="s">
        <v>16</v>
      </c>
      <c r="B4" s="22"/>
      <c r="C4" s="23" t="s">
        <v>20</v>
      </c>
      <c r="D4" s="24" t="s">
        <v>118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s="3" customFormat="1" ht="12"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7" s="1" customFormat="1" ht="15.75" customHeight="1">
      <c r="A7" s="216"/>
      <c r="B7" s="216"/>
      <c r="C7" s="216"/>
      <c r="D7" s="220"/>
      <c r="E7" s="221"/>
      <c r="F7" s="11" t="s">
        <v>5</v>
      </c>
      <c r="G7" s="14" t="s">
        <v>6</v>
      </c>
      <c r="H7" s="11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17" s="1" customFormat="1" ht="27.75" customHeight="1">
      <c r="A8" s="49">
        <v>38040</v>
      </c>
      <c r="B8" s="42"/>
      <c r="C8" s="42" t="s">
        <v>496</v>
      </c>
      <c r="D8" s="211" t="s">
        <v>344</v>
      </c>
      <c r="E8" s="211"/>
      <c r="F8" s="42">
        <v>1</v>
      </c>
      <c r="G8" s="44">
        <v>121500</v>
      </c>
      <c r="H8" s="44">
        <v>121500</v>
      </c>
      <c r="I8" s="42">
        <v>1</v>
      </c>
      <c r="J8" s="44">
        <v>121500</v>
      </c>
      <c r="K8" s="44">
        <v>121500</v>
      </c>
      <c r="L8" s="42">
        <v>0</v>
      </c>
      <c r="M8" s="44">
        <v>121500</v>
      </c>
      <c r="N8" s="44">
        <f>L8*M8</f>
        <v>0</v>
      </c>
      <c r="O8" s="42" t="s">
        <v>345</v>
      </c>
      <c r="P8" s="45" t="s">
        <v>28</v>
      </c>
      <c r="Q8" s="75" t="s">
        <v>620</v>
      </c>
    </row>
    <row r="9" spans="1:17" s="2" customFormat="1" ht="27.75" customHeight="1">
      <c r="A9" s="49">
        <v>38040</v>
      </c>
      <c r="B9" s="34"/>
      <c r="C9" s="34" t="s">
        <v>496</v>
      </c>
      <c r="D9" s="197" t="s">
        <v>119</v>
      </c>
      <c r="E9" s="197"/>
      <c r="F9" s="34">
        <v>1</v>
      </c>
      <c r="G9" s="47">
        <v>17000</v>
      </c>
      <c r="H9" s="47">
        <v>17000</v>
      </c>
      <c r="I9" s="34"/>
      <c r="J9" s="34"/>
      <c r="K9" s="34"/>
      <c r="L9" s="34">
        <v>1</v>
      </c>
      <c r="M9" s="47">
        <v>17000</v>
      </c>
      <c r="N9" s="44">
        <f>L9*M9</f>
        <v>17000</v>
      </c>
      <c r="O9" s="34" t="s">
        <v>346</v>
      </c>
      <c r="P9" s="48" t="s">
        <v>28</v>
      </c>
    </row>
    <row r="10" spans="1:17" ht="27.75" customHeight="1">
      <c r="A10" s="114">
        <v>43375</v>
      </c>
      <c r="B10" s="70"/>
      <c r="C10" s="67" t="s">
        <v>613</v>
      </c>
      <c r="D10" s="211" t="s">
        <v>635</v>
      </c>
      <c r="E10" s="211"/>
      <c r="F10" s="67">
        <v>1</v>
      </c>
      <c r="G10" s="67">
        <v>74520</v>
      </c>
      <c r="H10" s="67">
        <v>74520</v>
      </c>
      <c r="I10" s="67"/>
      <c r="J10" s="67"/>
      <c r="K10" s="67"/>
      <c r="L10" s="67">
        <v>1</v>
      </c>
      <c r="M10" s="67">
        <v>74520</v>
      </c>
      <c r="N10" s="44">
        <f>L10*M10</f>
        <v>74520</v>
      </c>
      <c r="O10" s="67" t="s">
        <v>636</v>
      </c>
      <c r="P10" s="64" t="s">
        <v>28</v>
      </c>
    </row>
    <row r="11" spans="1:17" ht="27.75" customHeight="1">
      <c r="A11" s="6"/>
      <c r="B11" s="6"/>
      <c r="C11" s="6"/>
      <c r="D11" s="210"/>
      <c r="E11" s="21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27.75" customHeight="1">
      <c r="A12" s="6"/>
      <c r="B12" s="6"/>
      <c r="C12" s="6"/>
      <c r="D12" s="210"/>
      <c r="E12" s="210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7" ht="27.75" customHeight="1">
      <c r="A13" s="6"/>
      <c r="B13" s="6"/>
      <c r="C13" s="6"/>
      <c r="D13" s="210"/>
      <c r="E13" s="21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7" ht="27.75" customHeight="1">
      <c r="A14" s="6"/>
      <c r="B14" s="6"/>
      <c r="C14" s="6"/>
      <c r="D14" s="210"/>
      <c r="E14" s="21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7" ht="27.75" customHeight="1">
      <c r="A15" s="6"/>
      <c r="B15" s="6"/>
      <c r="C15" s="6"/>
      <c r="D15" s="210"/>
      <c r="E15" s="21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7" ht="27.75" customHeight="1">
      <c r="A16" s="6"/>
      <c r="B16" s="6"/>
      <c r="C16" s="6"/>
      <c r="D16" s="210"/>
      <c r="E16" s="21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27.75" customHeight="1">
      <c r="A17" s="6"/>
      <c r="B17" s="6"/>
      <c r="C17" s="6"/>
      <c r="D17" s="210"/>
      <c r="E17" s="21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6"/>
      <c r="B18" s="6"/>
      <c r="C18" s="6"/>
      <c r="D18" s="210"/>
      <c r="E18" s="21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6"/>
      <c r="B19" s="6"/>
      <c r="C19" s="6"/>
      <c r="D19" s="210"/>
      <c r="E19" s="21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6"/>
      <c r="B20" s="6"/>
      <c r="C20" s="6"/>
      <c r="D20" s="210"/>
      <c r="E20" s="21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6"/>
      <c r="B21" s="6"/>
      <c r="C21" s="6"/>
      <c r="D21" s="210"/>
      <c r="E21" s="21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6"/>
      <c r="B22" s="6"/>
      <c r="C22" s="6"/>
      <c r="D22" s="210"/>
      <c r="E22" s="21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3" orientation="landscape" horizontalDpi="300" verticalDpi="30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zoomScale="90" zoomScaleNormal="90" workbookViewId="0">
      <selection activeCell="L3" sqref="L3"/>
    </sheetView>
  </sheetViews>
  <sheetFormatPr defaultRowHeight="13.5"/>
  <cols>
    <col min="1" max="1" width="13" style="31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10" customWidth="1"/>
    <col min="15" max="15" width="10.625" style="2" customWidth="1"/>
    <col min="16" max="16" width="12.625" style="26" customWidth="1"/>
  </cols>
  <sheetData>
    <row r="1" spans="1:17" s="3" customFormat="1" ht="21" customHeight="1">
      <c r="A1" s="28"/>
      <c r="F1" s="2"/>
      <c r="G1" s="10"/>
      <c r="H1" s="10"/>
      <c r="I1" s="2"/>
      <c r="J1" s="2"/>
      <c r="K1" s="2"/>
      <c r="L1" s="2"/>
      <c r="M1" s="10"/>
      <c r="N1" s="10"/>
      <c r="O1" s="2"/>
      <c r="P1" s="26"/>
    </row>
    <row r="2" spans="1:17" s="3" customFormat="1" ht="14.25" customHeight="1">
      <c r="A2" s="32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10"/>
      <c r="N2" s="10"/>
      <c r="O2" s="2"/>
      <c r="P2" s="26"/>
    </row>
    <row r="3" spans="1:17" s="3" customFormat="1" ht="14.25" customHeight="1">
      <c r="A3" s="29" t="s">
        <v>15</v>
      </c>
      <c r="B3" s="19"/>
      <c r="C3" s="19" t="s">
        <v>19</v>
      </c>
      <c r="D3" s="20" t="s">
        <v>120</v>
      </c>
      <c r="F3" s="2"/>
      <c r="G3" s="10"/>
      <c r="H3" s="217"/>
      <c r="I3" s="217"/>
      <c r="J3" s="217"/>
      <c r="K3" s="2"/>
      <c r="L3" s="2"/>
      <c r="M3" s="10"/>
      <c r="N3" s="10"/>
      <c r="O3" s="2"/>
      <c r="P3" s="26"/>
    </row>
    <row r="4" spans="1:17" s="3" customFormat="1" ht="14.25" customHeight="1">
      <c r="A4" s="30" t="s">
        <v>16</v>
      </c>
      <c r="B4" s="22"/>
      <c r="C4" s="23" t="s">
        <v>20</v>
      </c>
      <c r="D4" s="24" t="s">
        <v>121</v>
      </c>
      <c r="F4" s="2"/>
      <c r="G4" s="10"/>
      <c r="H4" s="10"/>
      <c r="I4" s="2"/>
      <c r="J4" s="2"/>
      <c r="K4" s="2"/>
      <c r="L4" s="2"/>
      <c r="M4" s="10"/>
      <c r="N4" s="10"/>
      <c r="O4" s="2"/>
      <c r="P4" s="26"/>
    </row>
    <row r="5" spans="1:17" s="3" customFormat="1" ht="12">
      <c r="A5" s="28"/>
      <c r="F5" s="2"/>
      <c r="G5" s="10"/>
      <c r="H5" s="10"/>
      <c r="I5" s="2"/>
      <c r="J5" s="2"/>
      <c r="K5" s="2"/>
      <c r="L5" s="2"/>
      <c r="M5" s="10"/>
      <c r="N5" s="10"/>
      <c r="O5" s="2"/>
      <c r="P5" s="26"/>
    </row>
    <row r="6" spans="1:17" s="1" customFormat="1" ht="31.5" customHeight="1">
      <c r="A6" s="251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22" t="s">
        <v>14</v>
      </c>
    </row>
    <row r="7" spans="1:17" s="1" customFormat="1" ht="15.75" customHeight="1">
      <c r="A7" s="252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2" t="s">
        <v>6</v>
      </c>
      <c r="N7" s="13" t="s">
        <v>7</v>
      </c>
      <c r="O7" s="216"/>
      <c r="P7" s="223"/>
    </row>
    <row r="8" spans="1:17" s="1" customFormat="1" ht="27.75" customHeight="1">
      <c r="A8" s="43">
        <v>36138</v>
      </c>
      <c r="B8" s="42"/>
      <c r="C8" s="42" t="s">
        <v>496</v>
      </c>
      <c r="D8" s="211" t="s">
        <v>122</v>
      </c>
      <c r="E8" s="211"/>
      <c r="F8" s="42">
        <v>1</v>
      </c>
      <c r="G8" s="44">
        <v>50400</v>
      </c>
      <c r="H8" s="44">
        <f>F8*G8</f>
        <v>50400</v>
      </c>
      <c r="I8" s="42"/>
      <c r="J8" s="42"/>
      <c r="K8" s="42"/>
      <c r="L8" s="42">
        <v>1</v>
      </c>
      <c r="M8" s="44">
        <v>50400</v>
      </c>
      <c r="N8" s="44">
        <f>L8*M8</f>
        <v>50400</v>
      </c>
      <c r="O8" s="42" t="s">
        <v>347</v>
      </c>
      <c r="P8" s="121" t="s">
        <v>257</v>
      </c>
    </row>
    <row r="9" spans="1:17" s="2" customFormat="1" ht="27.75" customHeight="1">
      <c r="A9" s="46">
        <v>36217</v>
      </c>
      <c r="B9" s="34"/>
      <c r="C9" s="42" t="s">
        <v>496</v>
      </c>
      <c r="D9" s="211" t="s">
        <v>348</v>
      </c>
      <c r="E9" s="211"/>
      <c r="F9" s="34">
        <v>1</v>
      </c>
      <c r="G9" s="47">
        <v>354375</v>
      </c>
      <c r="H9" s="44">
        <f t="shared" ref="H9:H18" si="0">F9*G9</f>
        <v>354375</v>
      </c>
      <c r="I9" s="34"/>
      <c r="J9" s="34"/>
      <c r="K9" s="34"/>
      <c r="L9" s="34">
        <v>1</v>
      </c>
      <c r="M9" s="47">
        <v>354375</v>
      </c>
      <c r="N9" s="44">
        <f t="shared" ref="N9:N18" si="1">L9*M9</f>
        <v>354375</v>
      </c>
      <c r="O9" s="34" t="s">
        <v>262</v>
      </c>
      <c r="P9" s="121" t="s">
        <v>257</v>
      </c>
    </row>
    <row r="10" spans="1:17" ht="27.75" customHeight="1">
      <c r="A10" s="46">
        <v>38026</v>
      </c>
      <c r="B10" s="34"/>
      <c r="C10" s="42" t="s">
        <v>496</v>
      </c>
      <c r="D10" s="211" t="s">
        <v>349</v>
      </c>
      <c r="E10" s="211"/>
      <c r="F10" s="34">
        <v>1</v>
      </c>
      <c r="G10" s="47">
        <v>24800</v>
      </c>
      <c r="H10" s="44">
        <f t="shared" si="0"/>
        <v>24800</v>
      </c>
      <c r="I10" s="34"/>
      <c r="J10" s="34"/>
      <c r="K10" s="34"/>
      <c r="L10" s="34">
        <v>1</v>
      </c>
      <c r="M10" s="47">
        <v>24800</v>
      </c>
      <c r="N10" s="44">
        <f t="shared" si="1"/>
        <v>24800</v>
      </c>
      <c r="O10" s="34" t="s">
        <v>350</v>
      </c>
      <c r="P10" s="113" t="s">
        <v>28</v>
      </c>
    </row>
    <row r="11" spans="1:17" ht="27.75" customHeight="1">
      <c r="A11" s="66">
        <v>39167</v>
      </c>
      <c r="B11" s="34"/>
      <c r="C11" s="42" t="s">
        <v>496</v>
      </c>
      <c r="D11" s="211" t="s">
        <v>123</v>
      </c>
      <c r="E11" s="211"/>
      <c r="F11" s="34">
        <v>8</v>
      </c>
      <c r="G11" s="47">
        <v>32340</v>
      </c>
      <c r="H11" s="44">
        <f t="shared" si="0"/>
        <v>258720</v>
      </c>
      <c r="I11" s="34"/>
      <c r="J11" s="34"/>
      <c r="K11" s="34"/>
      <c r="L11" s="34">
        <v>8</v>
      </c>
      <c r="M11" s="47">
        <v>32340</v>
      </c>
      <c r="N11" s="44">
        <f t="shared" si="1"/>
        <v>258720</v>
      </c>
      <c r="O11" s="34" t="s">
        <v>351</v>
      </c>
      <c r="P11" s="113" t="s">
        <v>116</v>
      </c>
    </row>
    <row r="12" spans="1:17" ht="27.75" customHeight="1">
      <c r="A12" s="46">
        <v>39538</v>
      </c>
      <c r="B12" s="34"/>
      <c r="C12" s="42" t="s">
        <v>496</v>
      </c>
      <c r="D12" s="211" t="s">
        <v>124</v>
      </c>
      <c r="E12" s="211"/>
      <c r="F12" s="34">
        <v>1</v>
      </c>
      <c r="G12" s="47">
        <v>31920</v>
      </c>
      <c r="H12" s="44">
        <f t="shared" si="0"/>
        <v>31920</v>
      </c>
      <c r="I12" s="34"/>
      <c r="J12" s="34"/>
      <c r="K12" s="34"/>
      <c r="L12" s="34">
        <v>1</v>
      </c>
      <c r="M12" s="47">
        <v>31920</v>
      </c>
      <c r="N12" s="44">
        <f t="shared" si="1"/>
        <v>31920</v>
      </c>
      <c r="O12" s="34" t="s">
        <v>352</v>
      </c>
      <c r="P12" s="113" t="s">
        <v>28</v>
      </c>
    </row>
    <row r="13" spans="1:17" ht="27.75" customHeight="1">
      <c r="A13" s="46">
        <v>39847</v>
      </c>
      <c r="B13" s="34"/>
      <c r="C13" s="42" t="s">
        <v>496</v>
      </c>
      <c r="D13" s="211" t="s">
        <v>125</v>
      </c>
      <c r="E13" s="211"/>
      <c r="F13" s="34">
        <v>2</v>
      </c>
      <c r="G13" s="47">
        <v>19800</v>
      </c>
      <c r="H13" s="44">
        <f t="shared" si="0"/>
        <v>39600</v>
      </c>
      <c r="I13" s="88">
        <v>1</v>
      </c>
      <c r="J13" s="47">
        <v>19800</v>
      </c>
      <c r="K13" s="44">
        <f>I13*J13</f>
        <v>19800</v>
      </c>
      <c r="L13" s="34">
        <f>F13-I13</f>
        <v>1</v>
      </c>
      <c r="M13" s="47">
        <v>19800</v>
      </c>
      <c r="N13" s="44">
        <f t="shared" si="1"/>
        <v>19800</v>
      </c>
      <c r="O13" s="34" t="s">
        <v>353</v>
      </c>
      <c r="P13" s="113" t="s">
        <v>28</v>
      </c>
      <c r="Q13" t="s">
        <v>640</v>
      </c>
    </row>
    <row r="14" spans="1:17" ht="27.75" customHeight="1">
      <c r="A14" s="46">
        <v>39879</v>
      </c>
      <c r="B14" s="34"/>
      <c r="C14" s="42" t="s">
        <v>496</v>
      </c>
      <c r="D14" s="211" t="s">
        <v>125</v>
      </c>
      <c r="E14" s="211"/>
      <c r="F14" s="34">
        <v>1</v>
      </c>
      <c r="G14" s="47">
        <v>19800</v>
      </c>
      <c r="H14" s="44">
        <f t="shared" si="0"/>
        <v>19800</v>
      </c>
      <c r="I14" s="34"/>
      <c r="J14" s="34"/>
      <c r="K14" s="34"/>
      <c r="L14" s="34">
        <v>1</v>
      </c>
      <c r="M14" s="47">
        <v>19800</v>
      </c>
      <c r="N14" s="44">
        <f t="shared" si="1"/>
        <v>19800</v>
      </c>
      <c r="O14" s="34" t="s">
        <v>354</v>
      </c>
      <c r="P14" s="113" t="s">
        <v>28</v>
      </c>
    </row>
    <row r="15" spans="1:17" ht="27.75" customHeight="1">
      <c r="A15" s="46">
        <v>40268</v>
      </c>
      <c r="B15" s="34"/>
      <c r="C15" s="42" t="s">
        <v>496</v>
      </c>
      <c r="D15" s="211" t="s">
        <v>126</v>
      </c>
      <c r="E15" s="211"/>
      <c r="F15" s="34">
        <v>1</v>
      </c>
      <c r="G15" s="47">
        <v>35700</v>
      </c>
      <c r="H15" s="44">
        <f t="shared" si="0"/>
        <v>35700</v>
      </c>
      <c r="I15" s="34"/>
      <c r="J15" s="34"/>
      <c r="K15" s="34"/>
      <c r="L15" s="34">
        <v>1</v>
      </c>
      <c r="M15" s="47">
        <v>35700</v>
      </c>
      <c r="N15" s="44">
        <f t="shared" si="1"/>
        <v>35700</v>
      </c>
      <c r="O15" s="34" t="s">
        <v>355</v>
      </c>
      <c r="P15" s="113" t="s">
        <v>260</v>
      </c>
    </row>
    <row r="16" spans="1:17" ht="27.75" customHeight="1">
      <c r="A16" s="46">
        <v>40268</v>
      </c>
      <c r="B16" s="34"/>
      <c r="C16" s="42" t="s">
        <v>496</v>
      </c>
      <c r="D16" s="211" t="s">
        <v>127</v>
      </c>
      <c r="E16" s="211"/>
      <c r="F16" s="34">
        <v>1</v>
      </c>
      <c r="G16" s="47">
        <v>68775</v>
      </c>
      <c r="H16" s="44">
        <f t="shared" si="0"/>
        <v>68775</v>
      </c>
      <c r="I16" s="34"/>
      <c r="J16" s="34"/>
      <c r="K16" s="34"/>
      <c r="L16" s="34">
        <v>1</v>
      </c>
      <c r="M16" s="47">
        <v>68775</v>
      </c>
      <c r="N16" s="44">
        <f t="shared" si="1"/>
        <v>68775</v>
      </c>
      <c r="O16" s="34" t="s">
        <v>356</v>
      </c>
      <c r="P16" s="113" t="s">
        <v>116</v>
      </c>
    </row>
    <row r="17" spans="1:16" ht="27.75" customHeight="1">
      <c r="A17" s="46">
        <v>40617</v>
      </c>
      <c r="B17" s="34"/>
      <c r="C17" s="42" t="s">
        <v>496</v>
      </c>
      <c r="D17" s="211" t="s">
        <v>128</v>
      </c>
      <c r="E17" s="211"/>
      <c r="F17" s="34">
        <v>1</v>
      </c>
      <c r="G17" s="47">
        <v>176400</v>
      </c>
      <c r="H17" s="44">
        <f t="shared" si="0"/>
        <v>176400</v>
      </c>
      <c r="I17" s="34"/>
      <c r="J17" s="34"/>
      <c r="K17" s="34"/>
      <c r="L17" s="34">
        <v>1</v>
      </c>
      <c r="M17" s="47">
        <v>176400</v>
      </c>
      <c r="N17" s="44">
        <f t="shared" si="1"/>
        <v>176400</v>
      </c>
      <c r="O17" s="34" t="s">
        <v>357</v>
      </c>
      <c r="P17" s="113" t="s">
        <v>116</v>
      </c>
    </row>
    <row r="18" spans="1:16" ht="27.75" customHeight="1">
      <c r="A18" s="46">
        <v>40627</v>
      </c>
      <c r="B18" s="34"/>
      <c r="C18" s="42" t="s">
        <v>496</v>
      </c>
      <c r="D18" s="211" t="s">
        <v>129</v>
      </c>
      <c r="E18" s="211"/>
      <c r="F18" s="34">
        <v>1</v>
      </c>
      <c r="G18" s="47">
        <v>134400</v>
      </c>
      <c r="H18" s="44">
        <f t="shared" si="0"/>
        <v>134400</v>
      </c>
      <c r="I18" s="34"/>
      <c r="J18" s="34"/>
      <c r="K18" s="34"/>
      <c r="L18" s="34">
        <v>1</v>
      </c>
      <c r="M18" s="47">
        <v>134400</v>
      </c>
      <c r="N18" s="44">
        <f t="shared" si="1"/>
        <v>134400</v>
      </c>
      <c r="O18" s="34" t="s">
        <v>358</v>
      </c>
      <c r="P18" s="113" t="s">
        <v>116</v>
      </c>
    </row>
    <row r="19" spans="1:16" ht="27.75" customHeight="1">
      <c r="A19" s="85"/>
      <c r="B19" s="70"/>
      <c r="C19" s="42"/>
      <c r="D19" s="211"/>
      <c r="E19" s="211"/>
      <c r="F19" s="60"/>
      <c r="G19" s="73"/>
      <c r="H19" s="73"/>
      <c r="I19" s="60"/>
      <c r="J19" s="60"/>
      <c r="K19" s="60"/>
      <c r="L19" s="60"/>
      <c r="M19" s="73"/>
      <c r="N19" s="72"/>
      <c r="O19" s="67"/>
      <c r="P19" s="113"/>
    </row>
    <row r="20" spans="1:16" ht="27.75" customHeight="1">
      <c r="A20" s="8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9"/>
      <c r="N20" s="9"/>
      <c r="O20" s="4"/>
      <c r="P20" s="27"/>
    </row>
    <row r="21" spans="1:16" ht="27.75" customHeight="1">
      <c r="A21" s="8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9"/>
      <c r="N21" s="9"/>
      <c r="O21" s="4"/>
      <c r="P21" s="27"/>
    </row>
    <row r="22" spans="1:16" ht="27.75" customHeight="1">
      <c r="A22" s="8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9"/>
      <c r="N22" s="9"/>
      <c r="O22" s="4"/>
      <c r="P22" s="27"/>
    </row>
    <row r="23" spans="1:16">
      <c r="P23" s="122"/>
    </row>
    <row r="24" spans="1:16">
      <c r="P24" s="122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2" orientation="landscape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="80" zoomScaleNormal="80" workbookViewId="0">
      <selection activeCell="Q9" sqref="Q9"/>
    </sheetView>
  </sheetViews>
  <sheetFormatPr defaultRowHeight="13.5"/>
  <cols>
    <col min="1" max="1" width="13.25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9" style="2"/>
  </cols>
  <sheetData>
    <row r="1" spans="1:18" s="3" customFormat="1" ht="21" customHeight="1">
      <c r="F1" s="2"/>
      <c r="G1" s="10"/>
      <c r="H1" s="10"/>
      <c r="I1" s="2"/>
      <c r="J1" s="2"/>
      <c r="K1" s="2"/>
      <c r="L1" s="2"/>
      <c r="M1" s="2"/>
      <c r="N1" s="2"/>
      <c r="O1" s="2"/>
      <c r="P1" s="2"/>
    </row>
    <row r="2" spans="1:18" s="3" customFormat="1" ht="14.25" customHeight="1">
      <c r="A2" s="15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8" s="3" customFormat="1" ht="14.25" customHeight="1">
      <c r="A3" s="18" t="s">
        <v>15</v>
      </c>
      <c r="B3" s="19"/>
      <c r="C3" s="19" t="s">
        <v>131</v>
      </c>
      <c r="D3" s="20" t="s">
        <v>132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"/>
    </row>
    <row r="4" spans="1:18" s="3" customFormat="1" ht="14.25" customHeight="1">
      <c r="A4" s="21" t="s">
        <v>16</v>
      </c>
      <c r="B4" s="22"/>
      <c r="C4" s="23" t="s">
        <v>20</v>
      </c>
      <c r="D4" s="24" t="s">
        <v>133</v>
      </c>
      <c r="F4" s="2"/>
      <c r="G4" s="10"/>
      <c r="H4" s="10"/>
      <c r="I4" s="2"/>
      <c r="J4" s="2"/>
      <c r="K4" s="2"/>
      <c r="L4" s="2"/>
      <c r="M4" s="2"/>
      <c r="N4" s="2"/>
      <c r="O4" s="2"/>
      <c r="P4" s="2"/>
    </row>
    <row r="5" spans="1:18" s="3" customFormat="1" ht="12">
      <c r="F5" s="2"/>
      <c r="G5" s="10"/>
      <c r="H5" s="10"/>
      <c r="I5" s="2"/>
      <c r="J5" s="2"/>
      <c r="K5" s="2"/>
      <c r="L5" s="2"/>
      <c r="M5" s="2"/>
      <c r="N5" s="2"/>
      <c r="O5" s="2"/>
      <c r="P5" s="2"/>
    </row>
    <row r="6" spans="1:18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8" s="1" customFormat="1" ht="15.75" customHeight="1">
      <c r="A7" s="216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18" s="1" customFormat="1" ht="27.75" customHeight="1">
      <c r="A8" s="49">
        <v>39881</v>
      </c>
      <c r="B8" s="42"/>
      <c r="C8" s="42" t="s">
        <v>496</v>
      </c>
      <c r="D8" s="211" t="s">
        <v>134</v>
      </c>
      <c r="E8" s="211"/>
      <c r="F8" s="42">
        <v>1</v>
      </c>
      <c r="G8" s="44">
        <v>83370</v>
      </c>
      <c r="H8" s="44">
        <v>83370</v>
      </c>
      <c r="I8" s="42">
        <v>1</v>
      </c>
      <c r="J8" s="44">
        <v>83370</v>
      </c>
      <c r="K8" s="44">
        <v>83370</v>
      </c>
      <c r="L8" s="42">
        <v>0</v>
      </c>
      <c r="M8" s="44">
        <v>83370</v>
      </c>
      <c r="N8" s="44">
        <f>L8*M8</f>
        <v>0</v>
      </c>
      <c r="O8" s="42" t="s">
        <v>359</v>
      </c>
      <c r="P8" s="48" t="s">
        <v>321</v>
      </c>
      <c r="Q8" s="108" t="s">
        <v>722</v>
      </c>
      <c r="R8" s="75"/>
    </row>
    <row r="9" spans="1:18" s="2" customFormat="1" ht="27.75" customHeight="1">
      <c r="A9" s="49">
        <v>42401</v>
      </c>
      <c r="B9" s="70"/>
      <c r="C9" s="42" t="s">
        <v>613</v>
      </c>
      <c r="D9" s="253" t="s">
        <v>563</v>
      </c>
      <c r="E9" s="253"/>
      <c r="F9" s="60">
        <v>1</v>
      </c>
      <c r="G9" s="73">
        <v>25810</v>
      </c>
      <c r="H9" s="73">
        <v>25810</v>
      </c>
      <c r="I9" s="60"/>
      <c r="J9" s="60"/>
      <c r="K9" s="60"/>
      <c r="L9" s="60">
        <v>1</v>
      </c>
      <c r="M9" s="60">
        <v>25810</v>
      </c>
      <c r="N9" s="60">
        <v>25810</v>
      </c>
      <c r="O9" s="60" t="s">
        <v>566</v>
      </c>
      <c r="P9" s="70" t="s">
        <v>564</v>
      </c>
    </row>
    <row r="10" spans="1:18" ht="27.75" customHeight="1">
      <c r="A10" s="6"/>
      <c r="B10" s="6"/>
      <c r="C10" s="6"/>
      <c r="D10" s="210"/>
      <c r="E10" s="210"/>
      <c r="F10" s="4"/>
      <c r="G10" s="9"/>
      <c r="H10" s="9"/>
      <c r="I10" s="4"/>
      <c r="J10" s="4"/>
      <c r="K10" s="4"/>
      <c r="L10" s="4"/>
      <c r="M10" s="4"/>
      <c r="N10" s="4"/>
      <c r="O10" s="4"/>
      <c r="P10" s="4"/>
    </row>
    <row r="11" spans="1:18" ht="27.75" customHeight="1">
      <c r="A11" s="6"/>
      <c r="B11" s="6"/>
      <c r="C11" s="6"/>
      <c r="D11" s="210"/>
      <c r="E11" s="210"/>
      <c r="F11" s="4"/>
      <c r="G11" s="9"/>
      <c r="H11" s="9"/>
      <c r="I11" s="4"/>
      <c r="J11" s="4"/>
      <c r="K11" s="4"/>
      <c r="L11" s="4"/>
      <c r="M11" s="4"/>
      <c r="N11" s="4"/>
      <c r="O11" s="4"/>
      <c r="P11" s="4"/>
    </row>
    <row r="12" spans="1:18" ht="27.75" customHeight="1">
      <c r="A12" s="6"/>
      <c r="B12" s="6"/>
      <c r="C12" s="6"/>
      <c r="D12" s="210"/>
      <c r="E12" s="210"/>
      <c r="F12" s="4"/>
      <c r="G12" s="9"/>
      <c r="H12" s="9"/>
      <c r="I12" s="4"/>
      <c r="J12" s="4"/>
      <c r="K12" s="4"/>
      <c r="L12" s="4"/>
      <c r="M12" s="4"/>
      <c r="N12" s="4"/>
      <c r="O12" s="4"/>
      <c r="P12" s="4"/>
    </row>
    <row r="13" spans="1:18" ht="27.75" customHeight="1">
      <c r="A13" s="6"/>
      <c r="B13" s="6"/>
      <c r="C13" s="6"/>
      <c r="D13" s="210"/>
      <c r="E13" s="210"/>
      <c r="F13" s="4"/>
      <c r="G13" s="9"/>
      <c r="H13" s="9"/>
      <c r="I13" s="4"/>
      <c r="J13" s="4"/>
      <c r="K13" s="4"/>
      <c r="L13" s="4"/>
      <c r="M13" s="4"/>
      <c r="N13" s="4"/>
      <c r="O13" s="4"/>
      <c r="P13" s="4"/>
    </row>
    <row r="14" spans="1:18" ht="27.75" customHeight="1">
      <c r="A14" s="6"/>
      <c r="B14" s="6"/>
      <c r="C14" s="6"/>
      <c r="D14" s="210"/>
      <c r="E14" s="210"/>
      <c r="F14" s="4"/>
      <c r="G14" s="9"/>
      <c r="H14" s="9"/>
      <c r="I14" s="4"/>
      <c r="J14" s="4"/>
      <c r="K14" s="4"/>
      <c r="L14" s="4"/>
      <c r="M14" s="4"/>
      <c r="N14" s="4"/>
      <c r="O14" s="4"/>
      <c r="P14" s="4"/>
    </row>
    <row r="15" spans="1:18" ht="27.75" customHeight="1">
      <c r="A15" s="6"/>
      <c r="B15" s="6"/>
      <c r="C15" s="6"/>
      <c r="D15" s="210"/>
      <c r="E15" s="210"/>
      <c r="F15" s="4"/>
      <c r="G15" s="9"/>
      <c r="H15" s="9"/>
      <c r="I15" s="4"/>
      <c r="J15" s="4"/>
      <c r="K15" s="4"/>
      <c r="L15" s="4"/>
      <c r="M15" s="4"/>
      <c r="N15" s="4"/>
      <c r="O15" s="4"/>
      <c r="P15" s="4"/>
    </row>
    <row r="16" spans="1:18" ht="27.75" customHeight="1">
      <c r="A16" s="6"/>
      <c r="B16" s="6"/>
      <c r="C16" s="6"/>
      <c r="D16" s="210"/>
      <c r="E16" s="210"/>
      <c r="F16" s="4"/>
      <c r="G16" s="9"/>
      <c r="H16" s="9"/>
      <c r="I16" s="4"/>
      <c r="J16" s="4"/>
      <c r="K16" s="4"/>
      <c r="L16" s="4"/>
      <c r="M16" s="4"/>
      <c r="N16" s="4"/>
      <c r="O16" s="4"/>
      <c r="P16" s="4"/>
    </row>
    <row r="17" spans="1:16" ht="27.75" customHeight="1">
      <c r="A17" s="6"/>
      <c r="B17" s="6"/>
      <c r="C17" s="6"/>
      <c r="D17" s="210"/>
      <c r="E17" s="210"/>
      <c r="F17" s="4"/>
      <c r="G17" s="9"/>
      <c r="H17" s="9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6"/>
      <c r="B18" s="6"/>
      <c r="C18" s="6"/>
      <c r="D18" s="210"/>
      <c r="E18" s="210"/>
      <c r="F18" s="4"/>
      <c r="G18" s="9"/>
      <c r="H18" s="9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6"/>
      <c r="B19" s="6"/>
      <c r="C19" s="6"/>
      <c r="D19" s="210"/>
      <c r="E19" s="210"/>
      <c r="F19" s="4"/>
      <c r="G19" s="9"/>
      <c r="H19" s="9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6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6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6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4"/>
      <c r="N22" s="4"/>
      <c r="O22" s="4"/>
      <c r="P22" s="4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3" orientation="landscape" horizontalDpi="300" verticalDpi="30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zoomScale="80" zoomScaleNormal="80" workbookViewId="0">
      <selection activeCell="O8" sqref="O8"/>
    </sheetView>
  </sheetViews>
  <sheetFormatPr defaultRowHeight="13.5"/>
  <cols>
    <col min="1" max="1" width="14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1.375" style="2" customWidth="1"/>
    <col min="16" max="16" width="10.875" style="2" customWidth="1"/>
  </cols>
  <sheetData>
    <row r="1" spans="1:19" s="3" customFormat="1" ht="21" customHeight="1">
      <c r="F1" s="2"/>
      <c r="G1" s="10"/>
      <c r="H1" s="10"/>
      <c r="I1" s="2"/>
      <c r="J1" s="2"/>
      <c r="K1" s="2"/>
      <c r="L1" s="2"/>
      <c r="M1" s="2"/>
      <c r="N1" s="2"/>
      <c r="O1" s="2"/>
      <c r="P1" s="2"/>
    </row>
    <row r="2" spans="1:19" s="3" customFormat="1" ht="14.25" customHeight="1">
      <c r="A2" s="15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9" s="3" customFormat="1" ht="14.25" customHeight="1">
      <c r="A3" s="18" t="s">
        <v>15</v>
      </c>
      <c r="B3" s="19"/>
      <c r="C3" s="19" t="s">
        <v>131</v>
      </c>
      <c r="D3" s="20" t="s">
        <v>135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"/>
    </row>
    <row r="4" spans="1:19" s="3" customFormat="1" ht="14.25" customHeight="1">
      <c r="A4" s="21" t="s">
        <v>16</v>
      </c>
      <c r="B4" s="22"/>
      <c r="C4" s="23" t="s">
        <v>20</v>
      </c>
      <c r="D4" s="24" t="s">
        <v>136</v>
      </c>
      <c r="F4" s="2"/>
      <c r="G4" s="10"/>
      <c r="H4" s="10"/>
      <c r="I4" s="2"/>
      <c r="J4" s="2"/>
      <c r="K4" s="2"/>
      <c r="L4" s="2"/>
      <c r="M4" s="2"/>
      <c r="N4" s="2"/>
      <c r="O4" s="2"/>
      <c r="P4" s="2"/>
    </row>
    <row r="5" spans="1:19" s="3" customFormat="1" ht="12">
      <c r="F5" s="2"/>
      <c r="G5" s="10"/>
      <c r="H5" s="10"/>
      <c r="I5" s="2"/>
      <c r="J5" s="2"/>
      <c r="K5" s="2"/>
      <c r="L5" s="2"/>
      <c r="M5" s="2"/>
      <c r="N5" s="2"/>
      <c r="O5" s="2"/>
      <c r="P5" s="2"/>
    </row>
    <row r="6" spans="1:19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9" s="1" customFormat="1" ht="15.75" customHeight="1">
      <c r="A7" s="216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19" s="1" customFormat="1" ht="27.75" customHeight="1">
      <c r="A8" s="49">
        <v>36431</v>
      </c>
      <c r="B8" s="42"/>
      <c r="C8" s="42" t="s">
        <v>496</v>
      </c>
      <c r="D8" s="211" t="s">
        <v>137</v>
      </c>
      <c r="E8" s="211"/>
      <c r="F8" s="42">
        <v>3</v>
      </c>
      <c r="G8" s="44">
        <v>65520</v>
      </c>
      <c r="H8" s="44">
        <f>F8*G8</f>
        <v>196560</v>
      </c>
      <c r="I8" s="42">
        <v>3</v>
      </c>
      <c r="J8" s="44">
        <v>65520</v>
      </c>
      <c r="K8" s="44">
        <f>I8*J8</f>
        <v>196560</v>
      </c>
      <c r="L8" s="42">
        <v>0</v>
      </c>
      <c r="M8" s="44">
        <v>65520</v>
      </c>
      <c r="N8" s="44">
        <f>L8*M8</f>
        <v>0</v>
      </c>
      <c r="O8" s="42" t="s">
        <v>360</v>
      </c>
      <c r="P8" s="42" t="s">
        <v>28</v>
      </c>
      <c r="Q8" s="254" t="s">
        <v>516</v>
      </c>
      <c r="R8" s="254"/>
      <c r="S8" s="75"/>
    </row>
    <row r="9" spans="1:19" s="2" customFormat="1" ht="27.75" customHeight="1">
      <c r="A9" s="49">
        <v>36431</v>
      </c>
      <c r="B9" s="34"/>
      <c r="C9" s="34" t="s">
        <v>496</v>
      </c>
      <c r="D9" s="211" t="s">
        <v>138</v>
      </c>
      <c r="E9" s="211"/>
      <c r="F9" s="34">
        <v>4</v>
      </c>
      <c r="G9" s="47">
        <v>38115</v>
      </c>
      <c r="H9" s="44">
        <f>F9*G9</f>
        <v>152460</v>
      </c>
      <c r="I9" s="34">
        <v>4</v>
      </c>
      <c r="J9" s="47">
        <v>38115</v>
      </c>
      <c r="K9" s="44">
        <f>I9*J9</f>
        <v>152460</v>
      </c>
      <c r="L9" s="34">
        <v>0</v>
      </c>
      <c r="M9" s="47">
        <v>38115</v>
      </c>
      <c r="N9" s="44">
        <f>L9*M9</f>
        <v>0</v>
      </c>
      <c r="O9" s="34" t="s">
        <v>361</v>
      </c>
      <c r="P9" s="34" t="s">
        <v>28</v>
      </c>
      <c r="Q9" s="254"/>
      <c r="R9" s="254"/>
      <c r="S9" s="77"/>
    </row>
    <row r="10" spans="1:19" ht="27.75" customHeight="1">
      <c r="A10" s="6"/>
      <c r="B10" s="6"/>
      <c r="C10" s="6"/>
      <c r="D10" s="210"/>
      <c r="E10" s="210"/>
      <c r="F10" s="4"/>
      <c r="G10" s="9"/>
      <c r="H10" s="9"/>
      <c r="I10" s="4"/>
      <c r="J10" s="4"/>
      <c r="K10" s="4"/>
      <c r="L10" s="4"/>
      <c r="M10" s="4"/>
      <c r="N10" s="4"/>
      <c r="O10" s="4"/>
      <c r="P10" s="4"/>
    </row>
    <row r="11" spans="1:19" ht="27.75" customHeight="1">
      <c r="A11" s="6"/>
      <c r="B11" s="6"/>
      <c r="C11" s="6"/>
      <c r="D11" s="210"/>
      <c r="E11" s="210"/>
      <c r="F11" s="4"/>
      <c r="G11" s="9"/>
      <c r="H11" s="9"/>
      <c r="I11" s="4"/>
      <c r="J11" s="4"/>
      <c r="K11" s="4"/>
      <c r="L11" s="4"/>
      <c r="M11" s="4"/>
      <c r="N11" s="4"/>
      <c r="O11" s="4"/>
      <c r="P11" s="4"/>
    </row>
    <row r="12" spans="1:19" ht="27.75" customHeight="1">
      <c r="A12" s="6"/>
      <c r="B12" s="6"/>
      <c r="C12" s="6"/>
      <c r="D12" s="210"/>
      <c r="E12" s="210"/>
      <c r="F12" s="4"/>
      <c r="G12" s="9"/>
      <c r="H12" s="9"/>
      <c r="I12" s="4"/>
      <c r="J12" s="4"/>
      <c r="K12" s="4"/>
      <c r="L12" s="4"/>
      <c r="M12" s="4"/>
      <c r="N12" s="4"/>
      <c r="O12" s="4"/>
      <c r="P12" s="4"/>
    </row>
    <row r="13" spans="1:19" ht="27.75" customHeight="1">
      <c r="A13" s="6"/>
      <c r="B13" s="6"/>
      <c r="C13" s="6"/>
      <c r="D13" s="210"/>
      <c r="E13" s="210"/>
      <c r="F13" s="4"/>
      <c r="G13" s="9"/>
      <c r="H13" s="9"/>
      <c r="I13" s="4"/>
      <c r="J13" s="4"/>
      <c r="K13" s="4"/>
      <c r="L13" s="4"/>
      <c r="M13" s="4"/>
      <c r="N13" s="4"/>
      <c r="O13" s="4"/>
      <c r="P13" s="4"/>
    </row>
    <row r="14" spans="1:19" ht="27.75" customHeight="1">
      <c r="A14" s="6"/>
      <c r="B14" s="6"/>
      <c r="C14" s="6"/>
      <c r="D14" s="210"/>
      <c r="E14" s="210"/>
      <c r="F14" s="4"/>
      <c r="G14" s="9"/>
      <c r="H14" s="9"/>
      <c r="I14" s="4"/>
      <c r="J14" s="4"/>
      <c r="K14" s="4"/>
      <c r="L14" s="4"/>
      <c r="M14" s="4"/>
      <c r="N14" s="4"/>
      <c r="O14" s="4"/>
      <c r="P14" s="4"/>
    </row>
    <row r="15" spans="1:19" ht="27.75" customHeight="1">
      <c r="A15" s="6"/>
      <c r="B15" s="6"/>
      <c r="C15" s="6"/>
      <c r="D15" s="210"/>
      <c r="E15" s="210"/>
      <c r="F15" s="4"/>
      <c r="G15" s="9"/>
      <c r="H15" s="9"/>
      <c r="I15" s="4"/>
      <c r="J15" s="4"/>
      <c r="K15" s="4"/>
      <c r="L15" s="4"/>
      <c r="M15" s="4"/>
      <c r="N15" s="4"/>
      <c r="O15" s="4"/>
      <c r="P15" s="4"/>
    </row>
    <row r="16" spans="1:19" ht="27.75" customHeight="1">
      <c r="A16" s="6"/>
      <c r="B16" s="6"/>
      <c r="C16" s="6"/>
      <c r="D16" s="210"/>
      <c r="E16" s="210"/>
      <c r="F16" s="4"/>
      <c r="G16" s="9"/>
      <c r="H16" s="9"/>
      <c r="I16" s="4"/>
      <c r="J16" s="4"/>
      <c r="K16" s="4"/>
      <c r="L16" s="4"/>
      <c r="M16" s="4"/>
      <c r="N16" s="4"/>
      <c r="O16" s="4"/>
      <c r="P16" s="4"/>
    </row>
    <row r="17" spans="1:16" ht="27.75" customHeight="1">
      <c r="A17" s="6"/>
      <c r="B17" s="6"/>
      <c r="C17" s="6"/>
      <c r="D17" s="210"/>
      <c r="E17" s="210"/>
      <c r="F17" s="4"/>
      <c r="G17" s="9"/>
      <c r="H17" s="9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6"/>
      <c r="B18" s="6"/>
      <c r="C18" s="6"/>
      <c r="D18" s="210"/>
      <c r="E18" s="210"/>
      <c r="F18" s="4"/>
      <c r="G18" s="9"/>
      <c r="H18" s="9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6"/>
      <c r="B19" s="6"/>
      <c r="C19" s="6"/>
      <c r="D19" s="210"/>
      <c r="E19" s="210"/>
      <c r="F19" s="4"/>
      <c r="G19" s="9"/>
      <c r="H19" s="9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6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6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6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4"/>
      <c r="N22" s="4"/>
      <c r="O22" s="4"/>
      <c r="P22" s="4"/>
    </row>
  </sheetData>
  <mergeCells count="27">
    <mergeCell ref="Q8:Q9"/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D19:E19"/>
    <mergeCell ref="I6:K6"/>
    <mergeCell ref="D8:E8"/>
    <mergeCell ref="D9:E9"/>
    <mergeCell ref="D10:E10"/>
    <mergeCell ref="D11:E11"/>
    <mergeCell ref="D12:E12"/>
    <mergeCell ref="R8:R9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</mergeCells>
  <phoneticPr fontId="25"/>
  <pageMargins left="0.39370078740157483" right="0.11811023622047245" top="0.74803149606299213" bottom="0.74803149606299213" header="0.31496062992125984" footer="0.31496062992125984"/>
  <pageSetup paperSize="9" scale="75" orientation="landscape" horizontalDpi="300" verticalDpi="30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="80" zoomScaleNormal="80" workbookViewId="0">
      <selection activeCell="L4" sqref="L4"/>
    </sheetView>
  </sheetViews>
  <sheetFormatPr defaultRowHeight="13.5"/>
  <cols>
    <col min="1" max="1" width="14" style="58" bestFit="1" customWidth="1"/>
    <col min="2" max="2" width="5" style="58" customWidth="1"/>
    <col min="3" max="4" width="10.625" style="58" customWidth="1"/>
    <col min="5" max="5" width="7.125" style="58" customWidth="1"/>
    <col min="6" max="6" width="5" style="130" bestFit="1" customWidth="1"/>
    <col min="7" max="8" width="12.625" style="130" customWidth="1"/>
    <col min="9" max="9" width="5" style="130" bestFit="1" customWidth="1"/>
    <col min="10" max="11" width="12.625" style="130" customWidth="1"/>
    <col min="12" max="12" width="5" style="130" bestFit="1" customWidth="1"/>
    <col min="13" max="14" width="12.625" style="130" customWidth="1"/>
    <col min="15" max="15" width="10.625" style="130" customWidth="1"/>
    <col min="16" max="16" width="12.375" style="130" bestFit="1" customWidth="1"/>
    <col min="17" max="16384" width="9" style="58"/>
  </cols>
  <sheetData>
    <row r="1" spans="1:18" s="129" customFormat="1" ht="21" customHeight="1"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8" s="129" customFormat="1" ht="14.25" customHeight="1">
      <c r="A2" s="132"/>
      <c r="B2" s="133"/>
      <c r="C2" s="133" t="s">
        <v>17</v>
      </c>
      <c r="D2" s="134" t="s">
        <v>18</v>
      </c>
      <c r="F2" s="130"/>
      <c r="G2" s="130"/>
      <c r="H2" s="205" t="s">
        <v>12</v>
      </c>
      <c r="I2" s="205"/>
      <c r="J2" s="205"/>
      <c r="K2" s="130"/>
      <c r="L2" s="130"/>
      <c r="M2" s="130"/>
      <c r="N2" s="130"/>
      <c r="O2" s="130"/>
      <c r="P2" s="130"/>
    </row>
    <row r="3" spans="1:18" s="129" customFormat="1" ht="14.25" customHeight="1">
      <c r="A3" s="135" t="s">
        <v>15</v>
      </c>
      <c r="B3" s="136"/>
      <c r="C3" s="136" t="s">
        <v>131</v>
      </c>
      <c r="D3" s="137" t="s">
        <v>139</v>
      </c>
      <c r="F3" s="130"/>
      <c r="G3" s="130"/>
      <c r="H3" s="205"/>
      <c r="I3" s="205"/>
      <c r="J3" s="205"/>
      <c r="K3" s="130"/>
      <c r="L3" s="130"/>
      <c r="M3" s="130"/>
      <c r="N3" s="130"/>
      <c r="O3" s="130"/>
      <c r="P3" s="130"/>
    </row>
    <row r="4" spans="1:18" s="129" customFormat="1" ht="14.25" customHeight="1">
      <c r="A4" s="138" t="s">
        <v>16</v>
      </c>
      <c r="B4" s="139"/>
      <c r="C4" s="140" t="s">
        <v>20</v>
      </c>
      <c r="D4" s="141" t="s">
        <v>140</v>
      </c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8" s="129" customFormat="1" ht="12"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</row>
    <row r="6" spans="1:18" s="142" customFormat="1" ht="31.5" customHeight="1">
      <c r="A6" s="203" t="s">
        <v>8</v>
      </c>
      <c r="B6" s="203" t="s">
        <v>9</v>
      </c>
      <c r="C6" s="203" t="s">
        <v>0</v>
      </c>
      <c r="D6" s="206" t="s">
        <v>1</v>
      </c>
      <c r="E6" s="207"/>
      <c r="F6" s="200" t="s">
        <v>2</v>
      </c>
      <c r="G6" s="201"/>
      <c r="H6" s="202"/>
      <c r="I6" s="200" t="s">
        <v>3</v>
      </c>
      <c r="J6" s="201"/>
      <c r="K6" s="202"/>
      <c r="L6" s="200" t="s">
        <v>4</v>
      </c>
      <c r="M6" s="201"/>
      <c r="N6" s="202"/>
      <c r="O6" s="203" t="s">
        <v>13</v>
      </c>
      <c r="P6" s="203" t="s">
        <v>14</v>
      </c>
    </row>
    <row r="7" spans="1:18" s="142" customFormat="1" ht="15.75" customHeight="1">
      <c r="A7" s="204"/>
      <c r="B7" s="204"/>
      <c r="C7" s="204"/>
      <c r="D7" s="208"/>
      <c r="E7" s="209"/>
      <c r="F7" s="143" t="s">
        <v>5</v>
      </c>
      <c r="G7" s="153" t="s">
        <v>6</v>
      </c>
      <c r="H7" s="143" t="s">
        <v>7</v>
      </c>
      <c r="I7" s="143" t="s">
        <v>5</v>
      </c>
      <c r="J7" s="153" t="s">
        <v>6</v>
      </c>
      <c r="K7" s="143" t="s">
        <v>7</v>
      </c>
      <c r="L7" s="143" t="s">
        <v>5</v>
      </c>
      <c r="M7" s="153" t="s">
        <v>6</v>
      </c>
      <c r="N7" s="143" t="s">
        <v>7</v>
      </c>
      <c r="O7" s="204"/>
      <c r="P7" s="204"/>
    </row>
    <row r="8" spans="1:18" s="142" customFormat="1" ht="27.75" customHeight="1">
      <c r="A8" s="112">
        <v>36013</v>
      </c>
      <c r="B8" s="93"/>
      <c r="C8" s="93" t="s">
        <v>496</v>
      </c>
      <c r="D8" s="197" t="s">
        <v>362</v>
      </c>
      <c r="E8" s="197"/>
      <c r="F8" s="93">
        <v>2</v>
      </c>
      <c r="G8" s="94">
        <v>52500</v>
      </c>
      <c r="H8" s="94">
        <f t="shared" ref="H8:H14" si="0">F8*G8</f>
        <v>105000</v>
      </c>
      <c r="I8" s="93"/>
      <c r="J8" s="93"/>
      <c r="K8" s="93"/>
      <c r="L8" s="93">
        <v>2</v>
      </c>
      <c r="M8" s="94">
        <v>52500</v>
      </c>
      <c r="N8" s="94">
        <f t="shared" ref="N8:N13" si="1">L8*M8</f>
        <v>105000</v>
      </c>
      <c r="O8" s="93" t="s">
        <v>363</v>
      </c>
      <c r="P8" s="93" t="s">
        <v>144</v>
      </c>
    </row>
    <row r="9" spans="1:18" s="130" customFormat="1" ht="27.75" customHeight="1">
      <c r="A9" s="112">
        <v>36013</v>
      </c>
      <c r="B9" s="88"/>
      <c r="C9" s="88" t="s">
        <v>496</v>
      </c>
      <c r="D9" s="197" t="s">
        <v>364</v>
      </c>
      <c r="E9" s="197"/>
      <c r="F9" s="88">
        <v>2</v>
      </c>
      <c r="G9" s="95">
        <v>40000</v>
      </c>
      <c r="H9" s="94">
        <f t="shared" si="0"/>
        <v>80000</v>
      </c>
      <c r="I9" s="88"/>
      <c r="J9" s="88"/>
      <c r="K9" s="88"/>
      <c r="L9" s="88">
        <v>2</v>
      </c>
      <c r="M9" s="95">
        <v>40000</v>
      </c>
      <c r="N9" s="94">
        <f t="shared" si="1"/>
        <v>80000</v>
      </c>
      <c r="O9" s="88" t="s">
        <v>365</v>
      </c>
      <c r="P9" s="88" t="s">
        <v>144</v>
      </c>
    </row>
    <row r="10" spans="1:18" ht="27.75" customHeight="1">
      <c r="A10" s="112">
        <v>36013</v>
      </c>
      <c r="B10" s="88"/>
      <c r="C10" s="88" t="s">
        <v>496</v>
      </c>
      <c r="D10" s="197" t="s">
        <v>141</v>
      </c>
      <c r="E10" s="197"/>
      <c r="F10" s="88">
        <v>1</v>
      </c>
      <c r="G10" s="95">
        <v>62300</v>
      </c>
      <c r="H10" s="94">
        <f t="shared" si="0"/>
        <v>62300</v>
      </c>
      <c r="I10" s="88"/>
      <c r="J10" s="88"/>
      <c r="K10" s="88"/>
      <c r="L10" s="88">
        <v>1</v>
      </c>
      <c r="M10" s="95">
        <v>62300</v>
      </c>
      <c r="N10" s="94">
        <f t="shared" si="1"/>
        <v>62300</v>
      </c>
      <c r="O10" s="88" t="s">
        <v>366</v>
      </c>
      <c r="P10" s="88" t="s">
        <v>265</v>
      </c>
    </row>
    <row r="11" spans="1:18" ht="27.75" customHeight="1">
      <c r="A11" s="112">
        <v>36013</v>
      </c>
      <c r="B11" s="88"/>
      <c r="C11" s="88" t="s">
        <v>496</v>
      </c>
      <c r="D11" s="197" t="s">
        <v>141</v>
      </c>
      <c r="E11" s="197"/>
      <c r="F11" s="88">
        <v>1</v>
      </c>
      <c r="G11" s="95">
        <v>62300</v>
      </c>
      <c r="H11" s="94">
        <f t="shared" si="0"/>
        <v>62300</v>
      </c>
      <c r="I11" s="88"/>
      <c r="J11" s="88"/>
      <c r="K11" s="88"/>
      <c r="L11" s="88">
        <v>1</v>
      </c>
      <c r="M11" s="95">
        <v>62300</v>
      </c>
      <c r="N11" s="94">
        <f t="shared" si="1"/>
        <v>62300</v>
      </c>
      <c r="O11" s="88" t="s">
        <v>367</v>
      </c>
      <c r="P11" s="152" t="s">
        <v>279</v>
      </c>
    </row>
    <row r="12" spans="1:18" ht="27.75" customHeight="1">
      <c r="A12" s="112">
        <v>36183</v>
      </c>
      <c r="B12" s="88"/>
      <c r="C12" s="88" t="s">
        <v>496</v>
      </c>
      <c r="D12" s="197" t="s">
        <v>142</v>
      </c>
      <c r="E12" s="197"/>
      <c r="F12" s="88">
        <v>4</v>
      </c>
      <c r="G12" s="95">
        <v>58275</v>
      </c>
      <c r="H12" s="94">
        <f t="shared" si="0"/>
        <v>233100</v>
      </c>
      <c r="I12" s="88">
        <v>3</v>
      </c>
      <c r="J12" s="88">
        <v>58275</v>
      </c>
      <c r="K12" s="88">
        <f>G12*3</f>
        <v>174825</v>
      </c>
      <c r="L12" s="88">
        <f>F12-I12</f>
        <v>1</v>
      </c>
      <c r="M12" s="95">
        <v>58275</v>
      </c>
      <c r="N12" s="94">
        <f t="shared" si="1"/>
        <v>58275</v>
      </c>
      <c r="O12" s="88" t="s">
        <v>368</v>
      </c>
      <c r="P12" s="88" t="s">
        <v>144</v>
      </c>
      <c r="Q12" s="255" t="s">
        <v>726</v>
      </c>
      <c r="R12" s="256"/>
    </row>
    <row r="13" spans="1:18" ht="27.75" customHeight="1">
      <c r="A13" s="86">
        <v>38026</v>
      </c>
      <c r="B13" s="88"/>
      <c r="C13" s="88" t="s">
        <v>496</v>
      </c>
      <c r="D13" s="197" t="s">
        <v>143</v>
      </c>
      <c r="E13" s="197"/>
      <c r="F13" s="88">
        <v>1</v>
      </c>
      <c r="G13" s="95">
        <v>41800</v>
      </c>
      <c r="H13" s="94">
        <f t="shared" si="0"/>
        <v>41800</v>
      </c>
      <c r="I13" s="88">
        <v>1</v>
      </c>
      <c r="J13" s="88">
        <v>41800</v>
      </c>
      <c r="K13" s="88"/>
      <c r="L13" s="88">
        <f>F13-I13</f>
        <v>0</v>
      </c>
      <c r="M13" s="95">
        <v>41800</v>
      </c>
      <c r="N13" s="94">
        <f t="shared" si="1"/>
        <v>0</v>
      </c>
      <c r="O13" s="88" t="s">
        <v>369</v>
      </c>
      <c r="P13" s="88" t="s">
        <v>28</v>
      </c>
      <c r="Q13" s="58" t="s">
        <v>722</v>
      </c>
    </row>
    <row r="14" spans="1:18" ht="27.75" customHeight="1">
      <c r="A14" s="112" t="s">
        <v>716</v>
      </c>
      <c r="B14" s="93"/>
      <c r="C14" s="93" t="s">
        <v>613</v>
      </c>
      <c r="D14" s="197" t="s">
        <v>717</v>
      </c>
      <c r="E14" s="197"/>
      <c r="F14" s="89">
        <v>1</v>
      </c>
      <c r="G14" s="89">
        <v>0</v>
      </c>
      <c r="H14" s="89">
        <f t="shared" si="0"/>
        <v>0</v>
      </c>
      <c r="I14" s="89"/>
      <c r="J14" s="89"/>
      <c r="K14" s="89"/>
      <c r="L14" s="89">
        <v>1</v>
      </c>
      <c r="M14" s="89">
        <v>0</v>
      </c>
      <c r="N14" s="89">
        <v>0</v>
      </c>
      <c r="O14" s="89"/>
      <c r="P14" s="89"/>
      <c r="Q14" s="58" t="s">
        <v>727</v>
      </c>
    </row>
    <row r="15" spans="1:18" ht="27.75" customHeight="1">
      <c r="A15" s="87"/>
      <c r="B15" s="87"/>
      <c r="C15" s="87"/>
      <c r="D15" s="196"/>
      <c r="E15" s="196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</row>
    <row r="16" spans="1:18" ht="27.75" customHeight="1">
      <c r="A16" s="87"/>
      <c r="B16" s="87"/>
      <c r="C16" s="87"/>
      <c r="D16" s="196"/>
      <c r="E16" s="196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6" ht="27.75" customHeight="1">
      <c r="A17" s="87"/>
      <c r="B17" s="87"/>
      <c r="C17" s="87"/>
      <c r="D17" s="196"/>
      <c r="E17" s="196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16" ht="27.75" customHeight="1">
      <c r="A18" s="87"/>
      <c r="B18" s="87"/>
      <c r="C18" s="87"/>
      <c r="D18" s="196"/>
      <c r="E18" s="196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1:16" ht="27.75" customHeight="1">
      <c r="A19" s="87"/>
      <c r="B19" s="87"/>
      <c r="C19" s="87"/>
      <c r="D19" s="196"/>
      <c r="E19" s="196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</row>
    <row r="20" spans="1:16" ht="27.75" customHeight="1">
      <c r="A20" s="87"/>
      <c r="B20" s="87"/>
      <c r="C20" s="87"/>
      <c r="D20" s="196"/>
      <c r="E20" s="196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</row>
    <row r="21" spans="1:16" ht="27.75" customHeight="1">
      <c r="A21" s="87"/>
      <c r="B21" s="87"/>
      <c r="C21" s="87"/>
      <c r="D21" s="196"/>
      <c r="E21" s="196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</row>
    <row r="22" spans="1:16" ht="27.75" customHeight="1">
      <c r="A22" s="87"/>
      <c r="B22" s="87"/>
      <c r="C22" s="87"/>
      <c r="D22" s="196"/>
      <c r="E22" s="196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</row>
  </sheetData>
  <mergeCells count="26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Q12:R12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79" orientation="landscape" horizontalDpi="300" verticalDpi="300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90" zoomScaleNormal="90" workbookViewId="0">
      <selection activeCell="Q11" sqref="Q11"/>
    </sheetView>
  </sheetViews>
  <sheetFormatPr defaultRowHeight="13.5"/>
  <cols>
    <col min="1" max="1" width="13.875" style="31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7" width="12.625" style="2" customWidth="1"/>
    <col min="8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11.625" style="26" customWidth="1"/>
  </cols>
  <sheetData>
    <row r="1" spans="1:17" s="3" customFormat="1" ht="21" customHeight="1">
      <c r="A1" s="28"/>
      <c r="F1" s="2"/>
      <c r="G1" s="2"/>
      <c r="H1" s="10"/>
      <c r="I1" s="2"/>
      <c r="J1" s="2"/>
      <c r="K1" s="2"/>
      <c r="L1" s="2"/>
      <c r="M1" s="2"/>
      <c r="N1" s="2"/>
      <c r="O1" s="2"/>
      <c r="P1" s="26"/>
    </row>
    <row r="2" spans="1:17" s="3" customFormat="1" ht="14.25" customHeight="1">
      <c r="A2" s="33"/>
      <c r="B2" s="16"/>
      <c r="C2" s="16" t="s">
        <v>17</v>
      </c>
      <c r="D2" s="17" t="s">
        <v>18</v>
      </c>
      <c r="F2" s="2"/>
      <c r="G2" s="2"/>
      <c r="H2" s="217" t="s">
        <v>12</v>
      </c>
      <c r="I2" s="217"/>
      <c r="J2" s="217"/>
      <c r="K2" s="2"/>
      <c r="L2" s="2"/>
      <c r="M2" s="2"/>
      <c r="N2" s="2"/>
      <c r="O2" s="2"/>
      <c r="P2" s="26"/>
    </row>
    <row r="3" spans="1:17" s="3" customFormat="1" ht="14.25" customHeight="1">
      <c r="A3" s="29" t="s">
        <v>15</v>
      </c>
      <c r="B3" s="19"/>
      <c r="C3" s="19" t="s">
        <v>19</v>
      </c>
      <c r="D3" s="20" t="s">
        <v>145</v>
      </c>
      <c r="F3" s="2"/>
      <c r="G3" s="2"/>
      <c r="H3" s="217"/>
      <c r="I3" s="217"/>
      <c r="J3" s="217"/>
      <c r="K3" s="2"/>
      <c r="L3" s="2"/>
      <c r="M3" s="2"/>
      <c r="N3" s="2"/>
      <c r="O3" s="2"/>
      <c r="P3" s="26"/>
    </row>
    <row r="4" spans="1:17" s="3" customFormat="1" ht="14.25" customHeight="1">
      <c r="A4" s="30" t="s">
        <v>16</v>
      </c>
      <c r="B4" s="22"/>
      <c r="C4" s="23" t="s">
        <v>20</v>
      </c>
      <c r="D4" s="24" t="s">
        <v>146</v>
      </c>
      <c r="F4" s="2"/>
      <c r="G4" s="2"/>
      <c r="H4" s="10"/>
      <c r="I4" s="2"/>
      <c r="J4" s="2"/>
      <c r="K4" s="2"/>
      <c r="L4" s="2"/>
      <c r="M4" s="2"/>
      <c r="N4" s="2"/>
      <c r="O4" s="2"/>
      <c r="P4" s="26"/>
    </row>
    <row r="5" spans="1:17" s="3" customFormat="1" ht="12">
      <c r="A5" s="28"/>
      <c r="F5" s="2"/>
      <c r="G5" s="2"/>
      <c r="H5" s="10"/>
      <c r="I5" s="2"/>
      <c r="J5" s="2"/>
      <c r="K5" s="2"/>
      <c r="L5" s="2"/>
      <c r="M5" s="2"/>
      <c r="N5" s="2"/>
      <c r="O5" s="2"/>
      <c r="P5" s="26"/>
    </row>
    <row r="6" spans="1:17" s="1" customFormat="1" ht="31.5" customHeight="1">
      <c r="A6" s="251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22" t="s">
        <v>14</v>
      </c>
    </row>
    <row r="7" spans="1:17" s="1" customFormat="1" ht="15.75" customHeight="1">
      <c r="A7" s="252"/>
      <c r="B7" s="216"/>
      <c r="C7" s="216"/>
      <c r="D7" s="220"/>
      <c r="E7" s="221"/>
      <c r="F7" s="11" t="s">
        <v>5</v>
      </c>
      <c r="G7" s="14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23"/>
    </row>
    <row r="8" spans="1:17" s="1" customFormat="1" ht="27.75" customHeight="1">
      <c r="A8" s="43">
        <v>36138</v>
      </c>
      <c r="B8" s="42"/>
      <c r="C8" s="42" t="s">
        <v>496</v>
      </c>
      <c r="D8" s="211" t="s">
        <v>147</v>
      </c>
      <c r="E8" s="211"/>
      <c r="F8" s="42">
        <v>1</v>
      </c>
      <c r="G8" s="44">
        <v>38745</v>
      </c>
      <c r="H8" s="44">
        <f>F8*G8</f>
        <v>38745</v>
      </c>
      <c r="I8" s="42"/>
      <c r="J8" s="42"/>
      <c r="K8" s="42"/>
      <c r="L8" s="42">
        <v>1</v>
      </c>
      <c r="M8" s="44">
        <v>38745</v>
      </c>
      <c r="N8" s="44">
        <f>L8*M8</f>
        <v>38745</v>
      </c>
      <c r="O8" s="42" t="s">
        <v>370</v>
      </c>
      <c r="P8" s="64" t="s">
        <v>260</v>
      </c>
    </row>
    <row r="9" spans="1:17" s="2" customFormat="1" ht="27.75" customHeight="1">
      <c r="A9" s="43">
        <v>36138</v>
      </c>
      <c r="B9" s="34"/>
      <c r="C9" s="34" t="s">
        <v>496</v>
      </c>
      <c r="D9" s="211" t="s">
        <v>148</v>
      </c>
      <c r="E9" s="211"/>
      <c r="F9" s="34">
        <v>1</v>
      </c>
      <c r="G9" s="47">
        <v>24675</v>
      </c>
      <c r="H9" s="44">
        <f>F9*G9</f>
        <v>24675</v>
      </c>
      <c r="I9" s="34"/>
      <c r="J9" s="34"/>
      <c r="K9" s="34"/>
      <c r="L9" s="34">
        <v>1</v>
      </c>
      <c r="M9" s="47">
        <v>24675</v>
      </c>
      <c r="N9" s="44">
        <f>L9*M9</f>
        <v>24675</v>
      </c>
      <c r="O9" s="34" t="s">
        <v>371</v>
      </c>
      <c r="P9" s="64" t="s">
        <v>260</v>
      </c>
    </row>
    <row r="10" spans="1:17" ht="27.75" customHeight="1">
      <c r="A10" s="51">
        <v>36138</v>
      </c>
      <c r="B10" s="52"/>
      <c r="C10" s="52" t="s">
        <v>496</v>
      </c>
      <c r="D10" s="257" t="s">
        <v>149</v>
      </c>
      <c r="E10" s="257"/>
      <c r="F10" s="52">
        <v>1</v>
      </c>
      <c r="G10" s="53">
        <v>16275</v>
      </c>
      <c r="H10" s="54">
        <f>F10*G10</f>
        <v>16275</v>
      </c>
      <c r="I10" s="52">
        <v>1</v>
      </c>
      <c r="J10" s="53">
        <v>16275</v>
      </c>
      <c r="K10" s="54">
        <f>I10*J10</f>
        <v>16275</v>
      </c>
      <c r="L10" s="52">
        <v>0</v>
      </c>
      <c r="M10" s="53">
        <v>16275</v>
      </c>
      <c r="N10" s="54">
        <f>L10*M10</f>
        <v>0</v>
      </c>
      <c r="O10" s="52" t="s">
        <v>256</v>
      </c>
      <c r="P10" s="120" t="s">
        <v>257</v>
      </c>
      <c r="Q10" t="s">
        <v>722</v>
      </c>
    </row>
    <row r="11" spans="1:17" ht="27.75" customHeight="1">
      <c r="A11" s="46">
        <v>40268</v>
      </c>
      <c r="B11" s="34"/>
      <c r="C11" s="34" t="s">
        <v>496</v>
      </c>
      <c r="D11" s="211" t="s">
        <v>148</v>
      </c>
      <c r="E11" s="211"/>
      <c r="F11" s="34">
        <v>1</v>
      </c>
      <c r="G11" s="47">
        <v>26250</v>
      </c>
      <c r="H11" s="44">
        <f>F11*G11</f>
        <v>26250</v>
      </c>
      <c r="I11" s="34"/>
      <c r="J11" s="34"/>
      <c r="K11" s="34"/>
      <c r="L11" s="34">
        <v>1</v>
      </c>
      <c r="M11" s="47">
        <v>26250</v>
      </c>
      <c r="N11" s="44">
        <f>L11*M11</f>
        <v>26250</v>
      </c>
      <c r="O11" s="34" t="s">
        <v>372</v>
      </c>
      <c r="P11" s="64" t="s">
        <v>260</v>
      </c>
    </row>
    <row r="12" spans="1:17" ht="27.75" customHeight="1">
      <c r="A12" s="8"/>
      <c r="B12" s="6"/>
      <c r="C12" s="6"/>
      <c r="D12" s="210"/>
      <c r="E12" s="210"/>
      <c r="F12" s="4"/>
      <c r="G12" s="4"/>
      <c r="H12" s="9"/>
      <c r="I12" s="4"/>
      <c r="J12" s="4"/>
      <c r="K12" s="4"/>
      <c r="L12" s="4"/>
      <c r="M12" s="4"/>
      <c r="N12" s="4"/>
      <c r="O12" s="4"/>
      <c r="P12" s="25"/>
    </row>
    <row r="13" spans="1:17" ht="27.75" customHeight="1">
      <c r="A13" s="8"/>
      <c r="B13" s="6"/>
      <c r="C13" s="6"/>
      <c r="D13" s="210"/>
      <c r="E13" s="210"/>
      <c r="F13" s="4"/>
      <c r="G13" s="4"/>
      <c r="H13" s="9"/>
      <c r="I13" s="4"/>
      <c r="J13" s="4"/>
      <c r="K13" s="4"/>
      <c r="L13" s="4"/>
      <c r="M13" s="4"/>
      <c r="N13" s="4"/>
      <c r="O13" s="4"/>
      <c r="P13" s="25"/>
    </row>
    <row r="14" spans="1:17" ht="27.75" customHeight="1">
      <c r="A14" s="8"/>
      <c r="B14" s="6"/>
      <c r="C14" s="6"/>
      <c r="D14" s="210"/>
      <c r="E14" s="210"/>
      <c r="F14" s="4"/>
      <c r="G14" s="4"/>
      <c r="H14" s="9"/>
      <c r="I14" s="4"/>
      <c r="J14" s="4"/>
      <c r="K14" s="4"/>
      <c r="L14" s="4"/>
      <c r="M14" s="4"/>
      <c r="N14" s="4"/>
      <c r="O14" s="4"/>
      <c r="P14" s="25"/>
    </row>
    <row r="15" spans="1:17" ht="27.75" customHeight="1">
      <c r="A15" s="8"/>
      <c r="B15" s="6"/>
      <c r="C15" s="6"/>
      <c r="D15" s="210"/>
      <c r="E15" s="210"/>
      <c r="F15" s="4"/>
      <c r="G15" s="4"/>
      <c r="H15" s="9"/>
      <c r="I15" s="4"/>
      <c r="J15" s="4"/>
      <c r="K15" s="4"/>
      <c r="L15" s="4"/>
      <c r="M15" s="4"/>
      <c r="N15" s="4"/>
      <c r="O15" s="4"/>
      <c r="P15" s="25"/>
    </row>
    <row r="16" spans="1:17" ht="27.75" customHeight="1">
      <c r="A16" s="8"/>
      <c r="B16" s="6"/>
      <c r="C16" s="6"/>
      <c r="D16" s="210"/>
      <c r="E16" s="210"/>
      <c r="F16" s="4"/>
      <c r="G16" s="4"/>
      <c r="H16" s="9"/>
      <c r="I16" s="4"/>
      <c r="J16" s="4"/>
      <c r="K16" s="4"/>
      <c r="L16" s="4"/>
      <c r="M16" s="4"/>
      <c r="N16" s="4"/>
      <c r="O16" s="4"/>
      <c r="P16" s="25"/>
    </row>
    <row r="17" spans="1:16" ht="27.75" customHeight="1">
      <c r="A17" s="8"/>
      <c r="B17" s="6"/>
      <c r="C17" s="6"/>
      <c r="D17" s="210"/>
      <c r="E17" s="210"/>
      <c r="F17" s="4"/>
      <c r="G17" s="4"/>
      <c r="H17" s="9"/>
      <c r="I17" s="4"/>
      <c r="J17" s="4"/>
      <c r="K17" s="4"/>
      <c r="L17" s="4"/>
      <c r="M17" s="4"/>
      <c r="N17" s="4"/>
      <c r="O17" s="4"/>
      <c r="P17" s="25"/>
    </row>
    <row r="18" spans="1:16" ht="27.75" customHeight="1">
      <c r="A18" s="8"/>
      <c r="B18" s="6"/>
      <c r="C18" s="6"/>
      <c r="D18" s="210"/>
      <c r="E18" s="210"/>
      <c r="F18" s="4"/>
      <c r="G18" s="4"/>
      <c r="H18" s="9"/>
      <c r="I18" s="4"/>
      <c r="J18" s="4"/>
      <c r="K18" s="4"/>
      <c r="L18" s="4"/>
      <c r="M18" s="4"/>
      <c r="N18" s="4"/>
      <c r="O18" s="4"/>
      <c r="P18" s="25"/>
    </row>
    <row r="19" spans="1:16" ht="27.75" customHeight="1">
      <c r="A19" s="8"/>
      <c r="B19" s="6"/>
      <c r="C19" s="6"/>
      <c r="D19" s="210"/>
      <c r="E19" s="210"/>
      <c r="F19" s="4"/>
      <c r="G19" s="4"/>
      <c r="H19" s="9"/>
      <c r="I19" s="4"/>
      <c r="J19" s="4"/>
      <c r="K19" s="4"/>
      <c r="L19" s="4"/>
      <c r="M19" s="4"/>
      <c r="N19" s="4"/>
      <c r="O19" s="4"/>
      <c r="P19" s="25"/>
    </row>
    <row r="20" spans="1:16" ht="27.75" customHeight="1">
      <c r="A20" s="8"/>
      <c r="B20" s="6"/>
      <c r="C20" s="6"/>
      <c r="D20" s="210"/>
      <c r="E20" s="210"/>
      <c r="F20" s="4"/>
      <c r="G20" s="4"/>
      <c r="H20" s="9"/>
      <c r="I20" s="4"/>
      <c r="J20" s="4"/>
      <c r="K20" s="4"/>
      <c r="L20" s="4"/>
      <c r="M20" s="4"/>
      <c r="N20" s="4"/>
      <c r="O20" s="4"/>
      <c r="P20" s="25"/>
    </row>
    <row r="21" spans="1:16" ht="27.75" customHeight="1">
      <c r="A21" s="8"/>
      <c r="B21" s="6"/>
      <c r="C21" s="6"/>
      <c r="D21" s="210"/>
      <c r="E21" s="210"/>
      <c r="F21" s="4"/>
      <c r="G21" s="4"/>
      <c r="H21" s="9"/>
      <c r="I21" s="4"/>
      <c r="J21" s="4"/>
      <c r="K21" s="4"/>
      <c r="L21" s="4"/>
      <c r="M21" s="4"/>
      <c r="N21" s="4"/>
      <c r="O21" s="4"/>
      <c r="P21" s="25"/>
    </row>
    <row r="22" spans="1:16" ht="27.75" customHeight="1">
      <c r="A22" s="8"/>
      <c r="B22" s="6"/>
      <c r="C22" s="6"/>
      <c r="D22" s="210"/>
      <c r="E22" s="210"/>
      <c r="F22" s="4"/>
      <c r="G22" s="4"/>
      <c r="H22" s="9"/>
      <c r="I22" s="4"/>
      <c r="J22" s="4"/>
      <c r="K22" s="4"/>
      <c r="L22" s="4"/>
      <c r="M22" s="4"/>
      <c r="N22" s="4"/>
      <c r="O22" s="4"/>
      <c r="P22" s="25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2" orientation="landscape" horizontalDpi="300" verticalDpi="30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="80" zoomScaleNormal="80" workbookViewId="0">
      <selection activeCell="Q16" sqref="Q16"/>
    </sheetView>
  </sheetViews>
  <sheetFormatPr defaultRowHeight="13.5"/>
  <cols>
    <col min="1" max="1" width="14" style="31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10" customWidth="1"/>
    <col min="15" max="15" width="10.625" style="2" customWidth="1"/>
    <col min="16" max="16" width="11.875" style="26" customWidth="1"/>
  </cols>
  <sheetData>
    <row r="1" spans="1:17" s="3" customFormat="1" ht="21" customHeight="1">
      <c r="A1" s="28"/>
      <c r="F1" s="2"/>
      <c r="G1" s="10"/>
      <c r="H1" s="10"/>
      <c r="I1" s="2"/>
      <c r="J1" s="2"/>
      <c r="K1" s="2"/>
      <c r="L1" s="2"/>
      <c r="M1" s="10"/>
      <c r="N1" s="10"/>
      <c r="O1" s="2"/>
      <c r="P1" s="26"/>
    </row>
    <row r="2" spans="1:17" s="3" customFormat="1" ht="14.25" customHeight="1">
      <c r="A2" s="33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10"/>
      <c r="N2" s="10"/>
      <c r="O2" s="2"/>
      <c r="P2" s="26"/>
    </row>
    <row r="3" spans="1:17" s="3" customFormat="1" ht="14.25" customHeight="1">
      <c r="A3" s="29" t="s">
        <v>15</v>
      </c>
      <c r="B3" s="19"/>
      <c r="C3" s="19" t="s">
        <v>19</v>
      </c>
      <c r="D3" s="20" t="s">
        <v>150</v>
      </c>
      <c r="F3" s="2"/>
      <c r="G3" s="10"/>
      <c r="H3" s="217"/>
      <c r="I3" s="217"/>
      <c r="J3" s="217"/>
      <c r="K3" s="2"/>
      <c r="L3" s="2"/>
      <c r="M3" s="10"/>
      <c r="N3" s="10"/>
      <c r="O3" s="2"/>
      <c r="P3" s="26"/>
    </row>
    <row r="4" spans="1:17" s="3" customFormat="1" ht="14.25" customHeight="1">
      <c r="A4" s="30" t="s">
        <v>16</v>
      </c>
      <c r="B4" s="22"/>
      <c r="C4" s="23" t="s">
        <v>20</v>
      </c>
      <c r="D4" s="24" t="s">
        <v>151</v>
      </c>
      <c r="F4" s="2"/>
      <c r="G4" s="10"/>
      <c r="H4" s="10"/>
      <c r="I4" s="2"/>
      <c r="J4" s="2"/>
      <c r="K4" s="2"/>
      <c r="L4" s="2"/>
      <c r="M4" s="10"/>
      <c r="N4" s="10"/>
      <c r="O4" s="2"/>
      <c r="P4" s="26"/>
    </row>
    <row r="5" spans="1:17" s="3" customFormat="1" ht="12">
      <c r="A5" s="28"/>
      <c r="F5" s="2"/>
      <c r="G5" s="10"/>
      <c r="H5" s="10"/>
      <c r="I5" s="2"/>
      <c r="J5" s="2"/>
      <c r="K5" s="2"/>
      <c r="L5" s="2"/>
      <c r="M5" s="10"/>
      <c r="N5" s="10"/>
      <c r="O5" s="2"/>
      <c r="P5" s="26"/>
    </row>
    <row r="6" spans="1:17" s="1" customFormat="1" ht="31.5" customHeight="1">
      <c r="A6" s="251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22" t="s">
        <v>14</v>
      </c>
    </row>
    <row r="7" spans="1:17" s="1" customFormat="1" ht="15.75" customHeight="1">
      <c r="A7" s="252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2" t="s">
        <v>6</v>
      </c>
      <c r="N7" s="13" t="s">
        <v>7</v>
      </c>
      <c r="O7" s="216"/>
      <c r="P7" s="223"/>
    </row>
    <row r="8" spans="1:17" s="1" customFormat="1" ht="27.75" customHeight="1">
      <c r="A8" s="43">
        <v>36013</v>
      </c>
      <c r="B8" s="42"/>
      <c r="C8" s="42" t="s">
        <v>496</v>
      </c>
      <c r="D8" s="211" t="s">
        <v>152</v>
      </c>
      <c r="E8" s="211"/>
      <c r="F8" s="42">
        <v>1</v>
      </c>
      <c r="G8" s="44">
        <v>19250</v>
      </c>
      <c r="H8" s="44">
        <f t="shared" ref="H8:H20" si="0">F8*G8</f>
        <v>19250</v>
      </c>
      <c r="I8" s="42"/>
      <c r="J8" s="42"/>
      <c r="K8" s="42"/>
      <c r="L8" s="42">
        <v>1</v>
      </c>
      <c r="M8" s="44">
        <v>19250</v>
      </c>
      <c r="N8" s="44">
        <f t="shared" ref="N8:N20" si="1">L8*M8</f>
        <v>19250</v>
      </c>
      <c r="O8" s="42" t="s">
        <v>373</v>
      </c>
      <c r="P8" s="64" t="s">
        <v>38</v>
      </c>
    </row>
    <row r="9" spans="1:17" s="2" customFormat="1" ht="27.75" customHeight="1">
      <c r="A9" s="43">
        <v>36013</v>
      </c>
      <c r="B9" s="42"/>
      <c r="C9" s="42" t="s">
        <v>496</v>
      </c>
      <c r="D9" s="211" t="s">
        <v>153</v>
      </c>
      <c r="E9" s="211"/>
      <c r="F9" s="67">
        <v>1</v>
      </c>
      <c r="G9" s="72">
        <v>38010</v>
      </c>
      <c r="H9" s="44">
        <f t="shared" si="0"/>
        <v>38010</v>
      </c>
      <c r="I9" s="67"/>
      <c r="J9" s="67"/>
      <c r="K9" s="67"/>
      <c r="L9" s="67">
        <v>1</v>
      </c>
      <c r="M9" s="72">
        <v>38010</v>
      </c>
      <c r="N9" s="44">
        <f t="shared" si="1"/>
        <v>38010</v>
      </c>
      <c r="O9" s="67" t="s">
        <v>374</v>
      </c>
      <c r="P9" s="64" t="s">
        <v>674</v>
      </c>
    </row>
    <row r="10" spans="1:17" ht="27.75" customHeight="1">
      <c r="A10" s="43">
        <v>36013</v>
      </c>
      <c r="B10" s="42"/>
      <c r="C10" s="42" t="s">
        <v>496</v>
      </c>
      <c r="D10" s="211" t="s">
        <v>154</v>
      </c>
      <c r="E10" s="211"/>
      <c r="F10" s="67">
        <v>1</v>
      </c>
      <c r="G10" s="72">
        <v>30320</v>
      </c>
      <c r="H10" s="44">
        <f t="shared" si="0"/>
        <v>30320</v>
      </c>
      <c r="I10" s="67">
        <v>1</v>
      </c>
      <c r="J10" s="72">
        <v>30320</v>
      </c>
      <c r="K10" s="67">
        <v>30320</v>
      </c>
      <c r="L10" s="67">
        <v>0</v>
      </c>
      <c r="M10" s="72">
        <v>30320</v>
      </c>
      <c r="N10" s="44">
        <f t="shared" si="1"/>
        <v>0</v>
      </c>
      <c r="O10" s="67" t="s">
        <v>375</v>
      </c>
      <c r="P10" s="64" t="s">
        <v>162</v>
      </c>
      <c r="Q10" t="s">
        <v>617</v>
      </c>
    </row>
    <row r="11" spans="1:17" ht="27.75" customHeight="1">
      <c r="A11" s="43">
        <v>36013</v>
      </c>
      <c r="B11" s="42"/>
      <c r="C11" s="42" t="s">
        <v>496</v>
      </c>
      <c r="D11" s="211" t="s">
        <v>155</v>
      </c>
      <c r="E11" s="211"/>
      <c r="F11" s="67">
        <v>1</v>
      </c>
      <c r="G11" s="72">
        <v>22800</v>
      </c>
      <c r="H11" s="44">
        <f t="shared" si="0"/>
        <v>22800</v>
      </c>
      <c r="I11" s="67"/>
      <c r="J11" s="67"/>
      <c r="K11" s="67"/>
      <c r="L11" s="67">
        <v>0</v>
      </c>
      <c r="M11" s="72">
        <v>22800</v>
      </c>
      <c r="N11" s="44">
        <f t="shared" si="1"/>
        <v>0</v>
      </c>
      <c r="O11" s="67" t="s">
        <v>376</v>
      </c>
      <c r="P11" s="64" t="s">
        <v>163</v>
      </c>
      <c r="Q11" t="s">
        <v>621</v>
      </c>
    </row>
    <row r="12" spans="1:17" ht="27.75" customHeight="1">
      <c r="A12" s="43">
        <v>36013</v>
      </c>
      <c r="B12" s="42"/>
      <c r="C12" s="42" t="s">
        <v>496</v>
      </c>
      <c r="D12" s="211" t="s">
        <v>156</v>
      </c>
      <c r="E12" s="211"/>
      <c r="F12" s="67">
        <v>2</v>
      </c>
      <c r="G12" s="72">
        <v>20640</v>
      </c>
      <c r="H12" s="72">
        <f t="shared" si="0"/>
        <v>41280</v>
      </c>
      <c r="I12" s="67"/>
      <c r="J12" s="67"/>
      <c r="K12" s="67"/>
      <c r="L12" s="67">
        <v>2</v>
      </c>
      <c r="M12" s="72">
        <v>20640</v>
      </c>
      <c r="N12" s="72">
        <f t="shared" si="1"/>
        <v>41280</v>
      </c>
      <c r="O12" s="67" t="s">
        <v>377</v>
      </c>
      <c r="P12" s="64" t="s">
        <v>163</v>
      </c>
    </row>
    <row r="13" spans="1:17" ht="27.75" customHeight="1">
      <c r="A13" s="43">
        <v>36013</v>
      </c>
      <c r="B13" s="42"/>
      <c r="C13" s="42" t="s">
        <v>496</v>
      </c>
      <c r="D13" s="211" t="s">
        <v>254</v>
      </c>
      <c r="E13" s="211"/>
      <c r="F13" s="67">
        <v>1</v>
      </c>
      <c r="G13" s="72">
        <v>68000</v>
      </c>
      <c r="H13" s="72">
        <f t="shared" si="0"/>
        <v>68000</v>
      </c>
      <c r="I13" s="67"/>
      <c r="J13" s="67"/>
      <c r="K13" s="67"/>
      <c r="L13" s="67">
        <v>1</v>
      </c>
      <c r="M13" s="72">
        <v>68000</v>
      </c>
      <c r="N13" s="72">
        <f t="shared" si="1"/>
        <v>68000</v>
      </c>
      <c r="O13" s="67" t="s">
        <v>378</v>
      </c>
      <c r="P13" s="64" t="s">
        <v>24</v>
      </c>
    </row>
    <row r="14" spans="1:17" ht="27.75" customHeight="1">
      <c r="A14" s="43">
        <v>36013</v>
      </c>
      <c r="B14" s="42"/>
      <c r="C14" s="42" t="s">
        <v>496</v>
      </c>
      <c r="D14" s="211" t="s">
        <v>157</v>
      </c>
      <c r="E14" s="211"/>
      <c r="F14" s="67">
        <v>1</v>
      </c>
      <c r="G14" s="72">
        <v>96000</v>
      </c>
      <c r="H14" s="72">
        <f t="shared" si="0"/>
        <v>96000</v>
      </c>
      <c r="I14" s="67"/>
      <c r="J14" s="67"/>
      <c r="K14" s="67"/>
      <c r="L14" s="67">
        <v>1</v>
      </c>
      <c r="M14" s="72">
        <v>96000</v>
      </c>
      <c r="N14" s="72">
        <f t="shared" si="1"/>
        <v>96000</v>
      </c>
      <c r="O14" s="67" t="s">
        <v>379</v>
      </c>
      <c r="P14" s="64" t="s">
        <v>163</v>
      </c>
    </row>
    <row r="15" spans="1:17" ht="27.75" customHeight="1">
      <c r="A15" s="55">
        <v>36189</v>
      </c>
      <c r="B15" s="52"/>
      <c r="C15" s="52" t="s">
        <v>496</v>
      </c>
      <c r="D15" s="257" t="s">
        <v>158</v>
      </c>
      <c r="E15" s="257"/>
      <c r="F15" s="52">
        <v>1</v>
      </c>
      <c r="G15" s="53">
        <v>93565</v>
      </c>
      <c r="H15" s="53">
        <f t="shared" si="0"/>
        <v>93565</v>
      </c>
      <c r="I15" s="48"/>
      <c r="J15" s="53"/>
      <c r="K15" s="52"/>
      <c r="L15" s="52">
        <v>1</v>
      </c>
      <c r="M15" s="53">
        <v>93565</v>
      </c>
      <c r="N15" s="53">
        <f t="shared" si="1"/>
        <v>93565</v>
      </c>
      <c r="O15" s="52" t="s">
        <v>251</v>
      </c>
      <c r="P15" s="56" t="s">
        <v>38</v>
      </c>
      <c r="Q15" t="s">
        <v>722</v>
      </c>
    </row>
    <row r="16" spans="1:17" ht="27.75" customHeight="1">
      <c r="A16" s="55">
        <v>36189</v>
      </c>
      <c r="B16" s="52"/>
      <c r="C16" s="52" t="s">
        <v>496</v>
      </c>
      <c r="D16" s="257" t="s">
        <v>159</v>
      </c>
      <c r="E16" s="257"/>
      <c r="F16" s="52">
        <v>1</v>
      </c>
      <c r="G16" s="53">
        <v>29400</v>
      </c>
      <c r="H16" s="53">
        <f t="shared" si="0"/>
        <v>29400</v>
      </c>
      <c r="I16" s="52"/>
      <c r="J16" s="52"/>
      <c r="K16" s="52"/>
      <c r="L16" s="52">
        <v>1</v>
      </c>
      <c r="M16" s="53">
        <v>29400</v>
      </c>
      <c r="N16" s="53">
        <f t="shared" si="1"/>
        <v>29400</v>
      </c>
      <c r="O16" s="52" t="s">
        <v>252</v>
      </c>
      <c r="P16" s="56" t="s">
        <v>38</v>
      </c>
      <c r="Q16" t="s">
        <v>722</v>
      </c>
    </row>
    <row r="17" spans="1:18" ht="27.75" customHeight="1">
      <c r="A17" s="46">
        <v>36217</v>
      </c>
      <c r="B17" s="34"/>
      <c r="C17" s="34" t="s">
        <v>496</v>
      </c>
      <c r="D17" s="211" t="s">
        <v>380</v>
      </c>
      <c r="E17" s="211"/>
      <c r="F17" s="34">
        <v>1</v>
      </c>
      <c r="G17" s="47">
        <v>396375</v>
      </c>
      <c r="H17" s="47">
        <f t="shared" si="0"/>
        <v>396375</v>
      </c>
      <c r="I17" s="34"/>
      <c r="J17" s="34"/>
      <c r="K17" s="34"/>
      <c r="L17" s="34">
        <v>0</v>
      </c>
      <c r="M17" s="47">
        <v>396375</v>
      </c>
      <c r="N17" s="47">
        <f t="shared" si="1"/>
        <v>0</v>
      </c>
      <c r="O17" s="34" t="s">
        <v>381</v>
      </c>
      <c r="P17" s="48" t="s">
        <v>164</v>
      </c>
      <c r="Q17" s="58" t="s">
        <v>617</v>
      </c>
    </row>
    <row r="18" spans="1:18" ht="27.75" customHeight="1">
      <c r="A18" s="46">
        <v>36407</v>
      </c>
      <c r="B18" s="34"/>
      <c r="C18" s="34" t="s">
        <v>496</v>
      </c>
      <c r="D18" s="211" t="s">
        <v>255</v>
      </c>
      <c r="E18" s="211"/>
      <c r="F18" s="34">
        <v>1</v>
      </c>
      <c r="G18" s="47">
        <v>62000</v>
      </c>
      <c r="H18" s="47">
        <f t="shared" si="0"/>
        <v>62000</v>
      </c>
      <c r="I18" s="34"/>
      <c r="J18" s="34"/>
      <c r="K18" s="34"/>
      <c r="L18" s="34">
        <v>1</v>
      </c>
      <c r="M18" s="47">
        <v>62000</v>
      </c>
      <c r="N18" s="47">
        <f t="shared" si="1"/>
        <v>62000</v>
      </c>
      <c r="O18" s="34" t="s">
        <v>382</v>
      </c>
      <c r="P18" s="48" t="s">
        <v>38</v>
      </c>
      <c r="Q18" s="258" t="s">
        <v>677</v>
      </c>
      <c r="R18" s="259"/>
    </row>
    <row r="19" spans="1:18" ht="27.75" customHeight="1">
      <c r="A19" s="46">
        <v>36431</v>
      </c>
      <c r="B19" s="34"/>
      <c r="C19" s="34" t="s">
        <v>496</v>
      </c>
      <c r="D19" s="211" t="s">
        <v>160</v>
      </c>
      <c r="E19" s="211"/>
      <c r="F19" s="34">
        <v>1</v>
      </c>
      <c r="G19" s="47">
        <v>23100</v>
      </c>
      <c r="H19" s="47">
        <f t="shared" si="0"/>
        <v>23100</v>
      </c>
      <c r="I19" s="34"/>
      <c r="J19" s="34"/>
      <c r="K19" s="34"/>
      <c r="L19" s="34">
        <v>1</v>
      </c>
      <c r="M19" s="47">
        <v>23100</v>
      </c>
      <c r="N19" s="47">
        <f t="shared" si="1"/>
        <v>23100</v>
      </c>
      <c r="O19" s="34" t="s">
        <v>383</v>
      </c>
      <c r="P19" s="48" t="s">
        <v>721</v>
      </c>
    </row>
    <row r="20" spans="1:18" ht="27.75" customHeight="1">
      <c r="A20" s="46">
        <v>36431</v>
      </c>
      <c r="B20" s="34"/>
      <c r="C20" s="34" t="s">
        <v>496</v>
      </c>
      <c r="D20" s="211" t="s">
        <v>161</v>
      </c>
      <c r="E20" s="211"/>
      <c r="F20" s="34">
        <v>1</v>
      </c>
      <c r="G20" s="47">
        <v>180100</v>
      </c>
      <c r="H20" s="47">
        <f t="shared" si="0"/>
        <v>180100</v>
      </c>
      <c r="I20" s="34"/>
      <c r="J20" s="34"/>
      <c r="K20" s="34"/>
      <c r="L20" s="34">
        <v>1</v>
      </c>
      <c r="M20" s="47">
        <v>180100</v>
      </c>
      <c r="N20" s="47">
        <f t="shared" si="1"/>
        <v>180100</v>
      </c>
      <c r="O20" s="34" t="s">
        <v>384</v>
      </c>
      <c r="P20" s="48" t="s">
        <v>721</v>
      </c>
    </row>
    <row r="21" spans="1:18" ht="27.75" customHeight="1">
      <c r="A21" s="66">
        <v>41864</v>
      </c>
      <c r="B21" s="5"/>
      <c r="C21" s="34" t="s">
        <v>613</v>
      </c>
      <c r="D21" s="210" t="s">
        <v>504</v>
      </c>
      <c r="E21" s="210"/>
      <c r="F21" s="4">
        <v>1</v>
      </c>
      <c r="G21" s="9">
        <v>81540</v>
      </c>
      <c r="H21" s="9">
        <v>81540</v>
      </c>
      <c r="I21" s="4"/>
      <c r="J21" s="9"/>
      <c r="K21" s="9"/>
      <c r="L21" s="4">
        <v>1</v>
      </c>
      <c r="M21" s="9">
        <v>81540</v>
      </c>
      <c r="N21" s="9">
        <v>81540</v>
      </c>
      <c r="O21" s="59" t="s">
        <v>505</v>
      </c>
      <c r="P21" s="48" t="s">
        <v>265</v>
      </c>
    </row>
    <row r="22" spans="1:18" ht="27.75" customHeight="1">
      <c r="A22" s="8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9"/>
      <c r="N22" s="9"/>
      <c r="O22" s="4"/>
      <c r="P22" s="25"/>
    </row>
  </sheetData>
  <mergeCells count="26">
    <mergeCell ref="Q18:R18"/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79" orientation="landscape" horizontalDpi="300" verticalDpi="300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opLeftCell="A4" zoomScale="80" zoomScaleNormal="80" workbookViewId="0">
      <selection activeCell="R15" sqref="R15"/>
    </sheetView>
  </sheetViews>
  <sheetFormatPr defaultRowHeight="13.5"/>
  <cols>
    <col min="1" max="1" width="14" style="31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12.75" style="2" customWidth="1"/>
  </cols>
  <sheetData>
    <row r="1" spans="1:18" s="3" customFormat="1" ht="21" customHeight="1">
      <c r="A1" s="28"/>
      <c r="F1" s="2"/>
      <c r="G1" s="10"/>
      <c r="H1" s="10"/>
      <c r="I1" s="2"/>
      <c r="J1" s="2"/>
      <c r="K1" s="2"/>
      <c r="L1" s="2"/>
      <c r="M1" s="2"/>
      <c r="N1" s="2"/>
      <c r="O1" s="2"/>
      <c r="P1" s="2"/>
    </row>
    <row r="2" spans="1:18" s="3" customFormat="1" ht="14.25" customHeight="1">
      <c r="A2" s="33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8" s="3" customFormat="1" ht="14.25" customHeight="1">
      <c r="A3" s="29" t="s">
        <v>15</v>
      </c>
      <c r="B3" s="19"/>
      <c r="C3" s="19" t="s">
        <v>19</v>
      </c>
      <c r="D3" s="20" t="s">
        <v>165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"/>
    </row>
    <row r="4" spans="1:18" s="3" customFormat="1" ht="14.25" customHeight="1">
      <c r="A4" s="98" t="s">
        <v>16</v>
      </c>
      <c r="B4" s="99"/>
      <c r="C4" s="100" t="s">
        <v>20</v>
      </c>
      <c r="D4" s="101" t="s">
        <v>166</v>
      </c>
      <c r="E4" s="74"/>
      <c r="F4" s="77"/>
      <c r="G4" s="102"/>
      <c r="H4" s="102"/>
      <c r="I4" s="77"/>
      <c r="J4" s="77"/>
      <c r="K4" s="77"/>
      <c r="L4" s="77"/>
      <c r="M4" s="77"/>
      <c r="N4" s="77"/>
      <c r="O4" s="77"/>
      <c r="P4" s="77"/>
    </row>
    <row r="5" spans="1:18" s="3" customFormat="1" ht="12">
      <c r="A5" s="103"/>
      <c r="B5" s="74"/>
      <c r="C5" s="74"/>
      <c r="D5" s="74"/>
      <c r="E5" s="74"/>
      <c r="F5" s="77"/>
      <c r="G5" s="102"/>
      <c r="H5" s="102"/>
      <c r="I5" s="77"/>
      <c r="J5" s="77"/>
      <c r="K5" s="77"/>
      <c r="L5" s="77"/>
      <c r="M5" s="77"/>
      <c r="N5" s="77"/>
      <c r="O5" s="77"/>
      <c r="P5" s="77"/>
    </row>
    <row r="6" spans="1:18" s="1" customFormat="1" ht="31.5" customHeight="1">
      <c r="A6" s="251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8" s="1" customFormat="1" ht="15.75" customHeight="1">
      <c r="A7" s="252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18" s="1" customFormat="1" ht="27.75" customHeight="1">
      <c r="A8" s="43">
        <v>36013</v>
      </c>
      <c r="B8" s="42"/>
      <c r="C8" s="42" t="s">
        <v>496</v>
      </c>
      <c r="D8" s="211" t="s">
        <v>167</v>
      </c>
      <c r="E8" s="211"/>
      <c r="F8" s="42">
        <v>1</v>
      </c>
      <c r="G8" s="44">
        <v>139800</v>
      </c>
      <c r="H8" s="44">
        <f>F8*G8</f>
        <v>139800</v>
      </c>
      <c r="I8" s="42">
        <v>1</v>
      </c>
      <c r="J8" s="44">
        <v>139800</v>
      </c>
      <c r="K8" s="44">
        <f>I8*J8</f>
        <v>139800</v>
      </c>
      <c r="L8" s="42">
        <v>0</v>
      </c>
      <c r="M8" s="44">
        <v>139800</v>
      </c>
      <c r="N8" s="44">
        <f>L8*M8</f>
        <v>0</v>
      </c>
      <c r="O8" s="42" t="s">
        <v>385</v>
      </c>
      <c r="P8" s="42" t="s">
        <v>35</v>
      </c>
      <c r="Q8" s="1" t="s">
        <v>617</v>
      </c>
    </row>
    <row r="9" spans="1:18" s="2" customFormat="1" ht="27.75" customHeight="1">
      <c r="A9" s="43">
        <v>36187</v>
      </c>
      <c r="B9" s="67"/>
      <c r="C9" s="67" t="s">
        <v>496</v>
      </c>
      <c r="D9" s="211" t="s">
        <v>168</v>
      </c>
      <c r="E9" s="211"/>
      <c r="F9" s="67">
        <v>1</v>
      </c>
      <c r="G9" s="72">
        <v>44100</v>
      </c>
      <c r="H9" s="44">
        <f t="shared" ref="H9:H15" si="0">F9*G9</f>
        <v>44100</v>
      </c>
      <c r="I9" s="67">
        <v>1</v>
      </c>
      <c r="J9" s="72">
        <v>44100</v>
      </c>
      <c r="K9" s="44">
        <f>I9*J9</f>
        <v>44100</v>
      </c>
      <c r="L9" s="67">
        <v>0</v>
      </c>
      <c r="M9" s="72">
        <v>44100</v>
      </c>
      <c r="N9" s="44">
        <f t="shared" ref="N9:N15" si="1">L9*M9</f>
        <v>0</v>
      </c>
      <c r="O9" s="67" t="s">
        <v>386</v>
      </c>
      <c r="P9" s="67" t="s">
        <v>28</v>
      </c>
      <c r="Q9" s="2" t="s">
        <v>627</v>
      </c>
    </row>
    <row r="10" spans="1:18" ht="27.75" customHeight="1">
      <c r="A10" s="43">
        <v>36187</v>
      </c>
      <c r="B10" s="67"/>
      <c r="C10" s="67" t="s">
        <v>496</v>
      </c>
      <c r="D10" s="211" t="s">
        <v>387</v>
      </c>
      <c r="E10" s="211"/>
      <c r="F10" s="67">
        <v>1</v>
      </c>
      <c r="G10" s="72">
        <v>21903</v>
      </c>
      <c r="H10" s="44">
        <f t="shared" si="0"/>
        <v>21903</v>
      </c>
      <c r="I10" s="67"/>
      <c r="J10" s="67"/>
      <c r="K10" s="67"/>
      <c r="L10" s="67">
        <v>1</v>
      </c>
      <c r="M10" s="72">
        <v>21903</v>
      </c>
      <c r="N10" s="44">
        <f t="shared" si="1"/>
        <v>21903</v>
      </c>
      <c r="O10" s="67" t="s">
        <v>388</v>
      </c>
      <c r="P10" s="67" t="s">
        <v>28</v>
      </c>
    </row>
    <row r="11" spans="1:18" ht="39.75" customHeight="1">
      <c r="A11" s="66">
        <v>39472</v>
      </c>
      <c r="B11" s="67"/>
      <c r="C11" s="67" t="s">
        <v>496</v>
      </c>
      <c r="D11" s="211" t="s">
        <v>389</v>
      </c>
      <c r="E11" s="211"/>
      <c r="F11" s="67">
        <v>1</v>
      </c>
      <c r="G11" s="72">
        <v>21903</v>
      </c>
      <c r="H11" s="44">
        <f t="shared" si="0"/>
        <v>21903</v>
      </c>
      <c r="I11" s="67"/>
      <c r="J11" s="67"/>
      <c r="K11" s="67"/>
      <c r="L11" s="67">
        <v>1</v>
      </c>
      <c r="M11" s="72">
        <v>21903</v>
      </c>
      <c r="N11" s="44">
        <f t="shared" si="1"/>
        <v>21903</v>
      </c>
      <c r="O11" s="67" t="s">
        <v>390</v>
      </c>
      <c r="P11" s="67" t="s">
        <v>38</v>
      </c>
    </row>
    <row r="12" spans="1:18" ht="38.25" customHeight="1">
      <c r="A12" s="66">
        <v>39538</v>
      </c>
      <c r="B12" s="67"/>
      <c r="C12" s="67" t="s">
        <v>496</v>
      </c>
      <c r="D12" s="211" t="s">
        <v>169</v>
      </c>
      <c r="E12" s="211"/>
      <c r="F12" s="67">
        <v>1</v>
      </c>
      <c r="G12" s="72">
        <v>149940</v>
      </c>
      <c r="H12" s="44">
        <f t="shared" si="0"/>
        <v>149940</v>
      </c>
      <c r="I12" s="67">
        <v>1</v>
      </c>
      <c r="J12" s="72">
        <v>149940</v>
      </c>
      <c r="K12" s="44">
        <f>I12*J12</f>
        <v>149940</v>
      </c>
      <c r="L12" s="67">
        <v>0</v>
      </c>
      <c r="M12" s="72">
        <v>149940</v>
      </c>
      <c r="N12" s="44">
        <f t="shared" si="1"/>
        <v>0</v>
      </c>
      <c r="O12" s="67" t="s">
        <v>391</v>
      </c>
      <c r="P12" s="67" t="s">
        <v>24</v>
      </c>
      <c r="Q12" t="s">
        <v>626</v>
      </c>
    </row>
    <row r="13" spans="1:18" ht="27.75" customHeight="1">
      <c r="A13" s="104">
        <v>39587</v>
      </c>
      <c r="B13" s="83"/>
      <c r="C13" s="83" t="s">
        <v>496</v>
      </c>
      <c r="D13" s="257" t="s">
        <v>258</v>
      </c>
      <c r="E13" s="257"/>
      <c r="F13" s="83">
        <v>1</v>
      </c>
      <c r="G13" s="105">
        <v>55125</v>
      </c>
      <c r="H13" s="54">
        <f t="shared" si="0"/>
        <v>55125</v>
      </c>
      <c r="I13" s="83">
        <v>1</v>
      </c>
      <c r="J13" s="105">
        <v>55125</v>
      </c>
      <c r="K13" s="54">
        <f>I13*J13</f>
        <v>55125</v>
      </c>
      <c r="L13" s="83">
        <v>0</v>
      </c>
      <c r="M13" s="105">
        <v>55125</v>
      </c>
      <c r="N13" s="54">
        <f t="shared" si="1"/>
        <v>0</v>
      </c>
      <c r="O13" s="83" t="s">
        <v>259</v>
      </c>
      <c r="P13" s="83" t="s">
        <v>24</v>
      </c>
      <c r="Q13" s="2" t="s">
        <v>722</v>
      </c>
    </row>
    <row r="14" spans="1:18" ht="27.75" customHeight="1">
      <c r="A14" s="66">
        <v>39881</v>
      </c>
      <c r="B14" s="67"/>
      <c r="C14" s="67" t="s">
        <v>496</v>
      </c>
      <c r="D14" s="211" t="s">
        <v>392</v>
      </c>
      <c r="E14" s="211"/>
      <c r="F14" s="67">
        <v>1</v>
      </c>
      <c r="G14" s="72">
        <v>15645</v>
      </c>
      <c r="H14" s="44">
        <f t="shared" si="0"/>
        <v>15645</v>
      </c>
      <c r="I14" s="67">
        <v>1</v>
      </c>
      <c r="J14" s="72">
        <v>15645</v>
      </c>
      <c r="K14" s="44">
        <f>I14*J14</f>
        <v>15645</v>
      </c>
      <c r="L14" s="67">
        <v>0</v>
      </c>
      <c r="M14" s="72">
        <v>15645</v>
      </c>
      <c r="N14" s="44">
        <f t="shared" si="1"/>
        <v>0</v>
      </c>
      <c r="O14" s="67" t="s">
        <v>393</v>
      </c>
      <c r="P14" s="67" t="s">
        <v>24</v>
      </c>
      <c r="Q14" s="2" t="s">
        <v>627</v>
      </c>
      <c r="R14" s="78"/>
    </row>
    <row r="15" spans="1:18" ht="27.75" customHeight="1">
      <c r="A15" s="128" t="s">
        <v>661</v>
      </c>
      <c r="B15" s="87"/>
      <c r="C15" s="88" t="s">
        <v>613</v>
      </c>
      <c r="D15" s="197" t="s">
        <v>662</v>
      </c>
      <c r="E15" s="197"/>
      <c r="F15" s="89">
        <v>1</v>
      </c>
      <c r="G15" s="90">
        <v>68364</v>
      </c>
      <c r="H15" s="90">
        <f t="shared" si="0"/>
        <v>68364</v>
      </c>
      <c r="I15" s="89"/>
      <c r="J15" s="89"/>
      <c r="K15" s="89"/>
      <c r="L15" s="89">
        <v>1</v>
      </c>
      <c r="M15" s="89">
        <v>68364</v>
      </c>
      <c r="N15" s="89">
        <f t="shared" si="1"/>
        <v>68364</v>
      </c>
      <c r="O15" s="89" t="s">
        <v>663</v>
      </c>
      <c r="P15" s="96" t="s">
        <v>24</v>
      </c>
    </row>
    <row r="16" spans="1:18" ht="27.75" customHeight="1">
      <c r="A16" s="71"/>
      <c r="B16" s="70"/>
      <c r="C16" s="70"/>
      <c r="D16" s="210"/>
      <c r="E16" s="210"/>
      <c r="F16" s="60"/>
      <c r="G16" s="73"/>
      <c r="H16" s="73"/>
      <c r="I16" s="60"/>
      <c r="J16" s="60"/>
      <c r="K16" s="60"/>
      <c r="L16" s="60"/>
      <c r="M16" s="60"/>
      <c r="N16" s="60"/>
      <c r="O16" s="60"/>
      <c r="P16" s="60"/>
    </row>
    <row r="17" spans="1:16" ht="27.75" customHeight="1">
      <c r="A17" s="8"/>
      <c r="B17" s="6"/>
      <c r="C17" s="6"/>
      <c r="D17" s="210"/>
      <c r="E17" s="210"/>
      <c r="F17" s="4"/>
      <c r="G17" s="9"/>
      <c r="H17" s="9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8"/>
      <c r="B18" s="6"/>
      <c r="C18" s="6"/>
      <c r="D18" s="210"/>
      <c r="E18" s="210"/>
      <c r="F18" s="4"/>
      <c r="G18" s="9"/>
      <c r="H18" s="9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8"/>
      <c r="B19" s="6"/>
      <c r="C19" s="6"/>
      <c r="D19" s="210"/>
      <c r="E19" s="210"/>
      <c r="F19" s="4"/>
      <c r="G19" s="9"/>
      <c r="H19" s="9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8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8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8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4"/>
      <c r="N22" s="4"/>
      <c r="O22" s="4"/>
      <c r="P22" s="4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79" orientation="landscape" horizontalDpi="300" verticalDpi="300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="80" zoomScaleNormal="80" workbookViewId="0">
      <selection activeCell="Q9" sqref="Q9"/>
    </sheetView>
  </sheetViews>
  <sheetFormatPr defaultRowHeight="13.5"/>
  <cols>
    <col min="1" max="1" width="14" style="31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13.25" style="2" customWidth="1"/>
  </cols>
  <sheetData>
    <row r="1" spans="1:18" s="3" customFormat="1" ht="21" customHeight="1">
      <c r="A1" s="28"/>
      <c r="F1" s="2"/>
      <c r="G1" s="10"/>
      <c r="H1" s="10"/>
      <c r="I1" s="2"/>
      <c r="J1" s="2"/>
      <c r="K1" s="2"/>
      <c r="L1" s="2"/>
      <c r="M1" s="2"/>
      <c r="N1" s="2"/>
      <c r="O1" s="2"/>
      <c r="P1" s="2"/>
    </row>
    <row r="2" spans="1:18" s="3" customFormat="1" ht="14.25" customHeight="1">
      <c r="A2" s="33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8" s="3" customFormat="1" ht="14.25" customHeight="1">
      <c r="A3" s="29" t="s">
        <v>15</v>
      </c>
      <c r="B3" s="19"/>
      <c r="C3" s="19" t="s">
        <v>19</v>
      </c>
      <c r="D3" s="20" t="s">
        <v>170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"/>
    </row>
    <row r="4" spans="1:18" s="3" customFormat="1" ht="14.25" customHeight="1">
      <c r="A4" s="30" t="s">
        <v>16</v>
      </c>
      <c r="B4" s="22"/>
      <c r="C4" s="23" t="s">
        <v>20</v>
      </c>
      <c r="D4" s="24" t="s">
        <v>171</v>
      </c>
      <c r="F4" s="2"/>
      <c r="G4" s="10"/>
      <c r="H4" s="10"/>
      <c r="I4" s="2"/>
      <c r="J4" s="2"/>
      <c r="K4" s="2"/>
      <c r="L4" s="2"/>
      <c r="M4" s="2"/>
      <c r="N4" s="2"/>
      <c r="O4" s="2"/>
      <c r="P4" s="2"/>
    </row>
    <row r="5" spans="1:18" s="3" customFormat="1" ht="12">
      <c r="A5" s="28"/>
      <c r="F5" s="2"/>
      <c r="G5" s="10"/>
      <c r="H5" s="10"/>
      <c r="I5" s="2"/>
      <c r="J5" s="2"/>
      <c r="K5" s="2"/>
      <c r="L5" s="2"/>
      <c r="M5" s="2"/>
      <c r="N5" s="2"/>
      <c r="O5" s="2"/>
      <c r="P5" s="2"/>
    </row>
    <row r="6" spans="1:18" s="1" customFormat="1" ht="31.5" customHeight="1">
      <c r="A6" s="251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8" s="1" customFormat="1" ht="15.75" customHeight="1">
      <c r="A7" s="252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18" s="1" customFormat="1" ht="27.75" customHeight="1">
      <c r="A8" s="43">
        <v>39086</v>
      </c>
      <c r="B8" s="42"/>
      <c r="C8" s="42" t="s">
        <v>496</v>
      </c>
      <c r="D8" s="211" t="s">
        <v>172</v>
      </c>
      <c r="E8" s="211"/>
      <c r="F8" s="42">
        <v>1</v>
      </c>
      <c r="G8" s="44">
        <v>15800</v>
      </c>
      <c r="H8" s="44">
        <f t="shared" ref="H8:H13" si="0">F8*G8</f>
        <v>15800</v>
      </c>
      <c r="I8" s="42">
        <v>1</v>
      </c>
      <c r="J8" s="42">
        <v>15800</v>
      </c>
      <c r="K8" s="42">
        <v>19800</v>
      </c>
      <c r="L8" s="42">
        <f>F8-I8</f>
        <v>0</v>
      </c>
      <c r="M8" s="44">
        <f>G8-J8</f>
        <v>0</v>
      </c>
      <c r="N8" s="44">
        <f t="shared" ref="N8:N13" si="1">L8*M8</f>
        <v>0</v>
      </c>
      <c r="O8" s="42" t="s">
        <v>394</v>
      </c>
      <c r="P8" s="45" t="s">
        <v>28</v>
      </c>
      <c r="Q8" s="1" t="s">
        <v>728</v>
      </c>
      <c r="R8" s="260" t="s">
        <v>676</v>
      </c>
    </row>
    <row r="9" spans="1:18" s="2" customFormat="1" ht="27.75" customHeight="1">
      <c r="A9" s="46">
        <v>39113</v>
      </c>
      <c r="B9" s="34"/>
      <c r="C9" s="34" t="s">
        <v>496</v>
      </c>
      <c r="D9" s="211" t="s">
        <v>173</v>
      </c>
      <c r="E9" s="211"/>
      <c r="F9" s="34">
        <v>1</v>
      </c>
      <c r="G9" s="47">
        <v>35900</v>
      </c>
      <c r="H9" s="44">
        <f t="shared" si="0"/>
        <v>35900</v>
      </c>
      <c r="I9" s="34"/>
      <c r="J9" s="34"/>
      <c r="K9" s="34"/>
      <c r="L9" s="34">
        <v>1</v>
      </c>
      <c r="M9" s="47">
        <v>35900</v>
      </c>
      <c r="N9" s="44">
        <f t="shared" si="1"/>
        <v>35900</v>
      </c>
      <c r="O9" s="42" t="s">
        <v>174</v>
      </c>
      <c r="P9" s="34" t="s">
        <v>28</v>
      </c>
      <c r="R9" s="260"/>
    </row>
    <row r="10" spans="1:18" ht="27.75" customHeight="1">
      <c r="A10" s="46">
        <v>39113</v>
      </c>
      <c r="B10" s="34"/>
      <c r="C10" s="34" t="s">
        <v>496</v>
      </c>
      <c r="D10" s="211" t="s">
        <v>173</v>
      </c>
      <c r="E10" s="211"/>
      <c r="F10" s="34">
        <v>1</v>
      </c>
      <c r="G10" s="47">
        <v>35900</v>
      </c>
      <c r="H10" s="44">
        <f t="shared" si="0"/>
        <v>35900</v>
      </c>
      <c r="I10" s="34"/>
      <c r="J10" s="34"/>
      <c r="K10" s="34"/>
      <c r="L10" s="34">
        <v>1</v>
      </c>
      <c r="M10" s="47">
        <v>35900</v>
      </c>
      <c r="N10" s="44">
        <f t="shared" si="1"/>
        <v>35900</v>
      </c>
      <c r="O10" s="42" t="s">
        <v>175</v>
      </c>
      <c r="P10" s="34" t="s">
        <v>28</v>
      </c>
      <c r="R10" s="260"/>
    </row>
    <row r="11" spans="1:18" ht="27.75" customHeight="1">
      <c r="A11" s="46">
        <v>39121</v>
      </c>
      <c r="B11" s="34"/>
      <c r="C11" s="34" t="s">
        <v>496</v>
      </c>
      <c r="D11" s="211" t="s">
        <v>173</v>
      </c>
      <c r="E11" s="211"/>
      <c r="F11" s="34">
        <v>1</v>
      </c>
      <c r="G11" s="47">
        <v>35900</v>
      </c>
      <c r="H11" s="44">
        <f t="shared" si="0"/>
        <v>35900</v>
      </c>
      <c r="I11" s="34"/>
      <c r="J11" s="34"/>
      <c r="K11" s="34"/>
      <c r="L11" s="34">
        <v>1</v>
      </c>
      <c r="M11" s="47">
        <v>35900</v>
      </c>
      <c r="N11" s="44">
        <f t="shared" si="1"/>
        <v>35900</v>
      </c>
      <c r="O11" s="42" t="s">
        <v>176</v>
      </c>
      <c r="P11" s="34" t="s">
        <v>28</v>
      </c>
      <c r="R11" s="260"/>
    </row>
    <row r="12" spans="1:18" ht="27.75" customHeight="1">
      <c r="A12" s="46">
        <v>39121</v>
      </c>
      <c r="B12" s="34"/>
      <c r="C12" s="34" t="s">
        <v>496</v>
      </c>
      <c r="D12" s="211" t="s">
        <v>173</v>
      </c>
      <c r="E12" s="211"/>
      <c r="F12" s="34">
        <v>1</v>
      </c>
      <c r="G12" s="47">
        <v>35900</v>
      </c>
      <c r="H12" s="44">
        <f t="shared" si="0"/>
        <v>35900</v>
      </c>
      <c r="I12" s="34"/>
      <c r="J12" s="34"/>
      <c r="K12" s="34"/>
      <c r="L12" s="34">
        <v>1</v>
      </c>
      <c r="M12" s="47">
        <v>35900</v>
      </c>
      <c r="N12" s="44">
        <f t="shared" si="1"/>
        <v>35900</v>
      </c>
      <c r="O12" s="42" t="s">
        <v>177</v>
      </c>
      <c r="P12" s="34" t="s">
        <v>28</v>
      </c>
      <c r="R12" s="260"/>
    </row>
    <row r="13" spans="1:18" ht="27.75" customHeight="1">
      <c r="A13" s="91">
        <v>43131</v>
      </c>
      <c r="B13" s="87"/>
      <c r="C13" s="88" t="s">
        <v>613</v>
      </c>
      <c r="D13" s="197" t="s">
        <v>603</v>
      </c>
      <c r="E13" s="197"/>
      <c r="F13" s="89">
        <v>2</v>
      </c>
      <c r="G13" s="90">
        <v>42552</v>
      </c>
      <c r="H13" s="90">
        <f t="shared" si="0"/>
        <v>85104</v>
      </c>
      <c r="I13" s="89"/>
      <c r="J13" s="89"/>
      <c r="K13" s="89"/>
      <c r="L13" s="89">
        <v>2</v>
      </c>
      <c r="M13" s="89">
        <v>42552</v>
      </c>
      <c r="N13" s="89">
        <f t="shared" si="1"/>
        <v>85104</v>
      </c>
      <c r="O13" s="92" t="s">
        <v>604</v>
      </c>
      <c r="P13" s="87" t="s">
        <v>564</v>
      </c>
      <c r="Q13" t="s">
        <v>605</v>
      </c>
    </row>
    <row r="14" spans="1:18" ht="27.75" customHeight="1">
      <c r="A14" s="7"/>
      <c r="B14" s="6"/>
      <c r="C14" s="34"/>
      <c r="D14" s="211"/>
      <c r="E14" s="211"/>
      <c r="F14" s="4"/>
      <c r="G14" s="9"/>
      <c r="H14" s="9"/>
      <c r="I14" s="4"/>
      <c r="J14" s="4"/>
      <c r="K14" s="4"/>
      <c r="L14" s="4"/>
      <c r="M14" s="4"/>
      <c r="N14" s="4"/>
      <c r="O14" s="4"/>
      <c r="P14" s="4"/>
    </row>
    <row r="15" spans="1:18" ht="27.75" customHeight="1">
      <c r="A15" s="8"/>
      <c r="B15" s="6"/>
      <c r="C15" s="6"/>
      <c r="D15" s="210"/>
      <c r="E15" s="210"/>
      <c r="F15" s="4"/>
      <c r="G15" s="9"/>
      <c r="H15" s="9"/>
      <c r="I15" s="4"/>
      <c r="J15" s="4"/>
      <c r="K15" s="4"/>
      <c r="L15" s="4"/>
      <c r="M15" s="4"/>
      <c r="N15" s="4"/>
      <c r="O15" s="4"/>
      <c r="P15" s="4"/>
    </row>
    <row r="16" spans="1:18" ht="27.75" customHeight="1">
      <c r="A16" s="8"/>
      <c r="B16" s="6"/>
      <c r="C16" s="6"/>
      <c r="D16" s="210"/>
      <c r="E16" s="210"/>
      <c r="F16" s="4"/>
      <c r="G16" s="9"/>
      <c r="H16" s="9"/>
      <c r="I16" s="4"/>
      <c r="J16" s="4"/>
      <c r="K16" s="4"/>
      <c r="L16" s="4"/>
      <c r="M16" s="4"/>
      <c r="N16" s="4"/>
      <c r="O16" s="4"/>
      <c r="P16" s="4"/>
    </row>
    <row r="17" spans="1:16" ht="27.75" customHeight="1">
      <c r="A17" s="8"/>
      <c r="B17" s="6"/>
      <c r="C17" s="6"/>
      <c r="D17" s="210"/>
      <c r="E17" s="210"/>
      <c r="F17" s="4"/>
      <c r="G17" s="9"/>
      <c r="H17" s="9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8"/>
      <c r="B18" s="6"/>
      <c r="C18" s="6"/>
      <c r="D18" s="210"/>
      <c r="E18" s="210"/>
      <c r="F18" s="4"/>
      <c r="G18" s="9"/>
      <c r="H18" s="9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8"/>
      <c r="B19" s="6"/>
      <c r="C19" s="6"/>
      <c r="D19" s="210"/>
      <c r="E19" s="210"/>
      <c r="F19" s="4"/>
      <c r="G19" s="9"/>
      <c r="H19" s="9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8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8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8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4"/>
      <c r="N22" s="4"/>
      <c r="O22" s="4"/>
      <c r="P22" s="4"/>
    </row>
  </sheetData>
  <mergeCells count="26">
    <mergeCell ref="R8:R12"/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79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="80" zoomScaleNormal="80" workbookViewId="0">
      <selection activeCell="D8" sqref="D8:E8"/>
    </sheetView>
  </sheetViews>
  <sheetFormatPr defaultRowHeight="13.5"/>
  <cols>
    <col min="1" max="1" width="15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10" customWidth="1"/>
    <col min="12" max="12" width="5" style="2" bestFit="1" customWidth="1"/>
    <col min="13" max="14" width="12.625" style="10" customWidth="1"/>
    <col min="15" max="15" width="10.625" style="2" customWidth="1"/>
    <col min="16" max="16" width="9" style="2"/>
  </cols>
  <sheetData>
    <row r="1" spans="1:16" s="3" customFormat="1" ht="21" customHeight="1">
      <c r="F1" s="2"/>
      <c r="G1" s="10"/>
      <c r="H1" s="10"/>
      <c r="I1" s="2"/>
      <c r="J1" s="10"/>
      <c r="K1" s="10"/>
      <c r="L1" s="2"/>
      <c r="M1" s="10"/>
      <c r="N1" s="10"/>
      <c r="O1" s="2"/>
      <c r="P1" s="2"/>
    </row>
    <row r="2" spans="1:16" s="3" customFormat="1" ht="14.25" customHeight="1">
      <c r="A2" s="15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10"/>
      <c r="L2" s="2"/>
      <c r="M2" s="10"/>
      <c r="N2" s="10"/>
      <c r="O2" s="2"/>
      <c r="P2" s="2"/>
    </row>
    <row r="3" spans="1:16" s="3" customFormat="1" ht="14.25" customHeight="1">
      <c r="A3" s="18" t="s">
        <v>15</v>
      </c>
      <c r="B3" s="19"/>
      <c r="C3" s="19" t="s">
        <v>19</v>
      </c>
      <c r="D3" s="20" t="s">
        <v>22</v>
      </c>
      <c r="F3" s="2"/>
      <c r="G3" s="10"/>
      <c r="H3" s="217"/>
      <c r="I3" s="217"/>
      <c r="J3" s="217"/>
      <c r="K3" s="10"/>
      <c r="L3" s="2"/>
      <c r="M3" s="10"/>
      <c r="N3" s="10"/>
      <c r="O3" s="2"/>
      <c r="P3" s="2"/>
    </row>
    <row r="4" spans="1:16" s="3" customFormat="1" ht="14.25" customHeight="1">
      <c r="A4" s="21" t="s">
        <v>16</v>
      </c>
      <c r="B4" s="22"/>
      <c r="C4" s="23" t="s">
        <v>20</v>
      </c>
      <c r="D4" s="24" t="s">
        <v>23</v>
      </c>
      <c r="F4" s="2"/>
      <c r="G4" s="10"/>
      <c r="H4" s="10"/>
      <c r="I4" s="2"/>
      <c r="J4" s="10"/>
      <c r="K4" s="10"/>
      <c r="L4" s="2"/>
      <c r="M4" s="10"/>
      <c r="N4" s="10"/>
      <c r="O4" s="2"/>
      <c r="P4" s="2"/>
    </row>
    <row r="5" spans="1:16" s="3" customFormat="1" ht="12">
      <c r="F5" s="2"/>
      <c r="G5" s="10"/>
      <c r="H5" s="10"/>
      <c r="I5" s="2"/>
      <c r="J5" s="10"/>
      <c r="K5" s="10"/>
      <c r="L5" s="2"/>
      <c r="M5" s="10"/>
      <c r="N5" s="10"/>
      <c r="O5" s="2"/>
      <c r="P5" s="2"/>
    </row>
    <row r="6" spans="1:16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6" s="1" customFormat="1" ht="15.75" customHeight="1">
      <c r="A7" s="216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2" t="s">
        <v>6</v>
      </c>
      <c r="K7" s="13" t="s">
        <v>7</v>
      </c>
      <c r="L7" s="11" t="s">
        <v>5</v>
      </c>
      <c r="M7" s="12" t="s">
        <v>6</v>
      </c>
      <c r="N7" s="13" t="s">
        <v>7</v>
      </c>
      <c r="O7" s="216"/>
      <c r="P7" s="216"/>
    </row>
    <row r="8" spans="1:16" s="1" customFormat="1" ht="27.75" customHeight="1">
      <c r="A8" s="49">
        <v>36088</v>
      </c>
      <c r="B8" s="42"/>
      <c r="C8" s="87" t="s">
        <v>496</v>
      </c>
      <c r="D8" s="211" t="s">
        <v>23</v>
      </c>
      <c r="E8" s="211"/>
      <c r="F8" s="42">
        <v>1</v>
      </c>
      <c r="G8" s="44">
        <v>25200</v>
      </c>
      <c r="H8" s="44">
        <v>25200</v>
      </c>
      <c r="I8" s="42"/>
      <c r="J8" s="44"/>
      <c r="K8" s="44"/>
      <c r="L8" s="42">
        <v>1</v>
      </c>
      <c r="M8" s="44">
        <v>25200</v>
      </c>
      <c r="N8" s="44">
        <v>25200</v>
      </c>
      <c r="O8" s="42" t="s">
        <v>269</v>
      </c>
      <c r="P8" s="42" t="s">
        <v>24</v>
      </c>
    </row>
    <row r="9" spans="1:16" s="2" customFormat="1" ht="27.75" customHeight="1">
      <c r="A9" s="6"/>
      <c r="B9" s="6"/>
      <c r="C9" s="6"/>
      <c r="D9" s="210"/>
      <c r="E9" s="210"/>
      <c r="F9" s="4"/>
      <c r="G9" s="9"/>
      <c r="H9" s="9"/>
      <c r="I9" s="4"/>
      <c r="J9" s="9"/>
      <c r="K9" s="9"/>
      <c r="L9" s="4"/>
      <c r="M9" s="9"/>
      <c r="N9" s="9"/>
      <c r="O9" s="4"/>
      <c r="P9" s="4"/>
    </row>
    <row r="10" spans="1:16" ht="27.75" customHeight="1">
      <c r="A10" s="6"/>
      <c r="B10" s="6"/>
      <c r="C10" s="6"/>
      <c r="D10" s="210"/>
      <c r="E10" s="210"/>
      <c r="F10" s="4"/>
      <c r="G10" s="9"/>
      <c r="H10" s="9"/>
      <c r="I10" s="4"/>
      <c r="J10" s="9"/>
      <c r="K10" s="9"/>
      <c r="L10" s="4"/>
      <c r="M10" s="9"/>
      <c r="N10" s="9"/>
      <c r="O10" s="4"/>
      <c r="P10" s="4"/>
    </row>
    <row r="11" spans="1:16" ht="27.75" customHeight="1">
      <c r="A11" s="6"/>
      <c r="B11" s="6"/>
      <c r="C11" s="6"/>
      <c r="D11" s="210"/>
      <c r="E11" s="210"/>
      <c r="F11" s="4"/>
      <c r="G11" s="9"/>
      <c r="H11" s="9"/>
      <c r="I11" s="4"/>
      <c r="J11" s="9"/>
      <c r="K11" s="9"/>
      <c r="L11" s="4"/>
      <c r="M11" s="9"/>
      <c r="N11" s="9"/>
      <c r="O11" s="4"/>
      <c r="P11" s="4"/>
    </row>
    <row r="12" spans="1:16" ht="27.75" customHeight="1">
      <c r="A12" s="6"/>
      <c r="B12" s="6"/>
      <c r="C12" s="6"/>
      <c r="D12" s="210"/>
      <c r="E12" s="210"/>
      <c r="F12" s="4"/>
      <c r="G12" s="9"/>
      <c r="H12" s="9"/>
      <c r="I12" s="4"/>
      <c r="J12" s="9"/>
      <c r="K12" s="9"/>
      <c r="L12" s="4"/>
      <c r="M12" s="9"/>
      <c r="N12" s="9"/>
      <c r="O12" s="4"/>
      <c r="P12" s="4"/>
    </row>
    <row r="13" spans="1:16" ht="27.75" customHeight="1">
      <c r="A13" s="6"/>
      <c r="B13" s="6"/>
      <c r="C13" s="6"/>
      <c r="D13" s="210"/>
      <c r="E13" s="210"/>
      <c r="F13" s="4"/>
      <c r="G13" s="9"/>
      <c r="H13" s="9"/>
      <c r="I13" s="4"/>
      <c r="J13" s="9"/>
      <c r="K13" s="9"/>
      <c r="L13" s="4"/>
      <c r="M13" s="9"/>
      <c r="N13" s="9"/>
      <c r="O13" s="4"/>
      <c r="P13" s="4"/>
    </row>
    <row r="14" spans="1:16" ht="27.75" customHeight="1">
      <c r="A14" s="6"/>
      <c r="B14" s="6"/>
      <c r="C14" s="6"/>
      <c r="D14" s="210"/>
      <c r="E14" s="210"/>
      <c r="F14" s="4"/>
      <c r="G14" s="9"/>
      <c r="H14" s="9"/>
      <c r="I14" s="4"/>
      <c r="J14" s="9"/>
      <c r="K14" s="9"/>
      <c r="L14" s="4"/>
      <c r="M14" s="9"/>
      <c r="N14" s="9"/>
      <c r="O14" s="4"/>
      <c r="P14" s="4"/>
    </row>
    <row r="15" spans="1:16" ht="27.75" customHeight="1">
      <c r="A15" s="6"/>
      <c r="B15" s="6"/>
      <c r="C15" s="6"/>
      <c r="D15" s="210"/>
      <c r="E15" s="210"/>
      <c r="F15" s="4"/>
      <c r="G15" s="9"/>
      <c r="H15" s="9"/>
      <c r="I15" s="4"/>
      <c r="J15" s="9"/>
      <c r="K15" s="9"/>
      <c r="L15" s="4"/>
      <c r="M15" s="9"/>
      <c r="N15" s="9"/>
      <c r="O15" s="4"/>
      <c r="P15" s="4"/>
    </row>
    <row r="16" spans="1:16" ht="27.75" customHeight="1">
      <c r="A16" s="6"/>
      <c r="B16" s="6"/>
      <c r="C16" s="6"/>
      <c r="D16" s="210"/>
      <c r="E16" s="210"/>
      <c r="F16" s="4"/>
      <c r="G16" s="9"/>
      <c r="H16" s="9"/>
      <c r="I16" s="4"/>
      <c r="J16" s="9"/>
      <c r="K16" s="9"/>
      <c r="L16" s="4"/>
      <c r="M16" s="9"/>
      <c r="N16" s="9"/>
      <c r="O16" s="4"/>
      <c r="P16" s="4"/>
    </row>
    <row r="17" spans="1:16" ht="27.75" customHeight="1">
      <c r="A17" s="6"/>
      <c r="B17" s="6"/>
      <c r="C17" s="6"/>
      <c r="D17" s="210"/>
      <c r="E17" s="210"/>
      <c r="F17" s="4"/>
      <c r="G17" s="9"/>
      <c r="H17" s="9"/>
      <c r="I17" s="4"/>
      <c r="J17" s="9"/>
      <c r="K17" s="9"/>
      <c r="L17" s="4"/>
      <c r="M17" s="9"/>
      <c r="N17" s="9"/>
      <c r="O17" s="4"/>
      <c r="P17" s="4"/>
    </row>
    <row r="18" spans="1:16" ht="27.75" customHeight="1">
      <c r="A18" s="6"/>
      <c r="B18" s="6"/>
      <c r="C18" s="6"/>
      <c r="D18" s="210"/>
      <c r="E18" s="210"/>
      <c r="F18" s="4"/>
      <c r="G18" s="9"/>
      <c r="H18" s="9"/>
      <c r="I18" s="4"/>
      <c r="J18" s="9"/>
      <c r="K18" s="9"/>
      <c r="L18" s="4"/>
      <c r="M18" s="9"/>
      <c r="N18" s="9"/>
      <c r="O18" s="4"/>
      <c r="P18" s="4"/>
    </row>
    <row r="19" spans="1:16" ht="27.75" customHeight="1">
      <c r="A19" s="6"/>
      <c r="B19" s="6"/>
      <c r="C19" s="6"/>
      <c r="D19" s="210"/>
      <c r="E19" s="210"/>
      <c r="F19" s="4"/>
      <c r="G19" s="9"/>
      <c r="H19" s="9"/>
      <c r="I19" s="4"/>
      <c r="J19" s="9"/>
      <c r="K19" s="9"/>
      <c r="L19" s="4"/>
      <c r="M19" s="9"/>
      <c r="N19" s="9"/>
      <c r="O19" s="4"/>
      <c r="P19" s="4"/>
    </row>
    <row r="20" spans="1:16" ht="27.75" customHeight="1">
      <c r="A20" s="6"/>
      <c r="B20" s="6"/>
      <c r="C20" s="6"/>
      <c r="D20" s="210"/>
      <c r="E20" s="210"/>
      <c r="F20" s="4"/>
      <c r="G20" s="9"/>
      <c r="H20" s="9"/>
      <c r="I20" s="4"/>
      <c r="J20" s="9"/>
      <c r="K20" s="9"/>
      <c r="L20" s="4"/>
      <c r="M20" s="9"/>
      <c r="N20" s="9"/>
      <c r="O20" s="4"/>
      <c r="P20" s="4"/>
    </row>
    <row r="21" spans="1:16" ht="27.75" customHeight="1">
      <c r="A21" s="6"/>
      <c r="B21" s="6"/>
      <c r="C21" s="6"/>
      <c r="D21" s="210"/>
      <c r="E21" s="210"/>
      <c r="F21" s="4"/>
      <c r="G21" s="9"/>
      <c r="H21" s="9"/>
      <c r="I21" s="4"/>
      <c r="J21" s="9"/>
      <c r="K21" s="9"/>
      <c r="L21" s="4"/>
      <c r="M21" s="9"/>
      <c r="N21" s="9"/>
      <c r="O21" s="4"/>
      <c r="P21" s="4"/>
    </row>
    <row r="22" spans="1:16" ht="27.75" customHeight="1">
      <c r="A22" s="6"/>
      <c r="B22" s="6"/>
      <c r="C22" s="6"/>
      <c r="D22" s="210"/>
      <c r="E22" s="210"/>
      <c r="F22" s="4"/>
      <c r="G22" s="9"/>
      <c r="H22" s="9"/>
      <c r="I22" s="4"/>
      <c r="J22" s="9"/>
      <c r="K22" s="9"/>
      <c r="L22" s="4"/>
      <c r="M22" s="9"/>
      <c r="N22" s="9"/>
      <c r="O22" s="4"/>
      <c r="P22" s="4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="80" zoomScaleNormal="80" workbookViewId="0">
      <selection activeCell="D16" sqref="D16:E16"/>
    </sheetView>
  </sheetViews>
  <sheetFormatPr defaultRowHeight="13.5"/>
  <cols>
    <col min="1" max="1" width="15" style="31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10" customWidth="1"/>
    <col min="15" max="15" width="10.625" style="2" customWidth="1"/>
    <col min="16" max="16" width="9" style="2"/>
  </cols>
  <sheetData>
    <row r="1" spans="1:16" s="3" customFormat="1" ht="21" customHeight="1">
      <c r="A1" s="28"/>
      <c r="F1" s="2"/>
      <c r="G1" s="10"/>
      <c r="H1" s="10"/>
      <c r="I1" s="2"/>
      <c r="J1" s="2"/>
      <c r="K1" s="2"/>
      <c r="L1" s="2"/>
      <c r="M1" s="10"/>
      <c r="N1" s="10"/>
      <c r="O1" s="2"/>
      <c r="P1" s="2"/>
    </row>
    <row r="2" spans="1:16" s="3" customFormat="1" ht="14.25" customHeight="1">
      <c r="A2" s="33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10"/>
      <c r="N2" s="10"/>
      <c r="O2" s="2"/>
      <c r="P2" s="2"/>
    </row>
    <row r="3" spans="1:16" s="3" customFormat="1" ht="14.25" customHeight="1">
      <c r="A3" s="29" t="s">
        <v>15</v>
      </c>
      <c r="B3" s="19"/>
      <c r="C3" s="19" t="s">
        <v>19</v>
      </c>
      <c r="D3" s="20" t="s">
        <v>178</v>
      </c>
      <c r="F3" s="2"/>
      <c r="G3" s="10"/>
      <c r="H3" s="217"/>
      <c r="I3" s="217"/>
      <c r="J3" s="217"/>
      <c r="K3" s="2"/>
      <c r="L3" s="2"/>
      <c r="M3" s="10"/>
      <c r="N3" s="10"/>
      <c r="O3" s="2"/>
      <c r="P3" s="2"/>
    </row>
    <row r="4" spans="1:16" s="3" customFormat="1" ht="14.25" customHeight="1">
      <c r="A4" s="30" t="s">
        <v>16</v>
      </c>
      <c r="B4" s="22"/>
      <c r="C4" s="23" t="s">
        <v>20</v>
      </c>
      <c r="D4" s="24" t="s">
        <v>179</v>
      </c>
      <c r="F4" s="2"/>
      <c r="G4" s="10"/>
      <c r="H4" s="10"/>
      <c r="I4" s="2"/>
      <c r="J4" s="2"/>
      <c r="K4" s="2"/>
      <c r="L4" s="2"/>
      <c r="M4" s="10"/>
      <c r="N4" s="10"/>
      <c r="O4" s="2"/>
      <c r="P4" s="2"/>
    </row>
    <row r="5" spans="1:16" s="3" customFormat="1" ht="12">
      <c r="A5" s="28"/>
      <c r="F5" s="2"/>
      <c r="G5" s="10"/>
      <c r="H5" s="10"/>
      <c r="I5" s="2"/>
      <c r="J5" s="2"/>
      <c r="K5" s="2"/>
      <c r="L5" s="2"/>
      <c r="M5" s="10"/>
      <c r="N5" s="10"/>
      <c r="O5" s="2"/>
      <c r="P5" s="2"/>
    </row>
    <row r="6" spans="1:16" s="1" customFormat="1" ht="31.5" customHeight="1">
      <c r="A6" s="251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6" s="1" customFormat="1" ht="15.75" customHeight="1">
      <c r="A7" s="252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2" t="s">
        <v>6</v>
      </c>
      <c r="N7" s="13" t="s">
        <v>7</v>
      </c>
      <c r="O7" s="216"/>
      <c r="P7" s="216"/>
    </row>
    <row r="8" spans="1:16" s="1" customFormat="1" ht="27.75" customHeight="1">
      <c r="A8" s="43">
        <v>36013</v>
      </c>
      <c r="B8" s="42"/>
      <c r="C8" s="42" t="s">
        <v>496</v>
      </c>
      <c r="D8" s="211" t="s">
        <v>395</v>
      </c>
      <c r="E8" s="211"/>
      <c r="F8" s="42">
        <v>1</v>
      </c>
      <c r="G8" s="44">
        <v>21000</v>
      </c>
      <c r="H8" s="44">
        <f t="shared" ref="H8:H14" si="0">F8*G8</f>
        <v>21000</v>
      </c>
      <c r="I8" s="42"/>
      <c r="J8" s="42"/>
      <c r="K8" s="42"/>
      <c r="L8" s="42">
        <v>1</v>
      </c>
      <c r="M8" s="44">
        <v>21000</v>
      </c>
      <c r="N8" s="44">
        <f t="shared" ref="N8:N14" si="1">L8*M8</f>
        <v>21000</v>
      </c>
      <c r="O8" s="42" t="s">
        <v>396</v>
      </c>
      <c r="P8" s="76" t="s">
        <v>706</v>
      </c>
    </row>
    <row r="9" spans="1:16" s="2" customFormat="1" ht="27.75" customHeight="1">
      <c r="A9" s="43">
        <v>36013</v>
      </c>
      <c r="B9" s="67"/>
      <c r="C9" s="67" t="s">
        <v>496</v>
      </c>
      <c r="D9" s="211" t="s">
        <v>180</v>
      </c>
      <c r="E9" s="211"/>
      <c r="F9" s="67">
        <v>1</v>
      </c>
      <c r="G9" s="72">
        <v>25000</v>
      </c>
      <c r="H9" s="44">
        <f t="shared" si="0"/>
        <v>25000</v>
      </c>
      <c r="I9" s="67"/>
      <c r="J9" s="67"/>
      <c r="K9" s="67"/>
      <c r="L9" s="67">
        <v>1</v>
      </c>
      <c r="M9" s="72">
        <v>25000</v>
      </c>
      <c r="N9" s="44">
        <f t="shared" si="1"/>
        <v>25000</v>
      </c>
      <c r="O9" s="67" t="s">
        <v>397</v>
      </c>
      <c r="P9" s="67" t="s">
        <v>184</v>
      </c>
    </row>
    <row r="10" spans="1:16" ht="27.75" customHeight="1">
      <c r="A10" s="66">
        <v>36244</v>
      </c>
      <c r="B10" s="67"/>
      <c r="C10" s="67" t="s">
        <v>496</v>
      </c>
      <c r="D10" s="211" t="s">
        <v>181</v>
      </c>
      <c r="E10" s="211"/>
      <c r="F10" s="67">
        <v>1</v>
      </c>
      <c r="G10" s="72">
        <v>173250</v>
      </c>
      <c r="H10" s="44">
        <f t="shared" si="0"/>
        <v>173250</v>
      </c>
      <c r="I10" s="67"/>
      <c r="J10" s="67"/>
      <c r="K10" s="67"/>
      <c r="L10" s="67">
        <v>1</v>
      </c>
      <c r="M10" s="72">
        <v>173250</v>
      </c>
      <c r="N10" s="44">
        <f t="shared" si="1"/>
        <v>173250</v>
      </c>
      <c r="O10" s="67" t="s">
        <v>398</v>
      </c>
      <c r="P10" s="65" t="s">
        <v>707</v>
      </c>
    </row>
    <row r="11" spans="1:16" ht="27.75" customHeight="1">
      <c r="A11" s="66">
        <v>36519</v>
      </c>
      <c r="B11" s="67"/>
      <c r="C11" s="67" t="s">
        <v>496</v>
      </c>
      <c r="D11" s="211" t="s">
        <v>182</v>
      </c>
      <c r="E11" s="211"/>
      <c r="F11" s="67">
        <v>1</v>
      </c>
      <c r="G11" s="72">
        <v>18900</v>
      </c>
      <c r="H11" s="44">
        <f t="shared" si="0"/>
        <v>18900</v>
      </c>
      <c r="I11" s="67"/>
      <c r="J11" s="67"/>
      <c r="K11" s="67"/>
      <c r="L11" s="67">
        <v>1</v>
      </c>
      <c r="M11" s="72">
        <v>18900</v>
      </c>
      <c r="N11" s="44">
        <f t="shared" si="1"/>
        <v>18900</v>
      </c>
      <c r="O11" s="67" t="s">
        <v>399</v>
      </c>
      <c r="P11" s="119" t="s">
        <v>678</v>
      </c>
    </row>
    <row r="12" spans="1:16" ht="41.25" customHeight="1">
      <c r="A12" s="66">
        <v>40599</v>
      </c>
      <c r="B12" s="67"/>
      <c r="C12" s="67" t="s">
        <v>496</v>
      </c>
      <c r="D12" s="211" t="s">
        <v>183</v>
      </c>
      <c r="E12" s="211"/>
      <c r="F12" s="67">
        <v>2</v>
      </c>
      <c r="G12" s="72">
        <v>124950</v>
      </c>
      <c r="H12" s="44">
        <f t="shared" si="0"/>
        <v>249900</v>
      </c>
      <c r="I12" s="67"/>
      <c r="J12" s="67"/>
      <c r="K12" s="67"/>
      <c r="L12" s="67">
        <v>1</v>
      </c>
      <c r="M12" s="72">
        <v>124950</v>
      </c>
      <c r="N12" s="44">
        <f t="shared" si="1"/>
        <v>124950</v>
      </c>
      <c r="O12" s="67" t="s">
        <v>400</v>
      </c>
      <c r="P12" s="65" t="s">
        <v>707</v>
      </c>
    </row>
    <row r="13" spans="1:16" ht="27.75" customHeight="1">
      <c r="A13" s="66">
        <v>41677</v>
      </c>
      <c r="B13" s="70"/>
      <c r="C13" s="67" t="s">
        <v>613</v>
      </c>
      <c r="D13" s="261" t="s">
        <v>482</v>
      </c>
      <c r="E13" s="262"/>
      <c r="F13" s="60">
        <v>2</v>
      </c>
      <c r="G13" s="73">
        <v>47250</v>
      </c>
      <c r="H13" s="73">
        <f t="shared" si="0"/>
        <v>94500</v>
      </c>
      <c r="I13" s="60"/>
      <c r="J13" s="60"/>
      <c r="K13" s="60"/>
      <c r="L13" s="60">
        <v>2</v>
      </c>
      <c r="M13" s="73">
        <v>47250</v>
      </c>
      <c r="N13" s="73">
        <f t="shared" si="1"/>
        <v>94500</v>
      </c>
      <c r="O13" s="60" t="s">
        <v>491</v>
      </c>
      <c r="P13" s="65" t="s">
        <v>708</v>
      </c>
    </row>
    <row r="14" spans="1:16" ht="27.75" customHeight="1">
      <c r="A14" s="66">
        <v>43555</v>
      </c>
      <c r="B14" s="70"/>
      <c r="C14" s="67" t="s">
        <v>613</v>
      </c>
      <c r="D14" s="261" t="s">
        <v>652</v>
      </c>
      <c r="E14" s="262"/>
      <c r="F14" s="60">
        <v>1</v>
      </c>
      <c r="G14" s="73">
        <v>31860</v>
      </c>
      <c r="H14" s="73">
        <f t="shared" si="0"/>
        <v>31860</v>
      </c>
      <c r="I14" s="60"/>
      <c r="J14" s="60"/>
      <c r="K14" s="60"/>
      <c r="L14" s="60">
        <v>1</v>
      </c>
      <c r="M14" s="73">
        <v>31860</v>
      </c>
      <c r="N14" s="73">
        <f t="shared" si="1"/>
        <v>31860</v>
      </c>
      <c r="O14" s="60" t="s">
        <v>653</v>
      </c>
      <c r="P14" s="67" t="s">
        <v>184</v>
      </c>
    </row>
    <row r="15" spans="1:16" ht="27.75" customHeight="1">
      <c r="A15" s="8"/>
      <c r="B15" s="6"/>
      <c r="C15" s="6"/>
      <c r="D15" s="210"/>
      <c r="E15" s="210"/>
      <c r="F15" s="4"/>
      <c r="G15" s="9"/>
      <c r="H15" s="9"/>
      <c r="I15" s="4"/>
      <c r="J15" s="4"/>
      <c r="K15" s="4"/>
      <c r="L15" s="4"/>
      <c r="M15" s="9"/>
      <c r="N15" s="9"/>
      <c r="O15" s="4"/>
      <c r="P15" s="4"/>
    </row>
    <row r="16" spans="1:16" ht="27.75" customHeight="1">
      <c r="A16" s="8"/>
      <c r="B16" s="6"/>
      <c r="C16" s="6"/>
      <c r="D16" s="210"/>
      <c r="E16" s="210"/>
      <c r="F16" s="4"/>
      <c r="G16" s="9"/>
      <c r="H16" s="9"/>
      <c r="I16" s="4"/>
      <c r="J16" s="4"/>
      <c r="K16" s="4"/>
      <c r="L16" s="4"/>
      <c r="M16" s="9"/>
      <c r="N16" s="9"/>
      <c r="O16" s="4"/>
      <c r="P16" s="4"/>
    </row>
    <row r="17" spans="1:16" ht="27.75" customHeight="1">
      <c r="A17" s="8"/>
      <c r="B17" s="6"/>
      <c r="C17" s="6"/>
      <c r="D17" s="210"/>
      <c r="E17" s="210"/>
      <c r="F17" s="4"/>
      <c r="G17" s="9"/>
      <c r="H17" s="9"/>
      <c r="I17" s="4"/>
      <c r="J17" s="4"/>
      <c r="K17" s="4"/>
      <c r="L17" s="4"/>
      <c r="M17" s="9"/>
      <c r="N17" s="9"/>
      <c r="O17" s="4"/>
      <c r="P17" s="4"/>
    </row>
    <row r="18" spans="1:16" ht="27.75" customHeight="1">
      <c r="A18" s="8"/>
      <c r="B18" s="6"/>
      <c r="C18" s="6"/>
      <c r="D18" s="210"/>
      <c r="E18" s="210"/>
      <c r="F18" s="4"/>
      <c r="G18" s="9"/>
      <c r="H18" s="9"/>
      <c r="I18" s="4"/>
      <c r="J18" s="4"/>
      <c r="K18" s="4"/>
      <c r="L18" s="4"/>
      <c r="M18" s="9"/>
      <c r="N18" s="9"/>
      <c r="O18" s="4"/>
      <c r="P18" s="4"/>
    </row>
    <row r="19" spans="1:16" ht="27.75" customHeight="1">
      <c r="A19" s="8"/>
      <c r="B19" s="6"/>
      <c r="C19" s="6"/>
      <c r="D19" s="210"/>
      <c r="E19" s="210"/>
      <c r="F19" s="4"/>
      <c r="G19" s="9"/>
      <c r="H19" s="9"/>
      <c r="I19" s="4"/>
      <c r="J19" s="4"/>
      <c r="K19" s="4"/>
      <c r="L19" s="4"/>
      <c r="M19" s="9"/>
      <c r="N19" s="9"/>
      <c r="O19" s="4"/>
      <c r="P19" s="4"/>
    </row>
    <row r="20" spans="1:16" ht="27.75" customHeight="1">
      <c r="A20" s="8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9"/>
      <c r="N20" s="9"/>
      <c r="O20" s="4"/>
      <c r="P20" s="4"/>
    </row>
    <row r="21" spans="1:16" ht="27.75" customHeight="1">
      <c r="A21" s="8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9"/>
      <c r="N21" s="9"/>
      <c r="O21" s="4"/>
      <c r="P21" s="4"/>
    </row>
    <row r="22" spans="1:16" ht="27.75" customHeight="1">
      <c r="A22" s="8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9"/>
      <c r="N22" s="9"/>
      <c r="O22" s="4"/>
      <c r="P22" s="4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91" orientation="landscape" horizontalDpi="300" verticalDpi="30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="80" zoomScaleNormal="80" workbookViewId="0">
      <selection activeCell="D8" sqref="D8:E8"/>
    </sheetView>
  </sheetViews>
  <sheetFormatPr defaultRowHeight="13.5"/>
  <cols>
    <col min="1" max="1" width="14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12.25" style="2" customWidth="1"/>
  </cols>
  <sheetData>
    <row r="1" spans="1:16" s="3" customFormat="1" ht="21" customHeight="1">
      <c r="F1" s="2"/>
      <c r="G1" s="10"/>
      <c r="H1" s="10"/>
      <c r="I1" s="2"/>
      <c r="J1" s="2"/>
      <c r="K1" s="2"/>
      <c r="L1" s="2"/>
      <c r="M1" s="2"/>
      <c r="N1" s="2"/>
      <c r="O1" s="2"/>
      <c r="P1" s="2"/>
    </row>
    <row r="2" spans="1:16" s="3" customFormat="1" ht="14.25" customHeight="1">
      <c r="A2" s="15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6" s="3" customFormat="1" ht="14.25" customHeight="1">
      <c r="A3" s="18" t="s">
        <v>15</v>
      </c>
      <c r="B3" s="19"/>
      <c r="C3" s="19" t="s">
        <v>22</v>
      </c>
      <c r="D3" s="20" t="s">
        <v>19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"/>
    </row>
    <row r="4" spans="1:16" s="3" customFormat="1" ht="14.25" customHeight="1">
      <c r="A4" s="21" t="s">
        <v>16</v>
      </c>
      <c r="B4" s="22"/>
      <c r="C4" s="23" t="s">
        <v>185</v>
      </c>
      <c r="D4" s="24" t="s">
        <v>186</v>
      </c>
      <c r="F4" s="2"/>
      <c r="G4" s="10"/>
      <c r="H4" s="10"/>
      <c r="I4" s="2"/>
      <c r="J4" s="2"/>
      <c r="K4" s="2"/>
      <c r="L4" s="2"/>
      <c r="M4" s="2"/>
      <c r="N4" s="2"/>
      <c r="O4" s="2"/>
      <c r="P4" s="2"/>
    </row>
    <row r="5" spans="1:16" s="3" customFormat="1" ht="12">
      <c r="F5" s="2"/>
      <c r="G5" s="10"/>
      <c r="H5" s="10"/>
      <c r="I5" s="2"/>
      <c r="J5" s="2"/>
      <c r="K5" s="2"/>
      <c r="L5" s="2"/>
      <c r="M5" s="2"/>
      <c r="N5" s="2"/>
      <c r="O5" s="2"/>
      <c r="P5" s="2"/>
    </row>
    <row r="6" spans="1:16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6" s="1" customFormat="1" ht="15.75" customHeight="1">
      <c r="A7" s="216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16" s="1" customFormat="1" ht="27.75" customHeight="1">
      <c r="A8" s="49">
        <v>38422</v>
      </c>
      <c r="B8" s="42"/>
      <c r="C8" s="42" t="s">
        <v>496</v>
      </c>
      <c r="D8" s="211" t="s">
        <v>187</v>
      </c>
      <c r="E8" s="211"/>
      <c r="F8" s="42">
        <v>1</v>
      </c>
      <c r="G8" s="44">
        <v>121170</v>
      </c>
      <c r="H8" s="44">
        <f>F8*G8</f>
        <v>121170</v>
      </c>
      <c r="I8" s="42"/>
      <c r="J8" s="42"/>
      <c r="K8" s="42"/>
      <c r="L8" s="42">
        <v>1</v>
      </c>
      <c r="M8" s="44">
        <v>121170</v>
      </c>
      <c r="N8" s="44">
        <f>L8*M8</f>
        <v>121170</v>
      </c>
      <c r="O8" s="42" t="s">
        <v>401</v>
      </c>
      <c r="P8" s="42" t="s">
        <v>188</v>
      </c>
    </row>
    <row r="9" spans="1:16" s="2" customFormat="1" ht="27.75" customHeight="1">
      <c r="A9" s="6"/>
      <c r="B9" s="6"/>
      <c r="C9" s="6"/>
      <c r="D9" s="210"/>
      <c r="E9" s="210"/>
      <c r="F9" s="4"/>
      <c r="G9" s="9"/>
      <c r="H9" s="9"/>
      <c r="I9" s="4"/>
      <c r="J9" s="4"/>
      <c r="K9" s="4"/>
      <c r="L9" s="4"/>
      <c r="M9" s="4"/>
      <c r="N9" s="4"/>
      <c r="O9" s="4"/>
      <c r="P9" s="4"/>
    </row>
    <row r="10" spans="1:16" ht="27.75" customHeight="1">
      <c r="A10" s="6"/>
      <c r="B10" s="6"/>
      <c r="C10" s="6"/>
      <c r="D10" s="210"/>
      <c r="E10" s="210"/>
      <c r="F10" s="4"/>
      <c r="G10" s="9"/>
      <c r="H10" s="9"/>
      <c r="I10" s="4"/>
      <c r="J10" s="4"/>
      <c r="K10" s="4"/>
      <c r="L10" s="4"/>
      <c r="M10" s="4"/>
      <c r="N10" s="4"/>
      <c r="O10" s="4"/>
      <c r="P10" s="4"/>
    </row>
    <row r="11" spans="1:16" ht="27.75" customHeight="1">
      <c r="A11" s="6"/>
      <c r="B11" s="6"/>
      <c r="C11" s="6"/>
      <c r="D11" s="210"/>
      <c r="E11" s="210"/>
      <c r="F11" s="4"/>
      <c r="G11" s="9"/>
      <c r="H11" s="9"/>
      <c r="I11" s="4"/>
      <c r="J11" s="4"/>
      <c r="K11" s="4"/>
      <c r="L11" s="4"/>
      <c r="M11" s="4"/>
      <c r="N11" s="4"/>
      <c r="O11" s="4"/>
      <c r="P11" s="4"/>
    </row>
    <row r="12" spans="1:16" ht="27.75" customHeight="1">
      <c r="A12" s="6"/>
      <c r="B12" s="6"/>
      <c r="C12" s="6"/>
      <c r="D12" s="210"/>
      <c r="E12" s="210"/>
      <c r="F12" s="4"/>
      <c r="G12" s="9"/>
      <c r="H12" s="9"/>
      <c r="I12" s="4"/>
      <c r="J12" s="4"/>
      <c r="K12" s="4"/>
      <c r="L12" s="4"/>
      <c r="M12" s="4"/>
      <c r="N12" s="4"/>
      <c r="O12" s="4"/>
      <c r="P12" s="4"/>
    </row>
    <row r="13" spans="1:16" ht="27.75" customHeight="1">
      <c r="A13" s="6"/>
      <c r="B13" s="6"/>
      <c r="C13" s="6"/>
      <c r="D13" s="210"/>
      <c r="E13" s="210"/>
      <c r="F13" s="4"/>
      <c r="G13" s="9"/>
      <c r="H13" s="9"/>
      <c r="I13" s="4"/>
      <c r="J13" s="4"/>
      <c r="K13" s="4"/>
      <c r="L13" s="4"/>
      <c r="M13" s="4"/>
      <c r="N13" s="4"/>
      <c r="O13" s="4"/>
      <c r="P13" s="4"/>
    </row>
    <row r="14" spans="1:16" ht="27.75" customHeight="1">
      <c r="A14" s="6"/>
      <c r="B14" s="6"/>
      <c r="C14" s="6"/>
      <c r="D14" s="210"/>
      <c r="E14" s="210"/>
      <c r="F14" s="4"/>
      <c r="G14" s="9"/>
      <c r="H14" s="9"/>
      <c r="I14" s="4"/>
      <c r="J14" s="4"/>
      <c r="K14" s="4"/>
      <c r="L14" s="4"/>
      <c r="M14" s="4"/>
      <c r="N14" s="4"/>
      <c r="O14" s="4"/>
      <c r="P14" s="4"/>
    </row>
    <row r="15" spans="1:16" ht="27.75" customHeight="1">
      <c r="A15" s="6"/>
      <c r="B15" s="6"/>
      <c r="C15" s="6"/>
      <c r="D15" s="210"/>
      <c r="E15" s="210"/>
      <c r="F15" s="4"/>
      <c r="G15" s="9"/>
      <c r="H15" s="9"/>
      <c r="I15" s="4"/>
      <c r="J15" s="4"/>
      <c r="K15" s="4"/>
      <c r="L15" s="4"/>
      <c r="M15" s="4"/>
      <c r="N15" s="4"/>
      <c r="O15" s="4"/>
      <c r="P15" s="4"/>
    </row>
    <row r="16" spans="1:16" ht="27.75" customHeight="1">
      <c r="A16" s="6"/>
      <c r="B16" s="6"/>
      <c r="C16" s="6"/>
      <c r="D16" s="210"/>
      <c r="E16" s="210"/>
      <c r="F16" s="4"/>
      <c r="G16" s="9"/>
      <c r="H16" s="9"/>
      <c r="I16" s="4"/>
      <c r="J16" s="4"/>
      <c r="K16" s="4"/>
      <c r="L16" s="4"/>
      <c r="M16" s="4"/>
      <c r="N16" s="4"/>
      <c r="O16" s="4"/>
      <c r="P16" s="4"/>
    </row>
    <row r="17" spans="1:16" ht="27.75" customHeight="1">
      <c r="A17" s="6"/>
      <c r="B17" s="6"/>
      <c r="C17" s="6"/>
      <c r="D17" s="210"/>
      <c r="E17" s="210"/>
      <c r="F17" s="4"/>
      <c r="G17" s="9"/>
      <c r="H17" s="9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6"/>
      <c r="B18" s="6"/>
      <c r="C18" s="6"/>
      <c r="D18" s="210"/>
      <c r="E18" s="210"/>
      <c r="F18" s="4"/>
      <c r="G18" s="9"/>
      <c r="H18" s="9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6"/>
      <c r="B19" s="6"/>
      <c r="C19" s="6"/>
      <c r="D19" s="210"/>
      <c r="E19" s="210"/>
      <c r="F19" s="4"/>
      <c r="G19" s="9"/>
      <c r="H19" s="9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6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6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6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4"/>
      <c r="N22" s="4"/>
      <c r="O22" s="4"/>
      <c r="P22" s="4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80" zoomScaleNormal="80" workbookViewId="0">
      <selection activeCell="Q9" sqref="Q9"/>
    </sheetView>
  </sheetViews>
  <sheetFormatPr defaultRowHeight="13.5"/>
  <cols>
    <col min="1" max="1" width="14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9" style="2"/>
  </cols>
  <sheetData>
    <row r="1" spans="1:17" s="3" customFormat="1" ht="21" customHeight="1">
      <c r="F1" s="2"/>
      <c r="G1" s="10"/>
      <c r="H1" s="10"/>
      <c r="I1" s="2"/>
      <c r="J1" s="2"/>
      <c r="K1" s="2"/>
      <c r="L1" s="2"/>
      <c r="M1" s="2"/>
      <c r="N1" s="2"/>
      <c r="O1" s="2"/>
      <c r="P1" s="2"/>
    </row>
    <row r="2" spans="1:17" s="3" customFormat="1" ht="14.25" customHeight="1">
      <c r="A2" s="15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7" s="3" customFormat="1" ht="14.25" customHeight="1">
      <c r="A3" s="18" t="s">
        <v>15</v>
      </c>
      <c r="B3" s="19"/>
      <c r="C3" s="19" t="s">
        <v>22</v>
      </c>
      <c r="D3" s="20" t="s">
        <v>29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"/>
    </row>
    <row r="4" spans="1:17" s="3" customFormat="1" ht="14.25" customHeight="1">
      <c r="A4" s="21" t="s">
        <v>16</v>
      </c>
      <c r="B4" s="22"/>
      <c r="C4" s="23" t="s">
        <v>185</v>
      </c>
      <c r="D4" s="24" t="s">
        <v>189</v>
      </c>
      <c r="F4" s="2"/>
      <c r="G4" s="10"/>
      <c r="H4" s="10"/>
      <c r="I4" s="2"/>
      <c r="J4" s="2"/>
      <c r="K4" s="2"/>
      <c r="L4" s="2"/>
      <c r="M4" s="2"/>
      <c r="N4" s="2"/>
      <c r="O4" s="2"/>
      <c r="P4" s="2"/>
    </row>
    <row r="5" spans="1:17" s="3" customFormat="1" ht="12">
      <c r="F5" s="2"/>
      <c r="G5" s="10"/>
      <c r="H5" s="10"/>
      <c r="I5" s="2"/>
      <c r="J5" s="2"/>
      <c r="K5" s="2"/>
      <c r="L5" s="2"/>
      <c r="M5" s="2"/>
      <c r="N5" s="2"/>
      <c r="O5" s="2"/>
      <c r="P5" s="2"/>
    </row>
    <row r="6" spans="1:17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  <c r="Q6" s="75"/>
    </row>
    <row r="7" spans="1:17" s="1" customFormat="1" ht="15.75" customHeight="1">
      <c r="A7" s="216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  <c r="Q7" s="75"/>
    </row>
    <row r="8" spans="1:17" s="1" customFormat="1" ht="27.75" customHeight="1">
      <c r="A8" s="49">
        <v>36431</v>
      </c>
      <c r="B8" s="42"/>
      <c r="C8" s="42" t="s">
        <v>496</v>
      </c>
      <c r="D8" s="211" t="s">
        <v>190</v>
      </c>
      <c r="E8" s="211"/>
      <c r="F8" s="42">
        <v>1</v>
      </c>
      <c r="G8" s="44">
        <v>106050</v>
      </c>
      <c r="H8" s="44">
        <v>106050</v>
      </c>
      <c r="I8" s="42">
        <v>1</v>
      </c>
      <c r="J8" s="44">
        <v>106050</v>
      </c>
      <c r="K8" s="44">
        <v>106050</v>
      </c>
      <c r="L8" s="42">
        <f>1-I8</f>
        <v>0</v>
      </c>
      <c r="M8" s="44">
        <v>106050</v>
      </c>
      <c r="N8" s="44">
        <f>L8*M8</f>
        <v>0</v>
      </c>
      <c r="O8" s="42" t="s">
        <v>402</v>
      </c>
      <c r="P8" s="42" t="s">
        <v>28</v>
      </c>
      <c r="Q8" s="2" t="s">
        <v>722</v>
      </c>
    </row>
    <row r="9" spans="1:17" s="2" customFormat="1" ht="27.75" customHeight="1">
      <c r="A9" s="6"/>
      <c r="B9" s="6"/>
      <c r="C9" s="6"/>
      <c r="D9" s="210"/>
      <c r="E9" s="210"/>
      <c r="F9" s="4"/>
      <c r="G9" s="9"/>
      <c r="H9" s="9"/>
      <c r="I9" s="4"/>
      <c r="J9" s="4"/>
      <c r="K9" s="4"/>
      <c r="L9" s="4"/>
      <c r="M9" s="4"/>
      <c r="N9" s="4"/>
      <c r="O9" s="4"/>
      <c r="P9" s="4"/>
      <c r="Q9" s="77"/>
    </row>
    <row r="10" spans="1:17" ht="27.75" customHeight="1">
      <c r="A10" s="6"/>
      <c r="B10" s="6"/>
      <c r="C10" s="6"/>
      <c r="D10" s="210"/>
      <c r="E10" s="210"/>
      <c r="F10" s="4"/>
      <c r="G10" s="9"/>
      <c r="H10" s="9"/>
      <c r="I10" s="4"/>
      <c r="J10" s="4"/>
      <c r="K10" s="4"/>
      <c r="L10" s="4"/>
      <c r="M10" s="4"/>
      <c r="N10" s="4"/>
      <c r="O10" s="4"/>
      <c r="P10" s="4"/>
    </row>
    <row r="11" spans="1:17" ht="27.75" customHeight="1">
      <c r="A11" s="6"/>
      <c r="B11" s="6"/>
      <c r="C11" s="6"/>
      <c r="D11" s="210"/>
      <c r="E11" s="210"/>
      <c r="F11" s="4"/>
      <c r="G11" s="9"/>
      <c r="H11" s="9"/>
      <c r="I11" s="4"/>
      <c r="J11" s="4"/>
      <c r="K11" s="4"/>
      <c r="L11" s="4"/>
      <c r="M11" s="4"/>
      <c r="N11" s="4"/>
      <c r="O11" s="4"/>
      <c r="P11" s="4"/>
    </row>
    <row r="12" spans="1:17" ht="27.75" customHeight="1">
      <c r="A12" s="6"/>
      <c r="B12" s="6"/>
      <c r="C12" s="6"/>
      <c r="D12" s="210"/>
      <c r="E12" s="210"/>
      <c r="F12" s="4"/>
      <c r="G12" s="9"/>
      <c r="H12" s="9"/>
      <c r="I12" s="4"/>
      <c r="J12" s="4"/>
      <c r="K12" s="4"/>
      <c r="L12" s="4"/>
      <c r="M12" s="4"/>
      <c r="N12" s="4"/>
      <c r="O12" s="4"/>
      <c r="P12" s="4"/>
    </row>
    <row r="13" spans="1:17" ht="27.75" customHeight="1">
      <c r="A13" s="6"/>
      <c r="B13" s="6"/>
      <c r="C13" s="6"/>
      <c r="D13" s="210"/>
      <c r="E13" s="210"/>
      <c r="F13" s="4"/>
      <c r="G13" s="9"/>
      <c r="H13" s="9"/>
      <c r="I13" s="4"/>
      <c r="J13" s="4"/>
      <c r="K13" s="4"/>
      <c r="L13" s="4"/>
      <c r="M13" s="4"/>
      <c r="N13" s="4"/>
      <c r="O13" s="4"/>
      <c r="P13" s="4"/>
    </row>
    <row r="14" spans="1:17" ht="27.75" customHeight="1">
      <c r="A14" s="6"/>
      <c r="B14" s="6"/>
      <c r="C14" s="6"/>
      <c r="D14" s="210"/>
      <c r="E14" s="210"/>
      <c r="F14" s="4"/>
      <c r="G14" s="9"/>
      <c r="H14" s="9"/>
      <c r="I14" s="4"/>
      <c r="J14" s="4"/>
      <c r="K14" s="4"/>
      <c r="L14" s="4"/>
      <c r="M14" s="4"/>
      <c r="N14" s="4"/>
      <c r="O14" s="4"/>
      <c r="P14" s="4"/>
    </row>
    <row r="15" spans="1:17" ht="27.75" customHeight="1">
      <c r="A15" s="6"/>
      <c r="B15" s="6"/>
      <c r="C15" s="6"/>
      <c r="D15" s="210"/>
      <c r="E15" s="210"/>
      <c r="F15" s="4"/>
      <c r="G15" s="9"/>
      <c r="H15" s="9"/>
      <c r="I15" s="4"/>
      <c r="J15" s="4"/>
      <c r="K15" s="4"/>
      <c r="L15" s="4"/>
      <c r="M15" s="4"/>
      <c r="N15" s="4"/>
      <c r="O15" s="4"/>
      <c r="P15" s="4"/>
    </row>
    <row r="16" spans="1:17" ht="27.75" customHeight="1">
      <c r="A16" s="6"/>
      <c r="B16" s="6"/>
      <c r="C16" s="6"/>
      <c r="D16" s="210"/>
      <c r="E16" s="210"/>
      <c r="F16" s="4"/>
      <c r="G16" s="9"/>
      <c r="H16" s="9"/>
      <c r="I16" s="4"/>
      <c r="J16" s="4"/>
      <c r="K16" s="4"/>
      <c r="L16" s="4"/>
      <c r="M16" s="4"/>
      <c r="N16" s="4"/>
      <c r="O16" s="4"/>
      <c r="P16" s="4"/>
    </row>
    <row r="17" spans="1:16" ht="27.75" customHeight="1">
      <c r="A17" s="6"/>
      <c r="B17" s="6"/>
      <c r="C17" s="6"/>
      <c r="D17" s="210"/>
      <c r="E17" s="210"/>
      <c r="F17" s="4"/>
      <c r="G17" s="9"/>
      <c r="H17" s="9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6"/>
      <c r="B18" s="6"/>
      <c r="C18" s="6"/>
      <c r="D18" s="210"/>
      <c r="E18" s="210"/>
      <c r="F18" s="4"/>
      <c r="G18" s="9"/>
      <c r="H18" s="9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6"/>
      <c r="B19" s="6"/>
      <c r="C19" s="6"/>
      <c r="D19" s="210"/>
      <c r="E19" s="210"/>
      <c r="F19" s="4"/>
      <c r="G19" s="9"/>
      <c r="H19" s="9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6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6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6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4"/>
      <c r="N22" s="4"/>
      <c r="O22" s="4"/>
      <c r="P22" s="4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3" orientation="landscape" horizontalDpi="300" verticalDpi="300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80" zoomScaleNormal="80" workbookViewId="0">
      <selection activeCell="K4" sqref="K4"/>
    </sheetView>
  </sheetViews>
  <sheetFormatPr defaultRowHeight="13.5"/>
  <cols>
    <col min="1" max="1" width="14" style="158" bestFit="1" customWidth="1"/>
    <col min="2" max="2" width="5" style="58" customWidth="1"/>
    <col min="3" max="4" width="10.625" style="58" customWidth="1"/>
    <col min="5" max="5" width="7.125" style="58" customWidth="1"/>
    <col min="6" max="6" width="5" style="130" bestFit="1" customWidth="1"/>
    <col min="7" max="8" width="12.625" style="131" customWidth="1"/>
    <col min="9" max="9" width="5" style="130" bestFit="1" customWidth="1"/>
    <col min="10" max="11" width="12.625" style="130" customWidth="1"/>
    <col min="12" max="12" width="5" style="130" bestFit="1" customWidth="1"/>
    <col min="13" max="14" width="12.625" style="130" customWidth="1"/>
    <col min="15" max="15" width="12.5" style="130" customWidth="1"/>
    <col min="16" max="16" width="15.375" style="122" customWidth="1"/>
    <col min="17" max="16384" width="9" style="58"/>
  </cols>
  <sheetData>
    <row r="1" spans="1:17" s="129" customFormat="1" ht="21" customHeight="1">
      <c r="A1" s="124"/>
      <c r="F1" s="130"/>
      <c r="G1" s="131"/>
      <c r="H1" s="131"/>
      <c r="I1" s="130"/>
      <c r="J1" s="130"/>
      <c r="K1" s="130"/>
      <c r="L1" s="130"/>
      <c r="M1" s="130"/>
      <c r="N1" s="130"/>
      <c r="O1" s="130"/>
      <c r="P1" s="122"/>
    </row>
    <row r="2" spans="1:17" s="129" customFormat="1" ht="14.25" customHeight="1">
      <c r="A2" s="154"/>
      <c r="B2" s="133"/>
      <c r="C2" s="133" t="s">
        <v>17</v>
      </c>
      <c r="D2" s="134" t="s">
        <v>18</v>
      </c>
      <c r="F2" s="130"/>
      <c r="G2" s="131"/>
      <c r="H2" s="205" t="s">
        <v>12</v>
      </c>
      <c r="I2" s="205"/>
      <c r="J2" s="205"/>
      <c r="K2" s="130"/>
      <c r="L2" s="130"/>
      <c r="M2" s="130"/>
      <c r="N2" s="130"/>
      <c r="O2" s="130"/>
      <c r="P2" s="122"/>
    </row>
    <row r="3" spans="1:17" s="129" customFormat="1" ht="14.25" customHeight="1">
      <c r="A3" s="155" t="s">
        <v>15</v>
      </c>
      <c r="B3" s="136"/>
      <c r="C3" s="136" t="s">
        <v>22</v>
      </c>
      <c r="D3" s="137" t="s">
        <v>117</v>
      </c>
      <c r="F3" s="130"/>
      <c r="G3" s="131"/>
      <c r="H3" s="205"/>
      <c r="I3" s="205"/>
      <c r="J3" s="205"/>
      <c r="K3" s="130"/>
      <c r="L3" s="130"/>
      <c r="M3" s="130"/>
      <c r="N3" s="130"/>
      <c r="O3" s="130"/>
      <c r="P3" s="122"/>
    </row>
    <row r="4" spans="1:17" s="129" customFormat="1" ht="14.25" customHeight="1">
      <c r="A4" s="156" t="s">
        <v>16</v>
      </c>
      <c r="B4" s="139"/>
      <c r="C4" s="140" t="s">
        <v>185</v>
      </c>
      <c r="D4" s="141" t="s">
        <v>191</v>
      </c>
      <c r="F4" s="130"/>
      <c r="G4" s="131"/>
      <c r="H4" s="131"/>
      <c r="I4" s="130"/>
      <c r="J4" s="130"/>
      <c r="K4" s="130"/>
      <c r="L4" s="130"/>
      <c r="M4" s="130"/>
      <c r="N4" s="130"/>
      <c r="O4" s="130"/>
      <c r="P4" s="122"/>
    </row>
    <row r="5" spans="1:17" s="129" customFormat="1" ht="12">
      <c r="A5" s="124"/>
      <c r="F5" s="130"/>
      <c r="G5" s="131"/>
      <c r="H5" s="131"/>
      <c r="I5" s="130"/>
      <c r="J5" s="130"/>
      <c r="K5" s="130"/>
      <c r="L5" s="130"/>
      <c r="M5" s="130"/>
      <c r="N5" s="130"/>
      <c r="O5" s="130"/>
      <c r="P5" s="122"/>
    </row>
    <row r="6" spans="1:17" s="142" customFormat="1" ht="31.5" customHeight="1">
      <c r="A6" s="263" t="s">
        <v>8</v>
      </c>
      <c r="B6" s="203" t="s">
        <v>9</v>
      </c>
      <c r="C6" s="203" t="s">
        <v>0</v>
      </c>
      <c r="D6" s="206" t="s">
        <v>1</v>
      </c>
      <c r="E6" s="207"/>
      <c r="F6" s="200" t="s">
        <v>2</v>
      </c>
      <c r="G6" s="201"/>
      <c r="H6" s="202"/>
      <c r="I6" s="200" t="s">
        <v>3</v>
      </c>
      <c r="J6" s="201"/>
      <c r="K6" s="202"/>
      <c r="L6" s="200" t="s">
        <v>4</v>
      </c>
      <c r="M6" s="201"/>
      <c r="N6" s="202"/>
      <c r="O6" s="203" t="s">
        <v>13</v>
      </c>
      <c r="P6" s="242" t="s">
        <v>14</v>
      </c>
    </row>
    <row r="7" spans="1:17" s="142" customFormat="1" ht="15.75" customHeight="1">
      <c r="A7" s="264"/>
      <c r="B7" s="204"/>
      <c r="C7" s="204"/>
      <c r="D7" s="208"/>
      <c r="E7" s="209"/>
      <c r="F7" s="143" t="s">
        <v>5</v>
      </c>
      <c r="G7" s="144" t="s">
        <v>6</v>
      </c>
      <c r="H7" s="145" t="s">
        <v>7</v>
      </c>
      <c r="I7" s="143" t="s">
        <v>5</v>
      </c>
      <c r="J7" s="153" t="s">
        <v>6</v>
      </c>
      <c r="K7" s="143" t="s">
        <v>7</v>
      </c>
      <c r="L7" s="143" t="s">
        <v>5</v>
      </c>
      <c r="M7" s="153" t="s">
        <v>6</v>
      </c>
      <c r="N7" s="143" t="s">
        <v>7</v>
      </c>
      <c r="O7" s="204"/>
      <c r="P7" s="243"/>
    </row>
    <row r="8" spans="1:17" s="142" customFormat="1" ht="27.75" customHeight="1">
      <c r="A8" s="112">
        <v>36245</v>
      </c>
      <c r="B8" s="93"/>
      <c r="C8" s="93" t="s">
        <v>496</v>
      </c>
      <c r="D8" s="197" t="s">
        <v>192</v>
      </c>
      <c r="E8" s="197"/>
      <c r="F8" s="93">
        <v>2</v>
      </c>
      <c r="G8" s="94">
        <v>21000</v>
      </c>
      <c r="H8" s="94">
        <f t="shared" ref="H8:H13" si="0">F8*G8</f>
        <v>42000</v>
      </c>
      <c r="I8" s="93"/>
      <c r="J8" s="93"/>
      <c r="K8" s="93"/>
      <c r="L8" s="93">
        <v>2</v>
      </c>
      <c r="M8" s="94">
        <v>21000</v>
      </c>
      <c r="N8" s="94">
        <f t="shared" ref="N8:N13" si="1">L8*M8</f>
        <v>42000</v>
      </c>
      <c r="O8" s="93" t="s">
        <v>403</v>
      </c>
      <c r="P8" s="146" t="s">
        <v>638</v>
      </c>
    </row>
    <row r="9" spans="1:17" s="130" customFormat="1" ht="27.75" customHeight="1">
      <c r="A9" s="112">
        <v>36245</v>
      </c>
      <c r="B9" s="88"/>
      <c r="C9" s="93" t="s">
        <v>496</v>
      </c>
      <c r="D9" s="197" t="s">
        <v>193</v>
      </c>
      <c r="E9" s="197"/>
      <c r="F9" s="88">
        <v>1</v>
      </c>
      <c r="G9" s="95">
        <v>39900</v>
      </c>
      <c r="H9" s="94">
        <f t="shared" si="0"/>
        <v>39900</v>
      </c>
      <c r="I9" s="88"/>
      <c r="J9" s="88"/>
      <c r="K9" s="88"/>
      <c r="L9" s="88">
        <v>1</v>
      </c>
      <c r="M9" s="95">
        <v>39900</v>
      </c>
      <c r="N9" s="94">
        <f t="shared" si="1"/>
        <v>39900</v>
      </c>
      <c r="O9" s="88" t="s">
        <v>404</v>
      </c>
      <c r="P9" s="113" t="s">
        <v>495</v>
      </c>
    </row>
    <row r="10" spans="1:17" ht="27.75" customHeight="1">
      <c r="A10" s="112">
        <v>36245</v>
      </c>
      <c r="B10" s="88"/>
      <c r="C10" s="93" t="s">
        <v>496</v>
      </c>
      <c r="D10" s="197" t="s">
        <v>194</v>
      </c>
      <c r="E10" s="197"/>
      <c r="F10" s="88">
        <v>3</v>
      </c>
      <c r="G10" s="95">
        <v>34650</v>
      </c>
      <c r="H10" s="94">
        <f t="shared" si="0"/>
        <v>103950</v>
      </c>
      <c r="I10" s="88"/>
      <c r="J10" s="88"/>
      <c r="K10" s="88"/>
      <c r="L10" s="88">
        <v>3</v>
      </c>
      <c r="M10" s="95">
        <v>34650</v>
      </c>
      <c r="N10" s="94">
        <f t="shared" si="1"/>
        <v>103950</v>
      </c>
      <c r="O10" s="88" t="s">
        <v>405</v>
      </c>
      <c r="P10" s="113" t="s">
        <v>24</v>
      </c>
    </row>
    <row r="11" spans="1:17" ht="27.75" customHeight="1">
      <c r="A11" s="112">
        <v>36245</v>
      </c>
      <c r="B11" s="88"/>
      <c r="C11" s="93" t="s">
        <v>496</v>
      </c>
      <c r="D11" s="197" t="s">
        <v>195</v>
      </c>
      <c r="E11" s="197"/>
      <c r="F11" s="88">
        <v>1</v>
      </c>
      <c r="G11" s="95">
        <v>27300</v>
      </c>
      <c r="H11" s="94">
        <f t="shared" si="0"/>
        <v>27300</v>
      </c>
      <c r="I11" s="88"/>
      <c r="J11" s="88"/>
      <c r="K11" s="88"/>
      <c r="L11" s="88">
        <v>1</v>
      </c>
      <c r="M11" s="95">
        <v>27300</v>
      </c>
      <c r="N11" s="94">
        <f t="shared" si="1"/>
        <v>27300</v>
      </c>
      <c r="O11" s="88" t="s">
        <v>406</v>
      </c>
      <c r="P11" s="113" t="s">
        <v>34</v>
      </c>
    </row>
    <row r="12" spans="1:17" ht="27.75" customHeight="1">
      <c r="A12" s="112">
        <v>36245</v>
      </c>
      <c r="B12" s="88"/>
      <c r="C12" s="93" t="s">
        <v>496</v>
      </c>
      <c r="D12" s="197" t="s">
        <v>196</v>
      </c>
      <c r="E12" s="197"/>
      <c r="F12" s="88">
        <v>1</v>
      </c>
      <c r="G12" s="95">
        <v>44100</v>
      </c>
      <c r="H12" s="94">
        <f t="shared" si="0"/>
        <v>44100</v>
      </c>
      <c r="I12" s="88"/>
      <c r="J12" s="88"/>
      <c r="K12" s="88"/>
      <c r="L12" s="88">
        <v>1</v>
      </c>
      <c r="M12" s="95">
        <v>44100</v>
      </c>
      <c r="N12" s="94">
        <f t="shared" si="1"/>
        <v>44100</v>
      </c>
      <c r="O12" s="88" t="s">
        <v>407</v>
      </c>
      <c r="P12" s="113" t="s">
        <v>34</v>
      </c>
    </row>
    <row r="13" spans="1:17" ht="27.75" customHeight="1">
      <c r="A13" s="86">
        <v>38807</v>
      </c>
      <c r="B13" s="88"/>
      <c r="C13" s="93" t="s">
        <v>496</v>
      </c>
      <c r="D13" s="197" t="s">
        <v>197</v>
      </c>
      <c r="E13" s="197"/>
      <c r="F13" s="88">
        <v>1</v>
      </c>
      <c r="G13" s="95">
        <v>372120</v>
      </c>
      <c r="H13" s="94">
        <f t="shared" si="0"/>
        <v>372120</v>
      </c>
      <c r="I13" s="88"/>
      <c r="J13" s="88"/>
      <c r="K13" s="88"/>
      <c r="L13" s="88">
        <v>1</v>
      </c>
      <c r="M13" s="95">
        <v>372120</v>
      </c>
      <c r="N13" s="94">
        <f t="shared" si="1"/>
        <v>372120</v>
      </c>
      <c r="O13" s="88" t="s">
        <v>408</v>
      </c>
      <c r="P13" s="113" t="s">
        <v>198</v>
      </c>
    </row>
    <row r="14" spans="1:17" ht="27.75" customHeight="1">
      <c r="A14" s="91">
        <v>41702</v>
      </c>
      <c r="B14" s="87"/>
      <c r="C14" s="87" t="s">
        <v>496</v>
      </c>
      <c r="D14" s="196" t="s">
        <v>493</v>
      </c>
      <c r="E14" s="196"/>
      <c r="F14" s="89">
        <v>1</v>
      </c>
      <c r="G14" s="90"/>
      <c r="H14" s="90"/>
      <c r="I14" s="89"/>
      <c r="J14" s="89"/>
      <c r="K14" s="89"/>
      <c r="L14" s="89">
        <v>1</v>
      </c>
      <c r="M14" s="89"/>
      <c r="N14" s="89"/>
      <c r="O14" s="88" t="s">
        <v>494</v>
      </c>
      <c r="P14" s="113" t="s">
        <v>495</v>
      </c>
      <c r="Q14" s="157" t="s">
        <v>693</v>
      </c>
    </row>
    <row r="15" spans="1:17" ht="27.75" customHeight="1">
      <c r="A15" s="91">
        <v>41711</v>
      </c>
      <c r="B15" s="87"/>
      <c r="C15" s="87" t="s">
        <v>496</v>
      </c>
      <c r="D15" s="196" t="s">
        <v>497</v>
      </c>
      <c r="E15" s="196"/>
      <c r="F15" s="89">
        <v>1</v>
      </c>
      <c r="G15" s="90">
        <v>79800</v>
      </c>
      <c r="H15" s="90">
        <v>79800</v>
      </c>
      <c r="I15" s="89"/>
      <c r="J15" s="89"/>
      <c r="K15" s="89"/>
      <c r="L15" s="89">
        <v>1</v>
      </c>
      <c r="M15" s="89">
        <v>79800</v>
      </c>
      <c r="N15" s="89">
        <v>79800</v>
      </c>
      <c r="O15" s="88" t="s">
        <v>498</v>
      </c>
      <c r="P15" s="113" t="s">
        <v>495</v>
      </c>
      <c r="Q15" s="157" t="s">
        <v>693</v>
      </c>
    </row>
    <row r="16" spans="1:17" ht="27.75" customHeight="1">
      <c r="A16" s="148"/>
      <c r="B16" s="87"/>
      <c r="C16" s="87"/>
      <c r="D16" s="196"/>
      <c r="E16" s="196"/>
      <c r="F16" s="89"/>
      <c r="G16" s="90"/>
      <c r="H16" s="90"/>
      <c r="I16" s="89"/>
      <c r="J16" s="89"/>
      <c r="K16" s="89"/>
      <c r="L16" s="89"/>
      <c r="M16" s="89"/>
      <c r="N16" s="89"/>
      <c r="O16" s="89"/>
      <c r="P16" s="27"/>
    </row>
    <row r="17" spans="1:16" ht="27.75" customHeight="1">
      <c r="A17" s="148"/>
      <c r="B17" s="87"/>
      <c r="C17" s="87"/>
      <c r="D17" s="196"/>
      <c r="E17" s="196"/>
      <c r="F17" s="89"/>
      <c r="G17" s="90"/>
      <c r="H17" s="90"/>
      <c r="I17" s="89"/>
      <c r="J17" s="89"/>
      <c r="K17" s="89"/>
      <c r="L17" s="89"/>
      <c r="M17" s="89"/>
      <c r="N17" s="89"/>
      <c r="O17" s="89"/>
      <c r="P17" s="27"/>
    </row>
    <row r="18" spans="1:16" ht="27.75" customHeight="1">
      <c r="A18" s="148"/>
      <c r="B18" s="87"/>
      <c r="C18" s="87"/>
      <c r="D18" s="196"/>
      <c r="E18" s="196"/>
      <c r="F18" s="89"/>
      <c r="G18" s="90"/>
      <c r="H18" s="90"/>
      <c r="I18" s="89"/>
      <c r="J18" s="89"/>
      <c r="K18" s="89"/>
      <c r="L18" s="89"/>
      <c r="M18" s="89"/>
      <c r="N18" s="89"/>
      <c r="O18" s="89"/>
      <c r="P18" s="27"/>
    </row>
    <row r="19" spans="1:16" ht="27.75" customHeight="1">
      <c r="A19" s="148"/>
      <c r="B19" s="87"/>
      <c r="C19" s="87"/>
      <c r="D19" s="196"/>
      <c r="E19" s="196"/>
      <c r="F19" s="89"/>
      <c r="G19" s="90"/>
      <c r="H19" s="90"/>
      <c r="I19" s="89"/>
      <c r="J19" s="89"/>
      <c r="K19" s="89"/>
      <c r="L19" s="89"/>
      <c r="M19" s="89"/>
      <c r="N19" s="89"/>
      <c r="O19" s="89"/>
      <c r="P19" s="27"/>
    </row>
    <row r="20" spans="1:16" ht="27.75" customHeight="1">
      <c r="A20" s="148"/>
      <c r="B20" s="87"/>
      <c r="C20" s="87"/>
      <c r="D20" s="196"/>
      <c r="E20" s="196"/>
      <c r="F20" s="89"/>
      <c r="G20" s="90"/>
      <c r="H20" s="90"/>
      <c r="I20" s="89"/>
      <c r="J20" s="89"/>
      <c r="K20" s="89"/>
      <c r="L20" s="89"/>
      <c r="M20" s="89"/>
      <c r="N20" s="89"/>
      <c r="O20" s="89"/>
      <c r="P20" s="27"/>
    </row>
    <row r="21" spans="1:16" ht="27.75" customHeight="1">
      <c r="A21" s="148"/>
      <c r="B21" s="87"/>
      <c r="C21" s="87"/>
      <c r="D21" s="196"/>
      <c r="E21" s="196"/>
      <c r="F21" s="89"/>
      <c r="G21" s="90"/>
      <c r="H21" s="90"/>
      <c r="I21" s="89"/>
      <c r="J21" s="89"/>
      <c r="K21" s="89"/>
      <c r="L21" s="89"/>
      <c r="M21" s="89"/>
      <c r="N21" s="89"/>
      <c r="O21" s="89"/>
      <c r="P21" s="27"/>
    </row>
    <row r="22" spans="1:16" ht="27.75" customHeight="1">
      <c r="A22" s="148"/>
      <c r="B22" s="87"/>
      <c r="C22" s="87"/>
      <c r="D22" s="196"/>
      <c r="E22" s="196"/>
      <c r="F22" s="89"/>
      <c r="G22" s="90"/>
      <c r="H22" s="90"/>
      <c r="I22" s="89"/>
      <c r="J22" s="89"/>
      <c r="K22" s="89"/>
      <c r="L22" s="89"/>
      <c r="M22" s="89"/>
      <c r="N22" s="89"/>
      <c r="O22" s="89"/>
      <c r="P22" s="27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7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80" zoomScaleNormal="80" workbookViewId="0">
      <selection activeCell="N12" sqref="N12"/>
    </sheetView>
  </sheetViews>
  <sheetFormatPr defaultRowHeight="13.5"/>
  <cols>
    <col min="1" max="1" width="14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2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9" style="2"/>
  </cols>
  <sheetData>
    <row r="1" spans="1:17" s="3" customFormat="1" ht="21" customHeight="1"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s="3" customFormat="1" ht="14.25" customHeight="1">
      <c r="A2" s="15"/>
      <c r="B2" s="16"/>
      <c r="C2" s="16" t="s">
        <v>17</v>
      </c>
      <c r="D2" s="17" t="s">
        <v>18</v>
      </c>
      <c r="F2" s="2"/>
      <c r="G2" s="2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7" s="3" customFormat="1" ht="14.25" customHeight="1">
      <c r="A3" s="18" t="s">
        <v>15</v>
      </c>
      <c r="B3" s="19"/>
      <c r="C3" s="19" t="s">
        <v>199</v>
      </c>
      <c r="D3" s="20" t="s">
        <v>19</v>
      </c>
      <c r="F3" s="2"/>
      <c r="G3" s="2"/>
      <c r="H3" s="217"/>
      <c r="I3" s="217"/>
      <c r="J3" s="217"/>
      <c r="K3" s="2"/>
      <c r="L3" s="2"/>
      <c r="M3" s="2"/>
      <c r="N3" s="2"/>
      <c r="O3" s="2"/>
      <c r="P3" s="2"/>
    </row>
    <row r="4" spans="1:17" s="3" customFormat="1" ht="14.25" customHeight="1">
      <c r="A4" s="21" t="s">
        <v>16</v>
      </c>
      <c r="B4" s="22"/>
      <c r="C4" s="23" t="s">
        <v>200</v>
      </c>
      <c r="D4" s="24" t="s">
        <v>201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s="3" customFormat="1" ht="12"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7" s="1" customFormat="1" ht="15.75" customHeight="1">
      <c r="A7" s="216"/>
      <c r="B7" s="216"/>
      <c r="C7" s="216"/>
      <c r="D7" s="220"/>
      <c r="E7" s="221"/>
      <c r="F7" s="11" t="s">
        <v>5</v>
      </c>
      <c r="G7" s="14" t="s">
        <v>6</v>
      </c>
      <c r="H7" s="11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17" s="1" customFormat="1" ht="27.75" customHeight="1">
      <c r="A8" s="49">
        <v>36187</v>
      </c>
      <c r="B8" s="42"/>
      <c r="C8" s="42" t="s">
        <v>496</v>
      </c>
      <c r="D8" s="211" t="s">
        <v>202</v>
      </c>
      <c r="E8" s="211"/>
      <c r="F8" s="42">
        <v>1</v>
      </c>
      <c r="G8" s="44">
        <v>28900</v>
      </c>
      <c r="H8" s="44">
        <v>28900</v>
      </c>
      <c r="I8" s="42">
        <v>1</v>
      </c>
      <c r="J8" s="44">
        <v>28900</v>
      </c>
      <c r="K8" s="44">
        <v>28900</v>
      </c>
      <c r="L8" s="42">
        <f>1-I8</f>
        <v>0</v>
      </c>
      <c r="M8" s="44">
        <v>28900</v>
      </c>
      <c r="N8" s="44">
        <f>L8*M8</f>
        <v>0</v>
      </c>
      <c r="O8" s="42" t="s">
        <v>409</v>
      </c>
      <c r="P8" s="42" t="s">
        <v>265</v>
      </c>
      <c r="Q8" s="265" t="s">
        <v>602</v>
      </c>
    </row>
    <row r="9" spans="1:17" s="2" customFormat="1" ht="27.75" customHeight="1">
      <c r="A9" s="49">
        <v>36187</v>
      </c>
      <c r="B9" s="34"/>
      <c r="C9" s="34" t="s">
        <v>496</v>
      </c>
      <c r="D9" s="211" t="s">
        <v>203</v>
      </c>
      <c r="E9" s="211"/>
      <c r="F9" s="34">
        <v>1</v>
      </c>
      <c r="G9" s="47">
        <v>18900</v>
      </c>
      <c r="H9" s="47">
        <v>18900</v>
      </c>
      <c r="I9" s="34">
        <v>1</v>
      </c>
      <c r="J9" s="47">
        <v>18900</v>
      </c>
      <c r="K9" s="47">
        <v>18900</v>
      </c>
      <c r="L9" s="34">
        <f>1-I9</f>
        <v>0</v>
      </c>
      <c r="M9" s="47">
        <v>18900</v>
      </c>
      <c r="N9" s="44">
        <f>L9*M9</f>
        <v>0</v>
      </c>
      <c r="O9" s="34" t="s">
        <v>410</v>
      </c>
      <c r="P9" s="34" t="s">
        <v>265</v>
      </c>
      <c r="Q9" s="265"/>
    </row>
    <row r="10" spans="1:17" ht="27.75" customHeight="1">
      <c r="A10" s="6"/>
      <c r="B10" s="6"/>
      <c r="C10" s="6"/>
      <c r="D10" s="210"/>
      <c r="E10" s="21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7" ht="27.75" customHeight="1">
      <c r="A11" s="6"/>
      <c r="B11" s="6"/>
      <c r="C11" s="6"/>
      <c r="D11" s="210"/>
      <c r="E11" s="21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27.75" customHeight="1">
      <c r="A12" s="6"/>
      <c r="B12" s="6"/>
      <c r="C12" s="6"/>
      <c r="D12" s="210"/>
      <c r="E12" s="210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7" ht="27.75" customHeight="1">
      <c r="A13" s="6"/>
      <c r="B13" s="6"/>
      <c r="C13" s="6"/>
      <c r="D13" s="210"/>
      <c r="E13" s="21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7" ht="27.75" customHeight="1">
      <c r="A14" s="6"/>
      <c r="B14" s="6"/>
      <c r="C14" s="6"/>
      <c r="D14" s="210"/>
      <c r="E14" s="21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7" ht="27.75" customHeight="1">
      <c r="A15" s="6"/>
      <c r="B15" s="6"/>
      <c r="C15" s="6"/>
      <c r="D15" s="210"/>
      <c r="E15" s="21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7" ht="27.75" customHeight="1">
      <c r="A16" s="6"/>
      <c r="B16" s="6"/>
      <c r="C16" s="6"/>
      <c r="D16" s="210"/>
      <c r="E16" s="21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27.75" customHeight="1">
      <c r="A17" s="6"/>
      <c r="B17" s="6"/>
      <c r="C17" s="6"/>
      <c r="D17" s="210"/>
      <c r="E17" s="21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6"/>
      <c r="B18" s="6"/>
      <c r="C18" s="6"/>
      <c r="D18" s="210"/>
      <c r="E18" s="21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6"/>
      <c r="B19" s="6"/>
      <c r="C19" s="6"/>
      <c r="D19" s="210"/>
      <c r="E19" s="21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6"/>
      <c r="B20" s="6"/>
      <c r="C20" s="6"/>
      <c r="D20" s="210"/>
      <c r="E20" s="21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6"/>
      <c r="B21" s="6"/>
      <c r="C21" s="6"/>
      <c r="D21" s="210"/>
      <c r="E21" s="21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6"/>
      <c r="B22" s="6"/>
      <c r="C22" s="6"/>
      <c r="D22" s="210"/>
      <c r="E22" s="21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</sheetData>
  <mergeCells count="26">
    <mergeCell ref="Q8:Q9"/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3" orientation="landscape" horizontalDpi="300" verticalDpi="30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opLeftCell="A4" zoomScale="80" zoomScaleNormal="80" workbookViewId="0">
      <selection activeCell="O8" sqref="O8"/>
    </sheetView>
  </sheetViews>
  <sheetFormatPr defaultRowHeight="13.5"/>
  <cols>
    <col min="1" max="1" width="14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2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9" style="2"/>
  </cols>
  <sheetData>
    <row r="1" spans="1:17" s="3" customFormat="1" ht="21" customHeight="1"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s="3" customFormat="1" ht="14.25" customHeight="1">
      <c r="A2" s="15"/>
      <c r="B2" s="16"/>
      <c r="C2" s="16" t="s">
        <v>17</v>
      </c>
      <c r="D2" s="17" t="s">
        <v>18</v>
      </c>
      <c r="F2" s="2"/>
      <c r="G2" s="2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7" s="3" customFormat="1" ht="14.25" customHeight="1">
      <c r="A3" s="18" t="s">
        <v>15</v>
      </c>
      <c r="B3" s="19"/>
      <c r="C3" s="19" t="s">
        <v>199</v>
      </c>
      <c r="D3" s="20" t="s">
        <v>199</v>
      </c>
      <c r="F3" s="2"/>
      <c r="G3" s="2"/>
      <c r="H3" s="217"/>
      <c r="I3" s="217"/>
      <c r="J3" s="217"/>
      <c r="K3" s="2"/>
      <c r="L3" s="2"/>
      <c r="M3" s="2"/>
      <c r="N3" s="2"/>
      <c r="O3" s="2"/>
      <c r="P3" s="2"/>
    </row>
    <row r="4" spans="1:17" s="3" customFormat="1" ht="14.25" customHeight="1">
      <c r="A4" s="21" t="s">
        <v>16</v>
      </c>
      <c r="B4" s="22"/>
      <c r="C4" s="23" t="s">
        <v>200</v>
      </c>
      <c r="D4" s="24" t="s">
        <v>204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s="3" customFormat="1" ht="12"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7" s="1" customFormat="1" ht="15.75" customHeight="1">
      <c r="A7" s="216"/>
      <c r="B7" s="216"/>
      <c r="C7" s="216"/>
      <c r="D7" s="220"/>
      <c r="E7" s="221"/>
      <c r="F7" s="11" t="s">
        <v>5</v>
      </c>
      <c r="G7" s="14" t="s">
        <v>6</v>
      </c>
      <c r="H7" s="11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17" s="1" customFormat="1" ht="27.75" customHeight="1">
      <c r="A8" s="49">
        <v>36187</v>
      </c>
      <c r="B8" s="42"/>
      <c r="C8" s="42" t="s">
        <v>496</v>
      </c>
      <c r="D8" s="211" t="s">
        <v>205</v>
      </c>
      <c r="E8" s="211"/>
      <c r="F8" s="42">
        <v>1</v>
      </c>
      <c r="G8" s="44">
        <v>45000</v>
      </c>
      <c r="H8" s="44">
        <v>45000</v>
      </c>
      <c r="I8" s="42">
        <v>1</v>
      </c>
      <c r="J8" s="44">
        <v>45000</v>
      </c>
      <c r="K8" s="44">
        <v>45000</v>
      </c>
      <c r="L8" s="42">
        <v>0</v>
      </c>
      <c r="M8" s="44">
        <v>45000</v>
      </c>
      <c r="N8" s="73">
        <f>L8*M8</f>
        <v>0</v>
      </c>
      <c r="O8" s="42" t="s">
        <v>411</v>
      </c>
      <c r="P8" s="42" t="s">
        <v>265</v>
      </c>
      <c r="Q8" s="1" t="s">
        <v>614</v>
      </c>
    </row>
    <row r="9" spans="1:17" s="2" customFormat="1" ht="27.75" customHeight="1">
      <c r="A9" s="49">
        <v>41579</v>
      </c>
      <c r="B9" s="6"/>
      <c r="C9" s="42" t="s">
        <v>613</v>
      </c>
      <c r="D9" s="211" t="s">
        <v>487</v>
      </c>
      <c r="E9" s="211"/>
      <c r="F9" s="4">
        <v>1</v>
      </c>
      <c r="G9" s="44">
        <v>38850</v>
      </c>
      <c r="H9" s="44">
        <v>38850</v>
      </c>
      <c r="I9" s="4"/>
      <c r="J9" s="4"/>
      <c r="K9" s="4"/>
      <c r="L9" s="4">
        <v>1</v>
      </c>
      <c r="M9" s="62">
        <v>38850</v>
      </c>
      <c r="N9" s="62">
        <v>38850</v>
      </c>
      <c r="O9" s="42" t="s">
        <v>500</v>
      </c>
      <c r="P9" s="42" t="s">
        <v>265</v>
      </c>
    </row>
    <row r="10" spans="1:17" ht="27.75" customHeight="1">
      <c r="A10" s="6"/>
      <c r="B10" s="6"/>
      <c r="C10" s="6"/>
      <c r="D10" s="210"/>
      <c r="E10" s="21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7" ht="27.75" customHeight="1">
      <c r="A11" s="6"/>
      <c r="B11" s="6"/>
      <c r="C11" s="6"/>
      <c r="D11" s="210"/>
      <c r="E11" s="21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27.75" customHeight="1">
      <c r="A12" s="6"/>
      <c r="B12" s="6"/>
      <c r="C12" s="6"/>
      <c r="D12" s="210"/>
      <c r="E12" s="210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7" ht="27.75" customHeight="1">
      <c r="A13" s="6"/>
      <c r="B13" s="6"/>
      <c r="C13" s="6"/>
      <c r="D13" s="210"/>
      <c r="E13" s="21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7" ht="27.75" customHeight="1">
      <c r="A14" s="6"/>
      <c r="B14" s="6"/>
      <c r="C14" s="6"/>
      <c r="D14" s="210"/>
      <c r="E14" s="21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7" ht="27.75" customHeight="1">
      <c r="A15" s="6"/>
      <c r="B15" s="6"/>
      <c r="C15" s="6"/>
      <c r="D15" s="210"/>
      <c r="E15" s="21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7" ht="27.75" customHeight="1">
      <c r="A16" s="6"/>
      <c r="B16" s="6"/>
      <c r="C16" s="6"/>
      <c r="D16" s="210"/>
      <c r="E16" s="21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27.75" customHeight="1">
      <c r="A17" s="6"/>
      <c r="B17" s="6"/>
      <c r="C17" s="6"/>
      <c r="D17" s="210"/>
      <c r="E17" s="21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6"/>
      <c r="B18" s="6"/>
      <c r="C18" s="6"/>
      <c r="D18" s="210"/>
      <c r="E18" s="21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6"/>
      <c r="B19" s="6"/>
      <c r="C19" s="6"/>
      <c r="D19" s="210"/>
      <c r="E19" s="21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6"/>
      <c r="B20" s="6"/>
      <c r="C20" s="6"/>
      <c r="D20" s="210"/>
      <c r="E20" s="21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6"/>
      <c r="B21" s="6"/>
      <c r="C21" s="6"/>
      <c r="D21" s="210"/>
      <c r="E21" s="21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6"/>
      <c r="B22" s="6"/>
      <c r="C22" s="6"/>
      <c r="D22" s="210"/>
      <c r="E22" s="21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3" orientation="landscape" horizontalDpi="300" verticalDpi="30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="80" zoomScaleNormal="80" workbookViewId="0">
      <selection activeCell="P8" sqref="P8"/>
    </sheetView>
  </sheetViews>
  <sheetFormatPr defaultRowHeight="13.5"/>
  <cols>
    <col min="1" max="1" width="14" style="31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12.5" style="26" customWidth="1"/>
  </cols>
  <sheetData>
    <row r="1" spans="1:16" s="3" customFormat="1" ht="21" customHeight="1">
      <c r="A1" s="28"/>
      <c r="F1" s="2"/>
      <c r="G1" s="10"/>
      <c r="H1" s="10"/>
      <c r="I1" s="2"/>
      <c r="J1" s="2"/>
      <c r="K1" s="2"/>
      <c r="L1" s="2"/>
      <c r="M1" s="2"/>
      <c r="N1" s="2"/>
      <c r="O1" s="2"/>
      <c r="P1" s="26"/>
    </row>
    <row r="2" spans="1:16" s="3" customFormat="1" ht="14.25" customHeight="1">
      <c r="A2" s="33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6"/>
    </row>
    <row r="3" spans="1:16" s="3" customFormat="1" ht="14.25" customHeight="1">
      <c r="A3" s="29" t="s">
        <v>15</v>
      </c>
      <c r="B3" s="19"/>
      <c r="C3" s="19" t="s">
        <v>199</v>
      </c>
      <c r="D3" s="20" t="s">
        <v>29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6"/>
    </row>
    <row r="4" spans="1:16" s="3" customFormat="1" ht="14.25" customHeight="1">
      <c r="A4" s="30" t="s">
        <v>16</v>
      </c>
      <c r="B4" s="22"/>
      <c r="C4" s="23" t="s">
        <v>206</v>
      </c>
      <c r="D4" s="24" t="s">
        <v>207</v>
      </c>
      <c r="F4" s="2"/>
      <c r="G4" s="10"/>
      <c r="H4" s="10"/>
      <c r="I4" s="2"/>
      <c r="J4" s="2"/>
      <c r="K4" s="2"/>
      <c r="L4" s="2"/>
      <c r="M4" s="2"/>
      <c r="N4" s="2"/>
      <c r="O4" s="2"/>
      <c r="P4" s="26"/>
    </row>
    <row r="5" spans="1:16" s="3" customFormat="1" ht="12">
      <c r="A5" s="28"/>
      <c r="F5" s="2"/>
      <c r="G5" s="10"/>
      <c r="H5" s="10"/>
      <c r="I5" s="2"/>
      <c r="J5" s="2"/>
      <c r="K5" s="2"/>
      <c r="L5" s="2"/>
      <c r="M5" s="2"/>
      <c r="N5" s="2"/>
      <c r="O5" s="2"/>
      <c r="P5" s="26"/>
    </row>
    <row r="6" spans="1:16" s="1" customFormat="1" ht="31.5" customHeight="1">
      <c r="A6" s="251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22" t="s">
        <v>14</v>
      </c>
    </row>
    <row r="7" spans="1:16" s="1" customFormat="1" ht="15.75" customHeight="1">
      <c r="A7" s="252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23"/>
    </row>
    <row r="8" spans="1:16" s="1" customFormat="1" ht="27.75" customHeight="1">
      <c r="A8" s="43">
        <v>36249</v>
      </c>
      <c r="B8" s="42"/>
      <c r="C8" s="42" t="s">
        <v>496</v>
      </c>
      <c r="D8" s="211" t="s">
        <v>208</v>
      </c>
      <c r="E8" s="211"/>
      <c r="F8" s="42">
        <v>1</v>
      </c>
      <c r="G8" s="44">
        <v>114647</v>
      </c>
      <c r="H8" s="44">
        <v>114647</v>
      </c>
      <c r="I8" s="42"/>
      <c r="J8" s="42"/>
      <c r="K8" s="42"/>
      <c r="L8" s="42">
        <v>1</v>
      </c>
      <c r="M8" s="44">
        <v>114647</v>
      </c>
      <c r="N8" s="44">
        <v>114647</v>
      </c>
      <c r="O8" s="42" t="s">
        <v>412</v>
      </c>
      <c r="P8" s="45" t="s">
        <v>265</v>
      </c>
    </row>
    <row r="9" spans="1:16" s="2" customFormat="1" ht="27.75" customHeight="1">
      <c r="A9" s="43">
        <v>36249</v>
      </c>
      <c r="B9" s="34"/>
      <c r="C9" s="34" t="s">
        <v>496</v>
      </c>
      <c r="D9" s="211" t="s">
        <v>209</v>
      </c>
      <c r="E9" s="211"/>
      <c r="F9" s="34">
        <v>1</v>
      </c>
      <c r="G9" s="47">
        <v>142458</v>
      </c>
      <c r="H9" s="47">
        <v>142458</v>
      </c>
      <c r="I9" s="34"/>
      <c r="J9" s="34"/>
      <c r="K9" s="34"/>
      <c r="L9" s="34">
        <v>1</v>
      </c>
      <c r="M9" s="47">
        <v>142458</v>
      </c>
      <c r="N9" s="47">
        <v>142458</v>
      </c>
      <c r="O9" s="34" t="s">
        <v>413</v>
      </c>
      <c r="P9" s="48" t="s">
        <v>144</v>
      </c>
    </row>
    <row r="10" spans="1:16" ht="27.75" customHeight="1">
      <c r="A10" s="46">
        <v>38026</v>
      </c>
      <c r="B10" s="34"/>
      <c r="C10" s="34" t="s">
        <v>496</v>
      </c>
      <c r="D10" s="211" t="s">
        <v>211</v>
      </c>
      <c r="E10" s="211"/>
      <c r="F10" s="34">
        <v>1</v>
      </c>
      <c r="G10" s="44">
        <v>63400</v>
      </c>
      <c r="H10" s="44">
        <v>63400</v>
      </c>
      <c r="I10" s="34"/>
      <c r="J10" s="34"/>
      <c r="K10" s="34"/>
      <c r="L10" s="34">
        <v>1</v>
      </c>
      <c r="M10" s="44">
        <v>63400</v>
      </c>
      <c r="N10" s="44">
        <v>63400</v>
      </c>
      <c r="O10" s="34" t="s">
        <v>414</v>
      </c>
      <c r="P10" s="48" t="s">
        <v>163</v>
      </c>
    </row>
    <row r="11" spans="1:16" ht="27.75" customHeight="1">
      <c r="A11" s="46">
        <v>39171</v>
      </c>
      <c r="B11" s="34"/>
      <c r="C11" s="34" t="s">
        <v>496</v>
      </c>
      <c r="D11" s="211" t="s">
        <v>415</v>
      </c>
      <c r="E11" s="211"/>
      <c r="F11" s="34">
        <v>1</v>
      </c>
      <c r="G11" s="47">
        <v>15749</v>
      </c>
      <c r="H11" s="47">
        <v>15749</v>
      </c>
      <c r="I11" s="34"/>
      <c r="J11" s="34"/>
      <c r="K11" s="34"/>
      <c r="L11" s="34">
        <v>1</v>
      </c>
      <c r="M11" s="47">
        <v>15749</v>
      </c>
      <c r="N11" s="47">
        <v>15749</v>
      </c>
      <c r="O11" s="34" t="s">
        <v>416</v>
      </c>
      <c r="P11" s="48" t="s">
        <v>163</v>
      </c>
    </row>
    <row r="12" spans="1:16" ht="27.75" customHeight="1">
      <c r="A12" s="46">
        <v>39172</v>
      </c>
      <c r="B12" s="34"/>
      <c r="C12" s="34" t="s">
        <v>496</v>
      </c>
      <c r="D12" s="211" t="s">
        <v>212</v>
      </c>
      <c r="E12" s="211"/>
      <c r="F12" s="34">
        <v>1</v>
      </c>
      <c r="G12" s="47">
        <v>629790</v>
      </c>
      <c r="H12" s="47">
        <v>629790</v>
      </c>
      <c r="I12" s="34"/>
      <c r="J12" s="34"/>
      <c r="K12" s="34"/>
      <c r="L12" s="34">
        <v>1</v>
      </c>
      <c r="M12" s="47">
        <v>629790</v>
      </c>
      <c r="N12" s="47">
        <v>629790</v>
      </c>
      <c r="O12" s="34" t="s">
        <v>417</v>
      </c>
      <c r="P12" s="48" t="s">
        <v>163</v>
      </c>
    </row>
    <row r="13" spans="1:16" ht="27.75" customHeight="1">
      <c r="A13" s="46">
        <v>39172</v>
      </c>
      <c r="B13" s="34"/>
      <c r="C13" s="34" t="s">
        <v>496</v>
      </c>
      <c r="D13" s="211" t="s">
        <v>418</v>
      </c>
      <c r="E13" s="211"/>
      <c r="F13" s="34">
        <v>1</v>
      </c>
      <c r="G13" s="47">
        <v>53945</v>
      </c>
      <c r="H13" s="47">
        <v>53945</v>
      </c>
      <c r="I13" s="34"/>
      <c r="J13" s="34"/>
      <c r="K13" s="34"/>
      <c r="L13" s="34">
        <v>1</v>
      </c>
      <c r="M13" s="47">
        <v>53945</v>
      </c>
      <c r="N13" s="47">
        <v>53945</v>
      </c>
      <c r="O13" s="34" t="s">
        <v>419</v>
      </c>
      <c r="P13" s="48" t="s">
        <v>34</v>
      </c>
    </row>
    <row r="14" spans="1:16" ht="39" customHeight="1">
      <c r="A14" s="57" t="s">
        <v>210</v>
      </c>
      <c r="B14" s="34"/>
      <c r="C14" s="34" t="s">
        <v>496</v>
      </c>
      <c r="D14" s="211" t="s">
        <v>213</v>
      </c>
      <c r="E14" s="211"/>
      <c r="F14" s="34">
        <v>1</v>
      </c>
      <c r="G14" s="47">
        <v>35700</v>
      </c>
      <c r="H14" s="47">
        <v>35700</v>
      </c>
      <c r="I14" s="34"/>
      <c r="J14" s="34"/>
      <c r="K14" s="34"/>
      <c r="L14" s="34">
        <v>1</v>
      </c>
      <c r="M14" s="47">
        <v>35700</v>
      </c>
      <c r="N14" s="47">
        <v>35700</v>
      </c>
      <c r="O14" s="34" t="s">
        <v>420</v>
      </c>
      <c r="P14" s="50" t="s">
        <v>709</v>
      </c>
    </row>
    <row r="15" spans="1:16" ht="27.75" customHeight="1">
      <c r="A15" s="8"/>
      <c r="B15" s="6"/>
      <c r="C15" s="6"/>
      <c r="D15" s="210"/>
      <c r="E15" s="210"/>
      <c r="F15" s="4"/>
      <c r="G15" s="9"/>
      <c r="H15" s="9"/>
      <c r="I15" s="4"/>
      <c r="J15" s="4"/>
      <c r="K15" s="4"/>
      <c r="L15" s="4"/>
      <c r="M15" s="4"/>
      <c r="N15" s="4"/>
      <c r="O15" s="4"/>
      <c r="P15" s="25"/>
    </row>
    <row r="16" spans="1:16" ht="27.75" customHeight="1">
      <c r="A16" s="8"/>
      <c r="B16" s="6"/>
      <c r="C16" s="6"/>
      <c r="D16" s="210"/>
      <c r="E16" s="210"/>
      <c r="F16" s="4"/>
      <c r="G16" s="9"/>
      <c r="H16" s="9"/>
      <c r="I16" s="4"/>
      <c r="J16" s="4"/>
      <c r="K16" s="4"/>
      <c r="L16" s="4"/>
      <c r="M16" s="4"/>
      <c r="N16" s="4"/>
      <c r="O16" s="4"/>
      <c r="P16" s="25"/>
    </row>
    <row r="17" spans="1:16" ht="27.75" customHeight="1">
      <c r="A17" s="8"/>
      <c r="B17" s="6"/>
      <c r="C17" s="6"/>
      <c r="D17" s="210"/>
      <c r="E17" s="210"/>
      <c r="F17" s="4"/>
      <c r="G17" s="9"/>
      <c r="H17" s="9"/>
      <c r="I17" s="4"/>
      <c r="J17" s="4"/>
      <c r="K17" s="4"/>
      <c r="L17" s="4"/>
      <c r="M17" s="4"/>
      <c r="N17" s="4"/>
      <c r="O17" s="4"/>
      <c r="P17" s="25"/>
    </row>
    <row r="18" spans="1:16" ht="27.75" customHeight="1">
      <c r="A18" s="8"/>
      <c r="B18" s="6"/>
      <c r="C18" s="6"/>
      <c r="D18" s="210"/>
      <c r="E18" s="210"/>
      <c r="F18" s="4"/>
      <c r="G18" s="9"/>
      <c r="H18" s="9"/>
      <c r="I18" s="4"/>
      <c r="J18" s="4"/>
      <c r="K18" s="4"/>
      <c r="L18" s="4"/>
      <c r="M18" s="4"/>
      <c r="N18" s="4"/>
      <c r="O18" s="4"/>
      <c r="P18" s="25"/>
    </row>
    <row r="19" spans="1:16" ht="27.75" customHeight="1">
      <c r="A19" s="8"/>
      <c r="B19" s="6"/>
      <c r="C19" s="6"/>
      <c r="D19" s="210"/>
      <c r="E19" s="210"/>
      <c r="F19" s="4"/>
      <c r="G19" s="9"/>
      <c r="H19" s="9"/>
      <c r="I19" s="4"/>
      <c r="J19" s="4"/>
      <c r="K19" s="4"/>
      <c r="L19" s="4"/>
      <c r="M19" s="4"/>
      <c r="N19" s="4"/>
      <c r="O19" s="4"/>
      <c r="P19" s="25"/>
    </row>
    <row r="20" spans="1:16" ht="27.75" customHeight="1">
      <c r="A20" s="8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4"/>
      <c r="N20" s="4"/>
      <c r="O20" s="4"/>
      <c r="P20" s="25"/>
    </row>
    <row r="21" spans="1:16" ht="27.75" customHeight="1">
      <c r="A21" s="8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4"/>
      <c r="N21" s="4"/>
      <c r="O21" s="4"/>
      <c r="P21" s="25"/>
    </row>
    <row r="22" spans="1:16" ht="27.75" customHeight="1">
      <c r="A22" s="8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4"/>
      <c r="N22" s="4"/>
      <c r="O22" s="4"/>
      <c r="P22" s="25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zoomScale="80" zoomScaleNormal="80" workbookViewId="0">
      <selection activeCell="O21" sqref="O21"/>
    </sheetView>
  </sheetViews>
  <sheetFormatPr defaultRowHeight="13.5"/>
  <cols>
    <col min="1" max="1" width="14" style="31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9" style="2"/>
  </cols>
  <sheetData>
    <row r="1" spans="1:22" s="3" customFormat="1" ht="21" customHeight="1">
      <c r="A1" s="28"/>
      <c r="F1" s="2"/>
      <c r="G1" s="10"/>
      <c r="H1" s="10"/>
      <c r="I1" s="2"/>
      <c r="J1" s="2"/>
      <c r="K1" s="2"/>
      <c r="L1" s="2"/>
      <c r="M1" s="2"/>
      <c r="N1" s="2"/>
      <c r="O1" s="2"/>
      <c r="P1" s="2"/>
    </row>
    <row r="2" spans="1:22" s="3" customFormat="1" ht="14.25" customHeight="1">
      <c r="A2" s="33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22" s="3" customFormat="1" ht="14.25" customHeight="1">
      <c r="A3" s="29" t="s">
        <v>15</v>
      </c>
      <c r="B3" s="19"/>
      <c r="C3" s="19" t="s">
        <v>214</v>
      </c>
      <c r="D3" s="20" t="s">
        <v>215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"/>
    </row>
    <row r="4" spans="1:22" s="3" customFormat="1" ht="14.25" customHeight="1">
      <c r="A4" s="30" t="s">
        <v>16</v>
      </c>
      <c r="B4" s="22"/>
      <c r="C4" s="23" t="s">
        <v>216</v>
      </c>
      <c r="D4" s="24" t="s">
        <v>217</v>
      </c>
      <c r="F4" s="2"/>
      <c r="G4" s="10"/>
      <c r="H4" s="10"/>
      <c r="I4" s="2"/>
      <c r="J4" s="2"/>
      <c r="K4" s="2"/>
      <c r="L4" s="2"/>
      <c r="M4" s="2"/>
      <c r="N4" s="2"/>
      <c r="O4" s="2"/>
      <c r="P4" s="2"/>
    </row>
    <row r="5" spans="1:22" s="3" customFormat="1" ht="12">
      <c r="A5" s="28"/>
      <c r="F5" s="2"/>
      <c r="G5" s="10"/>
      <c r="H5" s="10"/>
      <c r="I5" s="2"/>
      <c r="J5" s="2"/>
      <c r="K5" s="2"/>
      <c r="L5" s="2"/>
      <c r="M5" s="2"/>
      <c r="N5" s="2"/>
      <c r="O5" s="2"/>
      <c r="P5" s="2"/>
    </row>
    <row r="6" spans="1:22" s="1" customFormat="1" ht="31.5" customHeight="1">
      <c r="A6" s="251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22" s="1" customFormat="1" ht="15.75" customHeight="1">
      <c r="A7" s="252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22" s="1" customFormat="1" ht="27.75" customHeight="1">
      <c r="A8" s="43">
        <v>36013</v>
      </c>
      <c r="B8" s="42"/>
      <c r="C8" s="42" t="s">
        <v>496</v>
      </c>
      <c r="D8" s="211" t="s">
        <v>531</v>
      </c>
      <c r="E8" s="211"/>
      <c r="F8" s="42">
        <v>3</v>
      </c>
      <c r="G8" s="44">
        <v>70200</v>
      </c>
      <c r="H8" s="44">
        <f>F8*G8</f>
        <v>210600</v>
      </c>
      <c r="I8" s="42">
        <v>2</v>
      </c>
      <c r="J8" s="44">
        <v>70200</v>
      </c>
      <c r="K8" s="44">
        <v>70200</v>
      </c>
      <c r="L8" s="42">
        <v>1</v>
      </c>
      <c r="M8" s="44">
        <v>70200</v>
      </c>
      <c r="N8" s="44">
        <f t="shared" ref="N8:N22" si="0">L8*M8</f>
        <v>70200</v>
      </c>
      <c r="O8" s="42" t="s">
        <v>542</v>
      </c>
      <c r="P8" s="106" t="s">
        <v>543</v>
      </c>
      <c r="Q8" s="79" t="s">
        <v>615</v>
      </c>
      <c r="R8" s="80"/>
      <c r="S8" s="35"/>
      <c r="T8" s="36"/>
      <c r="U8" s="37"/>
      <c r="V8" s="38"/>
    </row>
    <row r="9" spans="1:22" s="2" customFormat="1" ht="27.75" customHeight="1">
      <c r="A9" s="43">
        <v>36013</v>
      </c>
      <c r="B9" s="67"/>
      <c r="C9" s="67" t="s">
        <v>496</v>
      </c>
      <c r="D9" s="211" t="s">
        <v>532</v>
      </c>
      <c r="E9" s="211"/>
      <c r="F9" s="67">
        <v>3</v>
      </c>
      <c r="G9" s="72">
        <v>98100</v>
      </c>
      <c r="H9" s="44">
        <f t="shared" ref="H9:H22" si="1">F9*G9</f>
        <v>294300</v>
      </c>
      <c r="I9" s="67"/>
      <c r="J9" s="72"/>
      <c r="K9" s="72"/>
      <c r="L9" s="67">
        <v>3</v>
      </c>
      <c r="M9" s="72">
        <v>98100</v>
      </c>
      <c r="N9" s="44">
        <f t="shared" si="0"/>
        <v>294300</v>
      </c>
      <c r="O9" s="67" t="s">
        <v>544</v>
      </c>
      <c r="P9" s="106" t="s">
        <v>543</v>
      </c>
      <c r="Q9" s="266"/>
      <c r="R9" s="267"/>
      <c r="S9" s="35"/>
      <c r="T9" s="39"/>
      <c r="U9" s="40"/>
      <c r="V9" s="38"/>
    </row>
    <row r="10" spans="1:22" ht="27.75" customHeight="1">
      <c r="A10" s="43">
        <v>36013</v>
      </c>
      <c r="B10" s="67"/>
      <c r="C10" s="67" t="s">
        <v>496</v>
      </c>
      <c r="D10" s="211" t="s">
        <v>533</v>
      </c>
      <c r="E10" s="211"/>
      <c r="F10" s="67">
        <v>2</v>
      </c>
      <c r="G10" s="72">
        <v>42300</v>
      </c>
      <c r="H10" s="44">
        <f t="shared" si="1"/>
        <v>84600</v>
      </c>
      <c r="I10" s="67">
        <v>2</v>
      </c>
      <c r="J10" s="72">
        <v>42300</v>
      </c>
      <c r="K10" s="44">
        <f>I10*J10</f>
        <v>84600</v>
      </c>
      <c r="L10" s="67">
        <v>0</v>
      </c>
      <c r="M10" s="72">
        <v>42300</v>
      </c>
      <c r="N10" s="44">
        <f t="shared" si="0"/>
        <v>0</v>
      </c>
      <c r="O10" s="67" t="s">
        <v>545</v>
      </c>
      <c r="P10" s="106" t="s">
        <v>543</v>
      </c>
      <c r="Q10" s="78" t="s">
        <v>616</v>
      </c>
      <c r="R10" s="81"/>
      <c r="S10" s="35"/>
      <c r="T10" s="39"/>
      <c r="U10" s="40"/>
      <c r="V10" s="38"/>
    </row>
    <row r="11" spans="1:22" ht="27.75" customHeight="1">
      <c r="A11" s="43">
        <v>36013</v>
      </c>
      <c r="B11" s="67"/>
      <c r="C11" s="67" t="s">
        <v>496</v>
      </c>
      <c r="D11" s="211" t="s">
        <v>534</v>
      </c>
      <c r="E11" s="211"/>
      <c r="F11" s="67">
        <v>1</v>
      </c>
      <c r="G11" s="72">
        <v>15300</v>
      </c>
      <c r="H11" s="44">
        <f t="shared" si="1"/>
        <v>15300</v>
      </c>
      <c r="I11" s="67"/>
      <c r="J11" s="67"/>
      <c r="K11" s="67"/>
      <c r="L11" s="67">
        <v>1</v>
      </c>
      <c r="M11" s="72">
        <v>15300</v>
      </c>
      <c r="N11" s="44">
        <f t="shared" si="0"/>
        <v>15300</v>
      </c>
      <c r="O11" s="67" t="s">
        <v>546</v>
      </c>
      <c r="P11" s="76" t="s">
        <v>547</v>
      </c>
      <c r="Q11" s="78"/>
      <c r="R11" s="81"/>
      <c r="S11" s="35"/>
      <c r="T11" s="39"/>
      <c r="U11" s="40"/>
      <c r="V11" s="41"/>
    </row>
    <row r="12" spans="1:22" ht="27.75" customHeight="1">
      <c r="A12" s="66">
        <v>36222</v>
      </c>
      <c r="B12" s="67"/>
      <c r="C12" s="67" t="s">
        <v>496</v>
      </c>
      <c r="D12" s="211" t="s">
        <v>535</v>
      </c>
      <c r="E12" s="211"/>
      <c r="F12" s="67">
        <v>1</v>
      </c>
      <c r="G12" s="72">
        <v>31500</v>
      </c>
      <c r="H12" s="44">
        <f t="shared" si="1"/>
        <v>31500</v>
      </c>
      <c r="I12" s="67">
        <v>1</v>
      </c>
      <c r="J12" s="72">
        <v>31500</v>
      </c>
      <c r="K12" s="44">
        <f>I12*J12</f>
        <v>31500</v>
      </c>
      <c r="L12" s="67">
        <v>0</v>
      </c>
      <c r="M12" s="72">
        <v>31500</v>
      </c>
      <c r="N12" s="44">
        <f t="shared" si="0"/>
        <v>0</v>
      </c>
      <c r="O12" s="67" t="s">
        <v>548</v>
      </c>
      <c r="P12" s="76" t="s">
        <v>547</v>
      </c>
      <c r="Q12" s="78" t="s">
        <v>634</v>
      </c>
      <c r="R12" s="82"/>
      <c r="S12" s="35"/>
      <c r="T12" s="39"/>
      <c r="U12" s="40"/>
      <c r="V12" s="41"/>
    </row>
    <row r="13" spans="1:22" ht="27.75" customHeight="1">
      <c r="A13" s="66">
        <v>36237</v>
      </c>
      <c r="B13" s="67"/>
      <c r="C13" s="67" t="s">
        <v>496</v>
      </c>
      <c r="D13" s="211" t="s">
        <v>536</v>
      </c>
      <c r="E13" s="211"/>
      <c r="F13" s="67">
        <v>1</v>
      </c>
      <c r="G13" s="72">
        <v>15750</v>
      </c>
      <c r="H13" s="44">
        <f t="shared" si="1"/>
        <v>15750</v>
      </c>
      <c r="I13" s="67"/>
      <c r="J13" s="67"/>
      <c r="K13" s="67"/>
      <c r="L13" s="67">
        <v>1</v>
      </c>
      <c r="M13" s="72">
        <v>15750</v>
      </c>
      <c r="N13" s="44">
        <f t="shared" si="0"/>
        <v>15750</v>
      </c>
      <c r="O13" s="67" t="s">
        <v>549</v>
      </c>
      <c r="P13" s="76" t="s">
        <v>550</v>
      </c>
      <c r="Q13" s="78"/>
      <c r="R13" s="82"/>
      <c r="S13" s="35"/>
      <c r="T13" s="39"/>
      <c r="U13" s="40"/>
      <c r="V13" s="41"/>
    </row>
    <row r="14" spans="1:22" ht="27.75" customHeight="1">
      <c r="A14" s="66">
        <v>36242</v>
      </c>
      <c r="B14" s="67"/>
      <c r="C14" s="67" t="s">
        <v>496</v>
      </c>
      <c r="D14" s="211" t="s">
        <v>537</v>
      </c>
      <c r="E14" s="211"/>
      <c r="F14" s="67">
        <v>1</v>
      </c>
      <c r="G14" s="72">
        <v>42400</v>
      </c>
      <c r="H14" s="44">
        <f t="shared" si="1"/>
        <v>42400</v>
      </c>
      <c r="I14" s="67"/>
      <c r="J14" s="67"/>
      <c r="K14" s="67"/>
      <c r="L14" s="67">
        <v>1</v>
      </c>
      <c r="M14" s="72">
        <v>42400</v>
      </c>
      <c r="N14" s="44">
        <f t="shared" si="0"/>
        <v>42400</v>
      </c>
      <c r="O14" s="67" t="s">
        <v>551</v>
      </c>
      <c r="P14" s="76" t="s">
        <v>710</v>
      </c>
      <c r="Q14" s="78"/>
      <c r="R14" s="82"/>
      <c r="S14" s="35"/>
      <c r="T14" s="39"/>
      <c r="U14" s="40"/>
      <c r="V14" s="41"/>
    </row>
    <row r="15" spans="1:22" ht="27.75" customHeight="1">
      <c r="A15" s="66">
        <v>36249</v>
      </c>
      <c r="B15" s="67"/>
      <c r="C15" s="67" t="s">
        <v>496</v>
      </c>
      <c r="D15" s="211" t="s">
        <v>552</v>
      </c>
      <c r="E15" s="211"/>
      <c r="F15" s="67">
        <v>1</v>
      </c>
      <c r="G15" s="72">
        <v>1050000</v>
      </c>
      <c r="H15" s="44">
        <f t="shared" si="1"/>
        <v>1050000</v>
      </c>
      <c r="I15" s="67">
        <v>1</v>
      </c>
      <c r="J15" s="72">
        <v>1050000</v>
      </c>
      <c r="K15" s="44">
        <f>I15*J15</f>
        <v>1050000</v>
      </c>
      <c r="L15" s="67">
        <v>0</v>
      </c>
      <c r="M15" s="72">
        <v>1050000</v>
      </c>
      <c r="N15" s="44">
        <f t="shared" si="0"/>
        <v>0</v>
      </c>
      <c r="O15" s="67" t="s">
        <v>553</v>
      </c>
      <c r="P15" s="76" t="s">
        <v>547</v>
      </c>
      <c r="Q15" s="78" t="s">
        <v>634</v>
      </c>
      <c r="R15" s="82"/>
      <c r="S15" s="35"/>
      <c r="T15" s="39"/>
      <c r="U15" s="40"/>
      <c r="V15" s="41"/>
    </row>
    <row r="16" spans="1:22" ht="27.75" customHeight="1">
      <c r="A16" s="66">
        <v>36249</v>
      </c>
      <c r="B16" s="67"/>
      <c r="C16" s="67" t="s">
        <v>496</v>
      </c>
      <c r="D16" s="211" t="s">
        <v>538</v>
      </c>
      <c r="E16" s="211"/>
      <c r="F16" s="67">
        <v>2</v>
      </c>
      <c r="G16" s="72">
        <v>133057</v>
      </c>
      <c r="H16" s="44">
        <f t="shared" si="1"/>
        <v>266114</v>
      </c>
      <c r="I16" s="67"/>
      <c r="J16" s="67"/>
      <c r="K16" s="67"/>
      <c r="L16" s="67">
        <v>2</v>
      </c>
      <c r="M16" s="72">
        <v>133057</v>
      </c>
      <c r="N16" s="44">
        <f t="shared" si="0"/>
        <v>266114</v>
      </c>
      <c r="O16" s="67" t="s">
        <v>554</v>
      </c>
      <c r="P16" s="76" t="s">
        <v>555</v>
      </c>
      <c r="Q16" s="78"/>
      <c r="R16" s="82"/>
      <c r="S16" s="35"/>
      <c r="T16" s="39"/>
      <c r="U16" s="40"/>
      <c r="V16" s="41"/>
    </row>
    <row r="17" spans="1:22" ht="27.75" customHeight="1">
      <c r="A17" s="46">
        <v>36249</v>
      </c>
      <c r="B17" s="34"/>
      <c r="C17" s="34" t="s">
        <v>496</v>
      </c>
      <c r="D17" s="211" t="s">
        <v>539</v>
      </c>
      <c r="E17" s="211"/>
      <c r="F17" s="34">
        <v>1</v>
      </c>
      <c r="G17" s="47">
        <v>1016256</v>
      </c>
      <c r="H17" s="44">
        <f t="shared" si="1"/>
        <v>1016256</v>
      </c>
      <c r="I17" s="34"/>
      <c r="J17" s="34"/>
      <c r="K17" s="34"/>
      <c r="L17" s="67">
        <v>1</v>
      </c>
      <c r="M17" s="72">
        <v>1016256</v>
      </c>
      <c r="N17" s="44">
        <f t="shared" si="0"/>
        <v>1016256</v>
      </c>
      <c r="O17" s="67" t="s">
        <v>556</v>
      </c>
      <c r="P17" s="76" t="s">
        <v>543</v>
      </c>
      <c r="Q17" s="78"/>
      <c r="R17" s="82"/>
      <c r="S17" s="35"/>
      <c r="T17" s="39"/>
      <c r="U17" s="40"/>
      <c r="V17" s="41"/>
    </row>
    <row r="18" spans="1:22" ht="27.75" customHeight="1">
      <c r="A18" s="46">
        <v>36249</v>
      </c>
      <c r="B18" s="34"/>
      <c r="C18" s="34" t="s">
        <v>496</v>
      </c>
      <c r="D18" s="211" t="s">
        <v>540</v>
      </c>
      <c r="E18" s="211"/>
      <c r="F18" s="34">
        <v>1</v>
      </c>
      <c r="G18" s="47">
        <v>580475</v>
      </c>
      <c r="H18" s="44">
        <f t="shared" si="1"/>
        <v>580475</v>
      </c>
      <c r="I18" s="34"/>
      <c r="J18" s="34"/>
      <c r="K18" s="34"/>
      <c r="L18" s="67">
        <v>1</v>
      </c>
      <c r="M18" s="72">
        <v>580475</v>
      </c>
      <c r="N18" s="44">
        <f t="shared" si="0"/>
        <v>580475</v>
      </c>
      <c r="O18" s="67" t="s">
        <v>246</v>
      </c>
      <c r="P18" s="76" t="s">
        <v>711</v>
      </c>
      <c r="Q18" s="78"/>
      <c r="R18" s="82"/>
      <c r="S18" s="35"/>
      <c r="T18" s="39"/>
      <c r="U18" s="40"/>
      <c r="V18" s="41"/>
    </row>
    <row r="19" spans="1:22" ht="27.75" customHeight="1">
      <c r="A19" s="46">
        <v>36328</v>
      </c>
      <c r="B19" s="34"/>
      <c r="C19" s="34" t="s">
        <v>496</v>
      </c>
      <c r="D19" s="211" t="s">
        <v>541</v>
      </c>
      <c r="E19" s="211"/>
      <c r="F19" s="34">
        <v>10</v>
      </c>
      <c r="G19" s="47">
        <v>27000</v>
      </c>
      <c r="H19" s="44">
        <f t="shared" si="1"/>
        <v>270000</v>
      </c>
      <c r="I19" s="34">
        <v>9</v>
      </c>
      <c r="J19" s="47">
        <v>27000</v>
      </c>
      <c r="K19" s="34">
        <f>G19*9</f>
        <v>243000</v>
      </c>
      <c r="L19" s="67">
        <v>1</v>
      </c>
      <c r="M19" s="72">
        <v>27000</v>
      </c>
      <c r="N19" s="44">
        <f t="shared" si="0"/>
        <v>27000</v>
      </c>
      <c r="O19" s="67" t="s">
        <v>557</v>
      </c>
      <c r="P19" s="76" t="s">
        <v>558</v>
      </c>
      <c r="Q19" s="268" t="s">
        <v>618</v>
      </c>
      <c r="R19" s="269"/>
      <c r="S19" s="270"/>
      <c r="T19" s="270"/>
      <c r="U19" s="69"/>
      <c r="V19" s="68"/>
    </row>
    <row r="20" spans="1:22" ht="27.75" customHeight="1">
      <c r="A20" s="46">
        <v>36328</v>
      </c>
      <c r="B20" s="34"/>
      <c r="C20" s="34" t="s">
        <v>496</v>
      </c>
      <c r="D20" s="211" t="s">
        <v>521</v>
      </c>
      <c r="E20" s="211"/>
      <c r="F20" s="34">
        <v>1</v>
      </c>
      <c r="G20" s="47">
        <v>61000</v>
      </c>
      <c r="H20" s="44">
        <f t="shared" si="1"/>
        <v>61000</v>
      </c>
      <c r="I20" s="34"/>
      <c r="J20" s="34"/>
      <c r="K20" s="34"/>
      <c r="L20" s="67">
        <v>1</v>
      </c>
      <c r="M20" s="47">
        <v>61000</v>
      </c>
      <c r="N20" s="44">
        <f t="shared" si="0"/>
        <v>61000</v>
      </c>
      <c r="O20" s="67" t="s">
        <v>559</v>
      </c>
      <c r="P20" s="76" t="s">
        <v>543</v>
      </c>
      <c r="Q20" s="78" t="s">
        <v>671</v>
      </c>
      <c r="R20" s="82"/>
      <c r="S20" s="35"/>
      <c r="T20" s="39"/>
      <c r="U20" s="40"/>
      <c r="V20" s="41"/>
    </row>
    <row r="21" spans="1:22" ht="27.75" customHeight="1">
      <c r="A21" s="46">
        <v>36328</v>
      </c>
      <c r="B21" s="34"/>
      <c r="C21" s="34" t="s">
        <v>496</v>
      </c>
      <c r="D21" s="211" t="s">
        <v>521</v>
      </c>
      <c r="E21" s="211"/>
      <c r="F21" s="34">
        <v>1</v>
      </c>
      <c r="G21" s="47">
        <v>61000</v>
      </c>
      <c r="H21" s="44">
        <f t="shared" si="1"/>
        <v>61000</v>
      </c>
      <c r="I21" s="34">
        <v>1</v>
      </c>
      <c r="J21" s="34">
        <v>61000</v>
      </c>
      <c r="K21" s="34">
        <v>81000</v>
      </c>
      <c r="L21" s="67">
        <v>0</v>
      </c>
      <c r="M21" s="72">
        <v>61000</v>
      </c>
      <c r="N21" s="44">
        <f t="shared" si="0"/>
        <v>0</v>
      </c>
      <c r="O21" s="67" t="s">
        <v>247</v>
      </c>
      <c r="P21" s="76" t="s">
        <v>543</v>
      </c>
      <c r="Q21" s="74" t="s">
        <v>617</v>
      </c>
      <c r="R21" s="82"/>
      <c r="S21" s="35"/>
      <c r="T21" s="39"/>
      <c r="U21" s="40"/>
      <c r="V21" s="41"/>
    </row>
    <row r="22" spans="1:22" ht="27.75" customHeight="1">
      <c r="A22" s="46">
        <v>36328</v>
      </c>
      <c r="B22" s="34"/>
      <c r="C22" s="34" t="s">
        <v>496</v>
      </c>
      <c r="D22" s="211" t="s">
        <v>521</v>
      </c>
      <c r="E22" s="211"/>
      <c r="F22" s="34">
        <v>1</v>
      </c>
      <c r="G22" s="47">
        <v>61000</v>
      </c>
      <c r="H22" s="44">
        <f t="shared" si="1"/>
        <v>61000</v>
      </c>
      <c r="I22" s="34"/>
      <c r="J22" s="34"/>
      <c r="K22" s="34"/>
      <c r="L22" s="67">
        <v>1</v>
      </c>
      <c r="M22" s="72">
        <v>61000</v>
      </c>
      <c r="N22" s="44">
        <f t="shared" si="0"/>
        <v>61000</v>
      </c>
      <c r="O22" s="67" t="s">
        <v>248</v>
      </c>
      <c r="P22" s="76" t="s">
        <v>543</v>
      </c>
      <c r="Q22" s="78"/>
      <c r="R22" s="82"/>
      <c r="S22" s="35"/>
      <c r="T22" s="39"/>
      <c r="U22" s="40"/>
      <c r="V22" s="41"/>
    </row>
    <row r="29" spans="1:22">
      <c r="E29" s="123"/>
    </row>
  </sheetData>
  <mergeCells count="28">
    <mergeCell ref="S19:T19"/>
    <mergeCell ref="A6:A7"/>
    <mergeCell ref="B6:B7"/>
    <mergeCell ref="C6:C7"/>
    <mergeCell ref="D6:E7"/>
    <mergeCell ref="F6:H6"/>
    <mergeCell ref="I6:K6"/>
    <mergeCell ref="D12:E12"/>
    <mergeCell ref="D13:E13"/>
    <mergeCell ref="L6:N6"/>
    <mergeCell ref="O6:O7"/>
    <mergeCell ref="P6:P7"/>
    <mergeCell ref="H2:J3"/>
    <mergeCell ref="D22:E22"/>
    <mergeCell ref="D14:E14"/>
    <mergeCell ref="D15:E15"/>
    <mergeCell ref="D16:E16"/>
    <mergeCell ref="D17:E17"/>
    <mergeCell ref="D18:E18"/>
    <mergeCell ref="D19:E19"/>
    <mergeCell ref="Q9:R9"/>
    <mergeCell ref="D20:E20"/>
    <mergeCell ref="D21:E21"/>
    <mergeCell ref="D8:E8"/>
    <mergeCell ref="D9:E9"/>
    <mergeCell ref="D10:E10"/>
    <mergeCell ref="D11:E11"/>
    <mergeCell ref="Q19:R19"/>
  </mergeCells>
  <phoneticPr fontId="25"/>
  <pageMargins left="0.39370078740157483" right="0.11811023622047245" top="0.74803149606299213" bottom="0.74803149606299213" header="0.31496062992125984" footer="0.31496062992125984"/>
  <pageSetup paperSize="9" scale="75" orientation="landscape" horizontalDpi="300" verticalDpi="300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zoomScale="80" zoomScaleNormal="80" workbookViewId="0">
      <selection activeCell="M2" sqref="M2"/>
    </sheetView>
  </sheetViews>
  <sheetFormatPr defaultRowHeight="13.5"/>
  <cols>
    <col min="1" max="1" width="14" style="185" bestFit="1" customWidth="1"/>
    <col min="2" max="2" width="5" style="183" customWidth="1"/>
    <col min="3" max="4" width="10.625" style="183" customWidth="1"/>
    <col min="5" max="5" width="8.75" style="183" customWidth="1"/>
    <col min="6" max="6" width="5" style="161" bestFit="1" customWidth="1"/>
    <col min="7" max="8" width="12.625" style="162" customWidth="1"/>
    <col min="9" max="9" width="5" style="161" bestFit="1" customWidth="1"/>
    <col min="10" max="11" width="12.625" style="161" customWidth="1"/>
    <col min="12" max="12" width="5" style="161" bestFit="1" customWidth="1"/>
    <col min="13" max="14" width="12.625" style="161" customWidth="1"/>
    <col min="15" max="15" width="11.125" style="161" customWidth="1"/>
    <col min="16" max="16" width="12.875" style="161" customWidth="1"/>
    <col min="17" max="16384" width="9" style="183"/>
  </cols>
  <sheetData>
    <row r="1" spans="1:20" s="160" customFormat="1" ht="21" customHeight="1">
      <c r="A1" s="159"/>
      <c r="F1" s="161"/>
      <c r="G1" s="162"/>
      <c r="H1" s="162"/>
      <c r="I1" s="161"/>
      <c r="J1" s="161"/>
      <c r="K1" s="161"/>
      <c r="L1" s="161"/>
      <c r="M1" s="161"/>
      <c r="N1" s="161"/>
      <c r="O1" s="161"/>
      <c r="P1" s="161"/>
    </row>
    <row r="2" spans="1:20" s="160" customFormat="1" ht="14.25" customHeight="1">
      <c r="A2" s="163"/>
      <c r="B2" s="164"/>
      <c r="C2" s="164" t="s">
        <v>17</v>
      </c>
      <c r="D2" s="165" t="s">
        <v>18</v>
      </c>
      <c r="F2" s="161"/>
      <c r="G2" s="162"/>
      <c r="H2" s="277" t="s">
        <v>12</v>
      </c>
      <c r="I2" s="277"/>
      <c r="J2" s="277"/>
      <c r="K2" s="161"/>
      <c r="L2" s="161"/>
      <c r="M2" s="161"/>
      <c r="N2" s="161"/>
      <c r="O2" s="161"/>
      <c r="P2" s="161"/>
    </row>
    <row r="3" spans="1:20" s="160" customFormat="1" ht="14.25" customHeight="1">
      <c r="A3" s="166" t="s">
        <v>15</v>
      </c>
      <c r="B3" s="167"/>
      <c r="C3" s="167" t="s">
        <v>214</v>
      </c>
      <c r="D3" s="168" t="s">
        <v>215</v>
      </c>
      <c r="F3" s="161"/>
      <c r="G3" s="162"/>
      <c r="H3" s="277"/>
      <c r="I3" s="277"/>
      <c r="J3" s="277"/>
      <c r="K3" s="161"/>
      <c r="L3" s="161"/>
      <c r="M3" s="161"/>
      <c r="N3" s="161"/>
      <c r="O3" s="161"/>
      <c r="P3" s="161"/>
    </row>
    <row r="4" spans="1:20" s="160" customFormat="1" ht="14.25" customHeight="1">
      <c r="A4" s="169" t="s">
        <v>16</v>
      </c>
      <c r="B4" s="170"/>
      <c r="C4" s="171" t="s">
        <v>216</v>
      </c>
      <c r="D4" s="172" t="s">
        <v>217</v>
      </c>
      <c r="F4" s="161"/>
      <c r="G4" s="162"/>
      <c r="H4" s="162"/>
      <c r="I4" s="161"/>
      <c r="J4" s="161"/>
      <c r="K4" s="161"/>
      <c r="L4" s="161"/>
      <c r="M4" s="161"/>
      <c r="N4" s="161"/>
      <c r="O4" s="161"/>
      <c r="P4" s="161"/>
    </row>
    <row r="5" spans="1:20" s="160" customFormat="1" ht="12">
      <c r="A5" s="159"/>
      <c r="F5" s="161"/>
      <c r="G5" s="162"/>
      <c r="H5" s="162"/>
      <c r="I5" s="161"/>
      <c r="J5" s="161"/>
      <c r="K5" s="161"/>
      <c r="L5" s="161"/>
      <c r="M5" s="161"/>
      <c r="N5" s="161"/>
      <c r="O5" s="161"/>
      <c r="P5" s="161"/>
    </row>
    <row r="6" spans="1:20" s="173" customFormat="1" ht="31.5" customHeight="1">
      <c r="A6" s="278" t="s">
        <v>8</v>
      </c>
      <c r="B6" s="272" t="s">
        <v>9</v>
      </c>
      <c r="C6" s="272" t="s">
        <v>0</v>
      </c>
      <c r="D6" s="280" t="s">
        <v>1</v>
      </c>
      <c r="E6" s="281"/>
      <c r="F6" s="284" t="s">
        <v>2</v>
      </c>
      <c r="G6" s="285"/>
      <c r="H6" s="286"/>
      <c r="I6" s="284" t="s">
        <v>3</v>
      </c>
      <c r="J6" s="285"/>
      <c r="K6" s="286"/>
      <c r="L6" s="284" t="s">
        <v>4</v>
      </c>
      <c r="M6" s="285"/>
      <c r="N6" s="286"/>
      <c r="O6" s="272" t="s">
        <v>13</v>
      </c>
      <c r="P6" s="272" t="s">
        <v>14</v>
      </c>
    </row>
    <row r="7" spans="1:20" s="173" customFormat="1" ht="15.75" customHeight="1">
      <c r="A7" s="279"/>
      <c r="B7" s="273"/>
      <c r="C7" s="273"/>
      <c r="D7" s="282"/>
      <c r="E7" s="283"/>
      <c r="F7" s="174" t="s">
        <v>5</v>
      </c>
      <c r="G7" s="175" t="s">
        <v>6</v>
      </c>
      <c r="H7" s="176" t="s">
        <v>7</v>
      </c>
      <c r="I7" s="174" t="s">
        <v>5</v>
      </c>
      <c r="J7" s="177" t="s">
        <v>6</v>
      </c>
      <c r="K7" s="174" t="s">
        <v>7</v>
      </c>
      <c r="L7" s="174" t="s">
        <v>5</v>
      </c>
      <c r="M7" s="177" t="s">
        <v>6</v>
      </c>
      <c r="N7" s="174" t="s">
        <v>7</v>
      </c>
      <c r="O7" s="273"/>
      <c r="P7" s="273"/>
    </row>
    <row r="8" spans="1:20" s="173" customFormat="1" ht="27.75" customHeight="1">
      <c r="A8" s="178">
        <v>36328</v>
      </c>
      <c r="B8" s="179"/>
      <c r="C8" s="179" t="s">
        <v>496</v>
      </c>
      <c r="D8" s="274" t="s">
        <v>521</v>
      </c>
      <c r="E8" s="274"/>
      <c r="F8" s="179">
        <v>2</v>
      </c>
      <c r="G8" s="180">
        <v>61000</v>
      </c>
      <c r="H8" s="180">
        <f t="shared" ref="H8:H13" si="0">F8*G8</f>
        <v>122000</v>
      </c>
      <c r="I8" s="179"/>
      <c r="J8" s="179"/>
      <c r="K8" s="179"/>
      <c r="L8" s="179">
        <v>2</v>
      </c>
      <c r="M8" s="180">
        <v>61000</v>
      </c>
      <c r="N8" s="180">
        <f t="shared" ref="N8:N13" si="1">L8*M8</f>
        <v>122000</v>
      </c>
      <c r="O8" s="179" t="s">
        <v>522</v>
      </c>
      <c r="P8" s="179" t="s">
        <v>523</v>
      </c>
      <c r="Q8" s="160"/>
    </row>
    <row r="9" spans="1:20" s="161" customFormat="1" ht="27.75" customHeight="1">
      <c r="A9" s="178">
        <v>36328</v>
      </c>
      <c r="B9" s="181"/>
      <c r="C9" s="181" t="s">
        <v>496</v>
      </c>
      <c r="D9" s="274" t="s">
        <v>524</v>
      </c>
      <c r="E9" s="274"/>
      <c r="F9" s="181">
        <v>1</v>
      </c>
      <c r="G9" s="182">
        <v>58000</v>
      </c>
      <c r="H9" s="180">
        <f t="shared" si="0"/>
        <v>58000</v>
      </c>
      <c r="I9" s="181">
        <v>1</v>
      </c>
      <c r="J9" s="182">
        <v>58000</v>
      </c>
      <c r="K9" s="180">
        <f>I9*J9</f>
        <v>58000</v>
      </c>
      <c r="L9" s="181">
        <v>0</v>
      </c>
      <c r="M9" s="182">
        <v>58000</v>
      </c>
      <c r="N9" s="180">
        <f t="shared" si="1"/>
        <v>0</v>
      </c>
      <c r="O9" s="181" t="s">
        <v>525</v>
      </c>
      <c r="P9" s="181" t="s">
        <v>523</v>
      </c>
      <c r="Q9" s="173" t="s">
        <v>614</v>
      </c>
      <c r="R9" s="183"/>
    </row>
    <row r="10" spans="1:20" ht="27.75" customHeight="1">
      <c r="A10" s="178">
        <v>36328</v>
      </c>
      <c r="B10" s="181"/>
      <c r="C10" s="181" t="s">
        <v>496</v>
      </c>
      <c r="D10" s="274" t="s">
        <v>524</v>
      </c>
      <c r="E10" s="274"/>
      <c r="F10" s="181">
        <v>4</v>
      </c>
      <c r="G10" s="182">
        <v>58000</v>
      </c>
      <c r="H10" s="180">
        <f t="shared" si="0"/>
        <v>232000</v>
      </c>
      <c r="I10" s="181">
        <v>1</v>
      </c>
      <c r="J10" s="182">
        <v>58000</v>
      </c>
      <c r="K10" s="181">
        <f>J10*1</f>
        <v>58000</v>
      </c>
      <c r="L10" s="181">
        <f>F10-I10</f>
        <v>3</v>
      </c>
      <c r="M10" s="182">
        <v>58000</v>
      </c>
      <c r="N10" s="180">
        <f t="shared" si="1"/>
        <v>174000</v>
      </c>
      <c r="O10" s="181" t="s">
        <v>517</v>
      </c>
      <c r="P10" s="184" t="s">
        <v>518</v>
      </c>
      <c r="Q10" s="173" t="s">
        <v>673</v>
      </c>
      <c r="R10" s="185"/>
      <c r="S10" s="183" t="s">
        <v>672</v>
      </c>
    </row>
    <row r="11" spans="1:20" ht="39.75" customHeight="1">
      <c r="A11" s="186">
        <v>39172</v>
      </c>
      <c r="B11" s="181"/>
      <c r="C11" s="181" t="s">
        <v>496</v>
      </c>
      <c r="D11" s="274" t="s">
        <v>526</v>
      </c>
      <c r="E11" s="274"/>
      <c r="F11" s="181">
        <v>1</v>
      </c>
      <c r="G11" s="182">
        <v>841050</v>
      </c>
      <c r="H11" s="180">
        <f t="shared" si="0"/>
        <v>841050</v>
      </c>
      <c r="I11" s="181">
        <v>1</v>
      </c>
      <c r="J11" s="182">
        <v>841050</v>
      </c>
      <c r="K11" s="180">
        <f>I11*J11</f>
        <v>841050</v>
      </c>
      <c r="L11" s="181">
        <v>0</v>
      </c>
      <c r="M11" s="182">
        <v>841050</v>
      </c>
      <c r="N11" s="180">
        <f t="shared" si="1"/>
        <v>0</v>
      </c>
      <c r="O11" s="181" t="s">
        <v>519</v>
      </c>
      <c r="P11" s="181" t="s">
        <v>520</v>
      </c>
      <c r="Q11" s="275" t="s">
        <v>622</v>
      </c>
      <c r="R11" s="276"/>
      <c r="S11" s="276"/>
      <c r="T11" s="187"/>
    </row>
    <row r="12" spans="1:20" ht="27.75" customHeight="1">
      <c r="A12" s="188">
        <v>41772</v>
      </c>
      <c r="B12" s="189"/>
      <c r="C12" s="190" t="s">
        <v>730</v>
      </c>
      <c r="D12" s="271" t="s">
        <v>527</v>
      </c>
      <c r="E12" s="271"/>
      <c r="F12" s="191">
        <v>1</v>
      </c>
      <c r="G12" s="192">
        <v>68500</v>
      </c>
      <c r="H12" s="192">
        <f t="shared" si="0"/>
        <v>68500</v>
      </c>
      <c r="I12" s="191"/>
      <c r="J12" s="191"/>
      <c r="K12" s="191"/>
      <c r="L12" s="191">
        <v>1</v>
      </c>
      <c r="M12" s="191">
        <v>68500</v>
      </c>
      <c r="N12" s="191">
        <f t="shared" si="1"/>
        <v>68500</v>
      </c>
      <c r="O12" s="191" t="s">
        <v>528</v>
      </c>
      <c r="P12" s="184" t="s">
        <v>711</v>
      </c>
    </row>
    <row r="13" spans="1:20" ht="27.75" customHeight="1">
      <c r="A13" s="186">
        <v>41992</v>
      </c>
      <c r="B13" s="189"/>
      <c r="C13" s="190" t="s">
        <v>730</v>
      </c>
      <c r="D13" s="271" t="s">
        <v>527</v>
      </c>
      <c r="E13" s="271"/>
      <c r="F13" s="191">
        <v>1</v>
      </c>
      <c r="G13" s="192">
        <v>85000</v>
      </c>
      <c r="H13" s="192">
        <f t="shared" si="0"/>
        <v>85000</v>
      </c>
      <c r="I13" s="191"/>
      <c r="J13" s="191"/>
      <c r="K13" s="191"/>
      <c r="L13" s="191">
        <v>1</v>
      </c>
      <c r="M13" s="191">
        <v>85000</v>
      </c>
      <c r="N13" s="191">
        <f t="shared" si="1"/>
        <v>85000</v>
      </c>
      <c r="O13" s="191" t="s">
        <v>530</v>
      </c>
      <c r="P13" s="184" t="s">
        <v>529</v>
      </c>
    </row>
    <row r="14" spans="1:20" ht="27.75" customHeight="1">
      <c r="A14" s="193"/>
      <c r="B14" s="189"/>
      <c r="C14" s="189"/>
      <c r="D14" s="271"/>
      <c r="E14" s="271"/>
      <c r="F14" s="191"/>
      <c r="G14" s="192"/>
      <c r="H14" s="192"/>
      <c r="I14" s="191"/>
      <c r="J14" s="191"/>
      <c r="K14" s="191"/>
      <c r="L14" s="191"/>
      <c r="M14" s="191"/>
      <c r="N14" s="191"/>
      <c r="O14" s="191"/>
      <c r="P14" s="191"/>
    </row>
    <row r="15" spans="1:20" ht="27.75" customHeight="1">
      <c r="A15" s="193"/>
      <c r="B15" s="189"/>
      <c r="C15" s="189"/>
      <c r="D15" s="271"/>
      <c r="E15" s="271"/>
      <c r="F15" s="191"/>
      <c r="G15" s="192"/>
      <c r="H15" s="192"/>
      <c r="I15" s="191"/>
      <c r="J15" s="191"/>
      <c r="K15" s="191"/>
      <c r="L15" s="191"/>
      <c r="M15" s="191"/>
      <c r="N15" s="191"/>
      <c r="O15" s="191"/>
      <c r="P15" s="191"/>
    </row>
    <row r="16" spans="1:20" ht="27.75" customHeight="1">
      <c r="A16" s="193"/>
      <c r="B16" s="189"/>
      <c r="C16" s="189"/>
      <c r="D16" s="271"/>
      <c r="E16" s="271"/>
      <c r="F16" s="191"/>
      <c r="G16" s="192"/>
      <c r="H16" s="192"/>
      <c r="I16" s="191"/>
      <c r="J16" s="191"/>
      <c r="K16" s="191"/>
      <c r="L16" s="191"/>
      <c r="M16" s="191"/>
      <c r="N16" s="191"/>
      <c r="O16" s="191"/>
      <c r="P16" s="191"/>
    </row>
    <row r="17" spans="1:16" ht="27.75" customHeight="1">
      <c r="A17" s="193"/>
      <c r="B17" s="189"/>
      <c r="C17" s="189"/>
      <c r="D17" s="271"/>
      <c r="E17" s="271"/>
      <c r="F17" s="191"/>
      <c r="G17" s="192"/>
      <c r="H17" s="192"/>
      <c r="I17" s="191"/>
      <c r="J17" s="191"/>
      <c r="K17" s="191"/>
      <c r="L17" s="191"/>
      <c r="M17" s="191"/>
      <c r="N17" s="191"/>
      <c r="O17" s="191"/>
      <c r="P17" s="191"/>
    </row>
    <row r="18" spans="1:16" ht="27.75" customHeight="1">
      <c r="A18" s="193"/>
      <c r="B18" s="189"/>
      <c r="C18" s="189"/>
      <c r="D18" s="271"/>
      <c r="E18" s="271"/>
      <c r="F18" s="191"/>
      <c r="G18" s="192"/>
      <c r="H18" s="192"/>
      <c r="I18" s="191"/>
      <c r="J18" s="191"/>
      <c r="K18" s="191"/>
      <c r="L18" s="191"/>
      <c r="M18" s="191"/>
      <c r="N18" s="191"/>
      <c r="O18" s="191"/>
      <c r="P18" s="191"/>
    </row>
    <row r="19" spans="1:16" ht="27.75" customHeight="1">
      <c r="A19" s="193"/>
      <c r="B19" s="189"/>
      <c r="C19" s="189"/>
      <c r="D19" s="271"/>
      <c r="E19" s="271"/>
      <c r="F19" s="191"/>
      <c r="G19" s="192"/>
      <c r="H19" s="192"/>
      <c r="I19" s="191"/>
      <c r="J19" s="191"/>
      <c r="K19" s="191"/>
      <c r="L19" s="191"/>
      <c r="M19" s="191"/>
      <c r="N19" s="191"/>
      <c r="O19" s="191"/>
      <c r="P19" s="191"/>
    </row>
    <row r="20" spans="1:16" ht="27.75" customHeight="1">
      <c r="A20" s="193"/>
      <c r="B20" s="189"/>
      <c r="C20" s="189"/>
      <c r="D20" s="271"/>
      <c r="E20" s="271"/>
      <c r="F20" s="191"/>
      <c r="G20" s="192"/>
      <c r="H20" s="192"/>
      <c r="I20" s="191"/>
      <c r="J20" s="191"/>
      <c r="K20" s="191"/>
      <c r="L20" s="191"/>
      <c r="M20" s="191"/>
      <c r="N20" s="191"/>
      <c r="O20" s="191"/>
      <c r="P20" s="191"/>
    </row>
    <row r="21" spans="1:16" ht="27.75" customHeight="1">
      <c r="A21" s="193"/>
      <c r="B21" s="189"/>
      <c r="C21" s="189"/>
      <c r="D21" s="271"/>
      <c r="E21" s="271"/>
      <c r="F21" s="191"/>
      <c r="G21" s="192"/>
      <c r="H21" s="192"/>
      <c r="I21" s="191"/>
      <c r="J21" s="191"/>
      <c r="K21" s="191"/>
      <c r="L21" s="191"/>
      <c r="M21" s="191"/>
      <c r="N21" s="191"/>
      <c r="O21" s="191"/>
      <c r="P21" s="191"/>
    </row>
    <row r="22" spans="1:16" ht="27.75" customHeight="1">
      <c r="A22" s="193"/>
      <c r="B22" s="189"/>
      <c r="C22" s="189"/>
      <c r="D22" s="271"/>
      <c r="E22" s="271"/>
      <c r="F22" s="191"/>
      <c r="G22" s="192"/>
      <c r="H22" s="192"/>
      <c r="I22" s="191"/>
      <c r="J22" s="191"/>
      <c r="K22" s="191"/>
      <c r="L22" s="191"/>
      <c r="M22" s="191"/>
      <c r="N22" s="191"/>
      <c r="O22" s="191"/>
      <c r="P22" s="191"/>
    </row>
  </sheetData>
  <mergeCells count="26">
    <mergeCell ref="Q11:S11"/>
    <mergeCell ref="H2:J3"/>
    <mergeCell ref="A6:A7"/>
    <mergeCell ref="B6:B7"/>
    <mergeCell ref="C6:C7"/>
    <mergeCell ref="D6:E7"/>
    <mergeCell ref="F6:H6"/>
    <mergeCell ref="I6:K6"/>
    <mergeCell ref="L6:N6"/>
    <mergeCell ref="O6:O7"/>
    <mergeCell ref="P6:P7"/>
    <mergeCell ref="D8:E8"/>
    <mergeCell ref="D9:E9"/>
    <mergeCell ref="D10:E10"/>
    <mergeCell ref="D11:E11"/>
    <mergeCell ref="D12:E12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18:E18"/>
  </mergeCells>
  <phoneticPr fontId="25"/>
  <pageMargins left="0.39370078740157483" right="0.11811023622047245" top="0.74803149606299213" bottom="0.74803149606299213" header="0.31496062992125984" footer="0.31496062992125984"/>
  <pageSetup paperSize="9" scale="70" orientation="landscape" horizontalDpi="300" verticalDpi="300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opLeftCell="A4" zoomScale="80" zoomScaleNormal="80" workbookViewId="0">
      <selection activeCell="Q13" sqref="Q13"/>
    </sheetView>
  </sheetViews>
  <sheetFormatPr defaultRowHeight="13.5"/>
  <cols>
    <col min="1" max="1" width="14" style="31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13.375" style="2" customWidth="1"/>
  </cols>
  <sheetData>
    <row r="1" spans="1:18" s="3" customFormat="1" ht="21" customHeight="1">
      <c r="A1" s="28"/>
      <c r="F1" s="2"/>
      <c r="G1" s="10"/>
      <c r="H1" s="10"/>
      <c r="I1" s="2"/>
      <c r="J1" s="2"/>
      <c r="K1" s="2"/>
      <c r="L1" s="2"/>
      <c r="M1" s="2"/>
      <c r="N1" s="2"/>
      <c r="O1" s="2"/>
      <c r="P1" s="2"/>
    </row>
    <row r="2" spans="1:18" s="3" customFormat="1" ht="14.25" customHeight="1">
      <c r="A2" s="33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8" s="3" customFormat="1" ht="14.25" customHeight="1">
      <c r="A3" s="29" t="s">
        <v>15</v>
      </c>
      <c r="B3" s="19"/>
      <c r="C3" s="19" t="s">
        <v>29</v>
      </c>
      <c r="D3" s="20" t="s">
        <v>19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"/>
    </row>
    <row r="4" spans="1:18" s="3" customFormat="1" ht="14.25" customHeight="1">
      <c r="A4" s="30" t="s">
        <v>16</v>
      </c>
      <c r="B4" s="22"/>
      <c r="C4" s="23" t="s">
        <v>218</v>
      </c>
      <c r="D4" s="24" t="s">
        <v>219</v>
      </c>
      <c r="F4" s="2"/>
      <c r="G4" s="10"/>
      <c r="H4" s="10"/>
      <c r="I4" s="2"/>
      <c r="J4" s="2"/>
      <c r="K4" s="2"/>
      <c r="L4" s="2"/>
      <c r="M4" s="2"/>
      <c r="N4" s="2"/>
      <c r="O4" s="2"/>
      <c r="P4" s="2"/>
    </row>
    <row r="5" spans="1:18" s="3" customFormat="1" ht="12">
      <c r="A5" s="28"/>
      <c r="F5" s="2"/>
      <c r="G5" s="10"/>
      <c r="H5" s="10"/>
      <c r="I5" s="2"/>
      <c r="J5" s="2"/>
      <c r="K5" s="2"/>
      <c r="L5" s="2"/>
      <c r="M5" s="2"/>
      <c r="N5" s="2"/>
      <c r="O5" s="2"/>
      <c r="P5" s="2"/>
    </row>
    <row r="6" spans="1:18" s="1" customFormat="1" ht="31.5" customHeight="1">
      <c r="A6" s="251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8" s="1" customFormat="1" ht="15.75" customHeight="1">
      <c r="A7" s="252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18" s="1" customFormat="1" ht="27.75" customHeight="1">
      <c r="A8" s="43">
        <v>37995</v>
      </c>
      <c r="B8" s="42"/>
      <c r="C8" s="42" t="s">
        <v>496</v>
      </c>
      <c r="D8" s="211" t="s">
        <v>232</v>
      </c>
      <c r="E8" s="211"/>
      <c r="F8" s="42">
        <v>1</v>
      </c>
      <c r="G8" s="44">
        <v>29191</v>
      </c>
      <c r="H8" s="44">
        <v>29191</v>
      </c>
      <c r="I8" s="42">
        <v>1</v>
      </c>
      <c r="J8" s="42">
        <v>29191</v>
      </c>
      <c r="K8" s="42">
        <v>29191</v>
      </c>
      <c r="L8" s="42">
        <f>1-I8</f>
        <v>0</v>
      </c>
      <c r="M8" s="42">
        <v>29191</v>
      </c>
      <c r="N8" s="44">
        <f>29191-K8</f>
        <v>0</v>
      </c>
      <c r="O8" s="42" t="s">
        <v>422</v>
      </c>
      <c r="P8" s="48" t="s">
        <v>423</v>
      </c>
      <c r="Q8" s="1" t="s">
        <v>614</v>
      </c>
    </row>
    <row r="9" spans="1:18" ht="27.75" customHeight="1">
      <c r="A9" s="66">
        <v>39167</v>
      </c>
      <c r="B9" s="67"/>
      <c r="C9" s="67" t="s">
        <v>496</v>
      </c>
      <c r="D9" s="211" t="s">
        <v>424</v>
      </c>
      <c r="E9" s="211"/>
      <c r="F9" s="34">
        <v>1</v>
      </c>
      <c r="G9" s="47">
        <v>189630</v>
      </c>
      <c r="H9" s="47">
        <v>189630</v>
      </c>
      <c r="I9" s="34"/>
      <c r="J9" s="34"/>
      <c r="K9" s="34"/>
      <c r="L9" s="34">
        <v>1</v>
      </c>
      <c r="M9" s="47">
        <v>189630</v>
      </c>
      <c r="N9" s="44">
        <f t="shared" ref="N9:N14" si="0">L9*M9</f>
        <v>189630</v>
      </c>
      <c r="O9" s="34" t="s">
        <v>425</v>
      </c>
      <c r="P9" s="34" t="s">
        <v>28</v>
      </c>
    </row>
    <row r="10" spans="1:18" s="2" customFormat="1" ht="39.75" customHeight="1">
      <c r="A10" s="46">
        <v>39172</v>
      </c>
      <c r="B10" s="34"/>
      <c r="C10" s="34" t="s">
        <v>496</v>
      </c>
      <c r="D10" s="211" t="s">
        <v>426</v>
      </c>
      <c r="E10" s="211"/>
      <c r="F10" s="34">
        <v>1</v>
      </c>
      <c r="G10" s="47">
        <v>28350</v>
      </c>
      <c r="H10" s="47">
        <v>28350</v>
      </c>
      <c r="I10" s="34"/>
      <c r="J10" s="47"/>
      <c r="K10" s="47"/>
      <c r="L10" s="34">
        <v>1</v>
      </c>
      <c r="M10" s="47">
        <v>28350</v>
      </c>
      <c r="N10" s="44">
        <f t="shared" si="0"/>
        <v>28350</v>
      </c>
      <c r="O10" s="34" t="s">
        <v>427</v>
      </c>
      <c r="P10" s="59" t="s">
        <v>28</v>
      </c>
      <c r="Q10" s="1"/>
    </row>
    <row r="11" spans="1:18" ht="41.25" customHeight="1">
      <c r="A11" s="46">
        <v>39172</v>
      </c>
      <c r="B11" s="34"/>
      <c r="C11" s="34" t="s">
        <v>496</v>
      </c>
      <c r="D11" s="211" t="s">
        <v>428</v>
      </c>
      <c r="E11" s="211"/>
      <c r="F11" s="34">
        <v>1</v>
      </c>
      <c r="G11" s="47">
        <v>28350</v>
      </c>
      <c r="H11" s="47">
        <v>28350</v>
      </c>
      <c r="I11" s="34"/>
      <c r="J11" s="34"/>
      <c r="K11" s="34"/>
      <c r="L11" s="34">
        <v>1</v>
      </c>
      <c r="M11" s="47">
        <v>28350</v>
      </c>
      <c r="N11" s="44">
        <f t="shared" si="0"/>
        <v>28350</v>
      </c>
      <c r="O11" s="34" t="s">
        <v>429</v>
      </c>
      <c r="P11" s="110" t="s">
        <v>423</v>
      </c>
    </row>
    <row r="12" spans="1:18" ht="27.75" customHeight="1">
      <c r="A12" s="46">
        <v>39172</v>
      </c>
      <c r="B12" s="34"/>
      <c r="C12" s="34" t="s">
        <v>496</v>
      </c>
      <c r="D12" s="211" t="s">
        <v>263</v>
      </c>
      <c r="E12" s="211"/>
      <c r="F12" s="34">
        <v>1</v>
      </c>
      <c r="G12" s="47">
        <v>50000</v>
      </c>
      <c r="H12" s="47">
        <v>50000</v>
      </c>
      <c r="I12" s="34">
        <v>1</v>
      </c>
      <c r="J12" s="47">
        <v>50000</v>
      </c>
      <c r="K12" s="47">
        <v>50000</v>
      </c>
      <c r="L12" s="34">
        <f>F12-I12</f>
        <v>0</v>
      </c>
      <c r="M12" s="47">
        <v>50000</v>
      </c>
      <c r="N12" s="44">
        <f t="shared" si="0"/>
        <v>0</v>
      </c>
      <c r="O12" s="34" t="s">
        <v>430</v>
      </c>
      <c r="P12" s="34" t="s">
        <v>28</v>
      </c>
      <c r="Q12" s="287" t="s">
        <v>728</v>
      </c>
      <c r="R12" s="288"/>
    </row>
    <row r="13" spans="1:18" ht="27.75" customHeight="1">
      <c r="A13" s="66">
        <v>42668</v>
      </c>
      <c r="B13" s="70"/>
      <c r="C13" s="67" t="s">
        <v>613</v>
      </c>
      <c r="D13" s="211" t="s">
        <v>585</v>
      </c>
      <c r="E13" s="211"/>
      <c r="F13" s="60">
        <v>2</v>
      </c>
      <c r="G13" s="73">
        <v>23436</v>
      </c>
      <c r="H13" s="44">
        <f>F13*G13</f>
        <v>46872</v>
      </c>
      <c r="I13" s="60"/>
      <c r="J13" s="60"/>
      <c r="K13" s="60"/>
      <c r="L13" s="60">
        <v>2</v>
      </c>
      <c r="M13" s="60">
        <v>23436</v>
      </c>
      <c r="N13" s="44">
        <f t="shared" si="0"/>
        <v>46872</v>
      </c>
      <c r="O13" s="65" t="s">
        <v>586</v>
      </c>
      <c r="P13" s="67" t="s">
        <v>28</v>
      </c>
    </row>
    <row r="14" spans="1:18" ht="27.75" customHeight="1">
      <c r="A14" s="66">
        <v>43210</v>
      </c>
      <c r="B14" s="70"/>
      <c r="C14" s="67" t="s">
        <v>613</v>
      </c>
      <c r="D14" s="210" t="s">
        <v>612</v>
      </c>
      <c r="E14" s="210"/>
      <c r="F14" s="60">
        <v>1</v>
      </c>
      <c r="G14" s="73">
        <v>52897</v>
      </c>
      <c r="H14" s="44">
        <f>F14*G14</f>
        <v>52897</v>
      </c>
      <c r="I14" s="60"/>
      <c r="J14" s="60"/>
      <c r="K14" s="60"/>
      <c r="L14" s="60">
        <v>1</v>
      </c>
      <c r="M14" s="60">
        <v>52897</v>
      </c>
      <c r="N14" s="44">
        <f t="shared" si="0"/>
        <v>52897</v>
      </c>
      <c r="O14" s="60" t="s">
        <v>609</v>
      </c>
      <c r="P14" s="97" t="s">
        <v>28</v>
      </c>
    </row>
    <row r="15" spans="1:18" ht="27.75" customHeight="1">
      <c r="A15" s="8"/>
      <c r="B15" s="6"/>
      <c r="C15" s="6"/>
      <c r="D15" s="210"/>
      <c r="E15" s="210"/>
      <c r="F15" s="4"/>
      <c r="G15" s="9"/>
      <c r="H15" s="9"/>
      <c r="I15" s="4"/>
      <c r="J15" s="4"/>
      <c r="K15" s="4"/>
      <c r="L15" s="4"/>
      <c r="M15" s="4"/>
      <c r="N15" s="4"/>
      <c r="O15" s="4"/>
      <c r="P15" s="4"/>
    </row>
    <row r="16" spans="1:18" ht="27.75" customHeight="1">
      <c r="A16" s="8"/>
      <c r="B16" s="6"/>
      <c r="C16" s="6"/>
      <c r="D16" s="210"/>
      <c r="E16" s="210"/>
      <c r="F16" s="4"/>
      <c r="G16" s="9"/>
      <c r="H16" s="9"/>
      <c r="I16" s="4"/>
      <c r="J16" s="4"/>
      <c r="K16" s="4"/>
      <c r="L16" s="4"/>
      <c r="M16" s="4"/>
      <c r="N16" s="4"/>
      <c r="O16" s="4"/>
      <c r="P16" s="4"/>
    </row>
    <row r="17" spans="1:16" ht="27.75" customHeight="1">
      <c r="A17" s="8"/>
      <c r="B17" s="6"/>
      <c r="C17" s="6"/>
      <c r="D17" s="196"/>
      <c r="E17" s="196"/>
      <c r="F17" s="4"/>
      <c r="G17" s="9"/>
      <c r="H17" s="9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8"/>
      <c r="B18" s="6"/>
      <c r="C18" s="6"/>
      <c r="D18" s="210"/>
      <c r="E18" s="210"/>
      <c r="F18" s="4"/>
      <c r="G18" s="9"/>
      <c r="H18" s="9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8"/>
      <c r="B19" s="6"/>
      <c r="C19" s="6"/>
      <c r="D19" s="210"/>
      <c r="E19" s="210"/>
      <c r="F19" s="4"/>
      <c r="G19" s="9"/>
      <c r="H19" s="9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8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8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8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4"/>
      <c r="N22" s="4"/>
      <c r="O22" s="4"/>
      <c r="P22" s="4"/>
    </row>
  </sheetData>
  <mergeCells count="26">
    <mergeCell ref="Q12:R12"/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10:E10"/>
    <mergeCell ref="D9:E9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79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="80" zoomScaleNormal="80" workbookViewId="0">
      <selection activeCell="D8" sqref="D8:E8"/>
    </sheetView>
  </sheetViews>
  <sheetFormatPr defaultRowHeight="13.5"/>
  <cols>
    <col min="1" max="1" width="13.25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2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12.625" style="26" customWidth="1"/>
  </cols>
  <sheetData>
    <row r="1" spans="1:16" s="3" customFormat="1" ht="21" customHeight="1">
      <c r="F1" s="2"/>
      <c r="G1" s="2"/>
      <c r="H1" s="2"/>
      <c r="I1" s="2"/>
      <c r="J1" s="2"/>
      <c r="K1" s="2"/>
      <c r="L1" s="2"/>
      <c r="M1" s="2"/>
      <c r="N1" s="2"/>
      <c r="O1" s="2"/>
      <c r="P1" s="26"/>
    </row>
    <row r="2" spans="1:16" s="3" customFormat="1" ht="14.25" customHeight="1">
      <c r="A2" s="15"/>
      <c r="B2" s="16"/>
      <c r="C2" s="16" t="s">
        <v>17</v>
      </c>
      <c r="D2" s="17" t="s">
        <v>18</v>
      </c>
      <c r="F2" s="2"/>
      <c r="G2" s="2"/>
      <c r="H2" s="217" t="s">
        <v>12</v>
      </c>
      <c r="I2" s="217"/>
      <c r="J2" s="217"/>
      <c r="K2" s="2"/>
      <c r="L2" s="2"/>
      <c r="M2" s="2"/>
      <c r="N2" s="2"/>
      <c r="O2" s="2"/>
      <c r="P2" s="26"/>
    </row>
    <row r="3" spans="1:16" s="3" customFormat="1" ht="14.25" customHeight="1">
      <c r="A3" s="18" t="s">
        <v>15</v>
      </c>
      <c r="B3" s="19"/>
      <c r="C3" s="19" t="s">
        <v>19</v>
      </c>
      <c r="D3" s="20" t="s">
        <v>25</v>
      </c>
      <c r="F3" s="2"/>
      <c r="G3" s="2"/>
      <c r="H3" s="217"/>
      <c r="I3" s="217"/>
      <c r="J3" s="217"/>
      <c r="K3" s="2"/>
      <c r="L3" s="2"/>
      <c r="M3" s="2"/>
      <c r="N3" s="2"/>
      <c r="O3" s="2"/>
      <c r="P3" s="26"/>
    </row>
    <row r="4" spans="1:16" s="3" customFormat="1" ht="14.25" customHeight="1">
      <c r="A4" s="21" t="s">
        <v>16</v>
      </c>
      <c r="B4" s="22"/>
      <c r="C4" s="23" t="s">
        <v>20</v>
      </c>
      <c r="D4" s="24" t="s">
        <v>26</v>
      </c>
      <c r="F4" s="2"/>
      <c r="G4" s="2"/>
      <c r="H4" s="2"/>
      <c r="I4" s="2"/>
      <c r="J4" s="2"/>
      <c r="K4" s="2"/>
      <c r="L4" s="2"/>
      <c r="M4" s="2"/>
      <c r="N4" s="2"/>
      <c r="O4" s="2"/>
      <c r="P4" s="26"/>
    </row>
    <row r="5" spans="1:16" s="3" customFormat="1" ht="12">
      <c r="F5" s="2"/>
      <c r="G5" s="2"/>
      <c r="H5" s="2"/>
      <c r="I5" s="2"/>
      <c r="J5" s="2"/>
      <c r="K5" s="2"/>
      <c r="L5" s="2"/>
      <c r="M5" s="2"/>
      <c r="N5" s="2"/>
      <c r="O5" s="2"/>
      <c r="P5" s="26"/>
    </row>
    <row r="6" spans="1:16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22" t="s">
        <v>14</v>
      </c>
    </row>
    <row r="7" spans="1:16" s="1" customFormat="1" ht="15.75" customHeight="1">
      <c r="A7" s="216"/>
      <c r="B7" s="216"/>
      <c r="C7" s="216"/>
      <c r="D7" s="220"/>
      <c r="E7" s="221"/>
      <c r="F7" s="11" t="s">
        <v>5</v>
      </c>
      <c r="G7" s="14" t="s">
        <v>6</v>
      </c>
      <c r="H7" s="11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23"/>
    </row>
    <row r="8" spans="1:16" s="1" customFormat="1" ht="27.75" customHeight="1">
      <c r="A8" s="49">
        <v>36013</v>
      </c>
      <c r="B8" s="42"/>
      <c r="C8" s="70" t="s">
        <v>496</v>
      </c>
      <c r="D8" s="211" t="s">
        <v>27</v>
      </c>
      <c r="E8" s="211"/>
      <c r="F8" s="42">
        <v>1</v>
      </c>
      <c r="G8" s="44">
        <v>23940</v>
      </c>
      <c r="H8" s="44">
        <v>23940</v>
      </c>
      <c r="I8" s="42"/>
      <c r="J8" s="44"/>
      <c r="K8" s="44"/>
      <c r="L8" s="42">
        <v>1</v>
      </c>
      <c r="M8" s="44">
        <v>23940</v>
      </c>
      <c r="N8" s="44">
        <v>23940</v>
      </c>
      <c r="O8" s="42" t="s">
        <v>270</v>
      </c>
      <c r="P8" s="64" t="s">
        <v>644</v>
      </c>
    </row>
    <row r="9" spans="1:16" s="2" customFormat="1" ht="27.75" customHeight="1">
      <c r="A9" s="6"/>
      <c r="B9" s="6"/>
      <c r="C9" s="6"/>
      <c r="D9" s="210"/>
      <c r="E9" s="210"/>
      <c r="F9" s="4"/>
      <c r="G9" s="4"/>
      <c r="H9" s="4"/>
      <c r="I9" s="4"/>
      <c r="J9" s="4"/>
      <c r="K9" s="4"/>
      <c r="L9" s="4"/>
      <c r="M9" s="4"/>
      <c r="N9" s="4"/>
      <c r="O9" s="4"/>
      <c r="P9" s="25"/>
    </row>
    <row r="10" spans="1:16" ht="27.75" customHeight="1">
      <c r="A10" s="6"/>
      <c r="B10" s="6"/>
      <c r="C10" s="6"/>
      <c r="D10" s="210"/>
      <c r="E10" s="210"/>
      <c r="F10" s="4"/>
      <c r="G10" s="4"/>
      <c r="H10" s="4"/>
      <c r="I10" s="4"/>
      <c r="J10" s="4"/>
      <c r="K10" s="4"/>
      <c r="L10" s="4"/>
      <c r="M10" s="4"/>
      <c r="N10" s="4"/>
      <c r="O10" s="4"/>
      <c r="P10" s="25"/>
    </row>
    <row r="11" spans="1:16" ht="27.75" customHeight="1">
      <c r="A11" s="6"/>
      <c r="B11" s="6"/>
      <c r="C11" s="6"/>
      <c r="D11" s="210"/>
      <c r="E11" s="210"/>
      <c r="F11" s="4"/>
      <c r="G11" s="4"/>
      <c r="H11" s="4"/>
      <c r="I11" s="4"/>
      <c r="J11" s="4"/>
      <c r="K11" s="4"/>
      <c r="L11" s="4"/>
      <c r="M11" s="4"/>
      <c r="N11" s="4"/>
      <c r="O11" s="4"/>
      <c r="P11" s="25"/>
    </row>
    <row r="12" spans="1:16" ht="27.75" customHeight="1">
      <c r="A12" s="6"/>
      <c r="B12" s="6"/>
      <c r="C12" s="6"/>
      <c r="D12" s="210"/>
      <c r="E12" s="210"/>
      <c r="F12" s="4"/>
      <c r="G12" s="4"/>
      <c r="H12" s="4"/>
      <c r="I12" s="4"/>
      <c r="J12" s="4"/>
      <c r="K12" s="4"/>
      <c r="L12" s="4"/>
      <c r="M12" s="4"/>
      <c r="N12" s="4"/>
      <c r="O12" s="4"/>
      <c r="P12" s="25"/>
    </row>
    <row r="13" spans="1:16" ht="27.75" customHeight="1">
      <c r="A13" s="6"/>
      <c r="B13" s="6"/>
      <c r="C13" s="6"/>
      <c r="D13" s="210"/>
      <c r="E13" s="210"/>
      <c r="F13" s="4"/>
      <c r="G13" s="4"/>
      <c r="H13" s="4"/>
      <c r="I13" s="4"/>
      <c r="J13" s="4"/>
      <c r="K13" s="4"/>
      <c r="L13" s="4"/>
      <c r="M13" s="4"/>
      <c r="N13" s="4"/>
      <c r="O13" s="4"/>
      <c r="P13" s="25"/>
    </row>
    <row r="14" spans="1:16" ht="27.75" customHeight="1">
      <c r="A14" s="6"/>
      <c r="B14" s="6"/>
      <c r="C14" s="6"/>
      <c r="D14" s="210"/>
      <c r="E14" s="210"/>
      <c r="F14" s="4"/>
      <c r="G14" s="4"/>
      <c r="H14" s="4"/>
      <c r="I14" s="4"/>
      <c r="J14" s="4"/>
      <c r="K14" s="4"/>
      <c r="L14" s="4"/>
      <c r="M14" s="4"/>
      <c r="N14" s="4"/>
      <c r="O14" s="4"/>
      <c r="P14" s="25"/>
    </row>
    <row r="15" spans="1:16" ht="27.75" customHeight="1">
      <c r="A15" s="6"/>
      <c r="B15" s="6"/>
      <c r="C15" s="6"/>
      <c r="D15" s="210"/>
      <c r="E15" s="210"/>
      <c r="F15" s="4"/>
      <c r="G15" s="4"/>
      <c r="H15" s="4"/>
      <c r="I15" s="4"/>
      <c r="J15" s="4"/>
      <c r="K15" s="4"/>
      <c r="L15" s="4"/>
      <c r="M15" s="4"/>
      <c r="N15" s="4"/>
      <c r="O15" s="4"/>
      <c r="P15" s="25"/>
    </row>
    <row r="16" spans="1:16" ht="27.75" customHeight="1">
      <c r="A16" s="6"/>
      <c r="B16" s="6"/>
      <c r="C16" s="6"/>
      <c r="D16" s="210"/>
      <c r="E16" s="210"/>
      <c r="F16" s="4"/>
      <c r="G16" s="4"/>
      <c r="H16" s="4"/>
      <c r="I16" s="4"/>
      <c r="J16" s="4"/>
      <c r="K16" s="4"/>
      <c r="L16" s="4"/>
      <c r="M16" s="4"/>
      <c r="N16" s="4"/>
      <c r="O16" s="4"/>
      <c r="P16" s="25"/>
    </row>
    <row r="17" spans="1:16" ht="27.75" customHeight="1">
      <c r="A17" s="6"/>
      <c r="B17" s="6"/>
      <c r="C17" s="6"/>
      <c r="D17" s="210"/>
      <c r="E17" s="210"/>
      <c r="F17" s="4"/>
      <c r="G17" s="4"/>
      <c r="H17" s="4"/>
      <c r="I17" s="4"/>
      <c r="J17" s="4"/>
      <c r="K17" s="4"/>
      <c r="L17" s="4"/>
      <c r="M17" s="4"/>
      <c r="N17" s="4"/>
      <c r="O17" s="4"/>
      <c r="P17" s="25"/>
    </row>
    <row r="18" spans="1:16" ht="27.75" customHeight="1">
      <c r="A18" s="6"/>
      <c r="B18" s="6"/>
      <c r="C18" s="6"/>
      <c r="D18" s="210"/>
      <c r="E18" s="210"/>
      <c r="F18" s="4"/>
      <c r="G18" s="4"/>
      <c r="H18" s="4"/>
      <c r="I18" s="4"/>
      <c r="J18" s="4"/>
      <c r="K18" s="4"/>
      <c r="L18" s="4"/>
      <c r="M18" s="4"/>
      <c r="N18" s="4"/>
      <c r="O18" s="4"/>
      <c r="P18" s="25"/>
    </row>
    <row r="19" spans="1:16" ht="27.75" customHeight="1">
      <c r="A19" s="6"/>
      <c r="B19" s="6"/>
      <c r="C19" s="6"/>
      <c r="D19" s="210"/>
      <c r="E19" s="210"/>
      <c r="F19" s="4"/>
      <c r="G19" s="4"/>
      <c r="H19" s="4"/>
      <c r="I19" s="4"/>
      <c r="J19" s="4"/>
      <c r="K19" s="4"/>
      <c r="L19" s="4"/>
      <c r="M19" s="4"/>
      <c r="N19" s="4"/>
      <c r="O19" s="4"/>
      <c r="P19" s="25"/>
    </row>
    <row r="20" spans="1:16" ht="27.75" customHeight="1">
      <c r="A20" s="6"/>
      <c r="B20" s="6"/>
      <c r="C20" s="6"/>
      <c r="D20" s="210"/>
      <c r="E20" s="210"/>
      <c r="F20" s="4"/>
      <c r="G20" s="4"/>
      <c r="H20" s="4"/>
      <c r="I20" s="4"/>
      <c r="J20" s="4"/>
      <c r="K20" s="4"/>
      <c r="L20" s="4"/>
      <c r="M20" s="4"/>
      <c r="N20" s="4"/>
      <c r="O20" s="4"/>
      <c r="P20" s="25"/>
    </row>
    <row r="21" spans="1:16" ht="27.75" customHeight="1">
      <c r="A21" s="6"/>
      <c r="B21" s="6"/>
      <c r="C21" s="6"/>
      <c r="D21" s="210"/>
      <c r="E21" s="210"/>
      <c r="F21" s="4"/>
      <c r="G21" s="4"/>
      <c r="H21" s="4"/>
      <c r="I21" s="4"/>
      <c r="J21" s="4"/>
      <c r="K21" s="4"/>
      <c r="L21" s="4"/>
      <c r="M21" s="4"/>
      <c r="N21" s="4"/>
      <c r="O21" s="4"/>
      <c r="P21" s="25"/>
    </row>
    <row r="22" spans="1:16" ht="27.75" customHeight="1">
      <c r="A22" s="6"/>
      <c r="B22" s="6"/>
      <c r="C22" s="6"/>
      <c r="D22" s="210"/>
      <c r="E22" s="210"/>
      <c r="F22" s="4"/>
      <c r="G22" s="4"/>
      <c r="H22" s="4"/>
      <c r="I22" s="4"/>
      <c r="J22" s="4"/>
      <c r="K22" s="4"/>
      <c r="L22" s="4"/>
      <c r="M22" s="4"/>
      <c r="N22" s="4"/>
      <c r="O22" s="4"/>
      <c r="P22" s="25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opLeftCell="A4" zoomScale="80" zoomScaleNormal="80" workbookViewId="0">
      <selection activeCell="Q15" sqref="Q15"/>
    </sheetView>
  </sheetViews>
  <sheetFormatPr defaultRowHeight="13.5"/>
  <cols>
    <col min="1" max="1" width="14" style="31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12.5" style="2" customWidth="1"/>
  </cols>
  <sheetData>
    <row r="1" spans="1:18" s="3" customFormat="1" ht="21" customHeight="1">
      <c r="A1" s="28"/>
      <c r="F1" s="2"/>
      <c r="G1" s="10"/>
      <c r="H1" s="10"/>
      <c r="I1" s="2"/>
      <c r="J1" s="2"/>
      <c r="K1" s="2"/>
      <c r="L1" s="2"/>
      <c r="M1" s="2"/>
      <c r="N1" s="2"/>
      <c r="O1" s="2"/>
      <c r="P1" s="2"/>
    </row>
    <row r="2" spans="1:18" s="3" customFormat="1" ht="14.25" customHeight="1">
      <c r="A2" s="33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8" s="3" customFormat="1" ht="14.25" customHeight="1">
      <c r="A3" s="29" t="s">
        <v>15</v>
      </c>
      <c r="B3" s="19"/>
      <c r="C3" s="19" t="s">
        <v>29</v>
      </c>
      <c r="D3" s="20" t="s">
        <v>22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"/>
    </row>
    <row r="4" spans="1:18" s="3" customFormat="1" ht="14.25" customHeight="1">
      <c r="A4" s="30" t="s">
        <v>16</v>
      </c>
      <c r="B4" s="22"/>
      <c r="C4" s="23" t="s">
        <v>218</v>
      </c>
      <c r="D4" s="24" t="s">
        <v>220</v>
      </c>
      <c r="F4" s="2"/>
      <c r="G4" s="10"/>
      <c r="H4" s="10"/>
      <c r="I4" s="2"/>
      <c r="J4" s="2"/>
      <c r="K4" s="2"/>
      <c r="L4" s="2"/>
      <c r="M4" s="2"/>
      <c r="N4" s="2"/>
      <c r="O4" s="2"/>
      <c r="P4" s="2"/>
    </row>
    <row r="5" spans="1:18" s="3" customFormat="1" ht="12">
      <c r="A5" s="28"/>
      <c r="F5" s="2"/>
      <c r="G5" s="10"/>
      <c r="H5" s="10"/>
      <c r="I5" s="2"/>
      <c r="J5" s="2"/>
      <c r="K5" s="2"/>
      <c r="L5" s="2"/>
      <c r="M5" s="2"/>
      <c r="N5" s="2"/>
      <c r="O5" s="2"/>
      <c r="P5" s="2"/>
    </row>
    <row r="6" spans="1:18" s="1" customFormat="1" ht="31.5" customHeight="1">
      <c r="A6" s="251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8" s="1" customFormat="1" ht="15.75" customHeight="1">
      <c r="A7" s="252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18" s="1" customFormat="1" ht="27.75" customHeight="1">
      <c r="A8" s="51">
        <v>36012</v>
      </c>
      <c r="B8" s="107"/>
      <c r="C8" s="107" t="s">
        <v>496</v>
      </c>
      <c r="D8" s="257" t="s">
        <v>233</v>
      </c>
      <c r="E8" s="257"/>
      <c r="F8" s="107">
        <v>1</v>
      </c>
      <c r="G8" s="54">
        <v>212000</v>
      </c>
      <c r="H8" s="54">
        <f t="shared" ref="H8:H17" si="0">F8*G8</f>
        <v>212000</v>
      </c>
      <c r="I8" s="107">
        <v>1</v>
      </c>
      <c r="J8" s="54">
        <v>212000</v>
      </c>
      <c r="K8" s="54">
        <f>I8*J8</f>
        <v>212000</v>
      </c>
      <c r="L8" s="107">
        <v>0</v>
      </c>
      <c r="M8" s="54">
        <v>212000</v>
      </c>
      <c r="N8" s="54">
        <f t="shared" ref="N8:N17" si="1">L8*M8</f>
        <v>0</v>
      </c>
      <c r="O8" s="107" t="s">
        <v>261</v>
      </c>
      <c r="P8" s="107" t="s">
        <v>24</v>
      </c>
      <c r="Q8" s="1" t="s">
        <v>722</v>
      </c>
    </row>
    <row r="9" spans="1:18" s="2" customFormat="1" ht="27.75" customHeight="1">
      <c r="A9" s="46">
        <v>36187</v>
      </c>
      <c r="B9" s="34"/>
      <c r="C9" s="34" t="s">
        <v>496</v>
      </c>
      <c r="D9" s="211" t="s">
        <v>431</v>
      </c>
      <c r="E9" s="211"/>
      <c r="F9" s="34">
        <v>1</v>
      </c>
      <c r="G9" s="47">
        <v>167580</v>
      </c>
      <c r="H9" s="44">
        <f t="shared" si="0"/>
        <v>167580</v>
      </c>
      <c r="I9" s="34"/>
      <c r="J9" s="34"/>
      <c r="K9" s="34"/>
      <c r="L9" s="34">
        <v>1</v>
      </c>
      <c r="M9" s="47">
        <v>167580</v>
      </c>
      <c r="N9" s="44">
        <f t="shared" si="1"/>
        <v>167580</v>
      </c>
      <c r="O9" s="34" t="s">
        <v>432</v>
      </c>
      <c r="P9" s="34" t="s">
        <v>28</v>
      </c>
    </row>
    <row r="10" spans="1:18" ht="27.75" customHeight="1">
      <c r="A10" s="46">
        <v>39167</v>
      </c>
      <c r="B10" s="34"/>
      <c r="C10" s="34" t="s">
        <v>496</v>
      </c>
      <c r="D10" s="211" t="s">
        <v>433</v>
      </c>
      <c r="E10" s="211"/>
      <c r="F10" s="34">
        <v>1</v>
      </c>
      <c r="G10" s="47">
        <v>47775</v>
      </c>
      <c r="H10" s="44">
        <f t="shared" si="0"/>
        <v>47775</v>
      </c>
      <c r="I10" s="34"/>
      <c r="J10" s="34"/>
      <c r="K10" s="34"/>
      <c r="L10" s="34">
        <v>1</v>
      </c>
      <c r="M10" s="47">
        <v>47775</v>
      </c>
      <c r="N10" s="44">
        <f t="shared" si="1"/>
        <v>47775</v>
      </c>
      <c r="O10" s="34" t="s">
        <v>434</v>
      </c>
      <c r="P10" s="50" t="s">
        <v>712</v>
      </c>
    </row>
    <row r="11" spans="1:18" ht="27.75" customHeight="1">
      <c r="A11" s="66">
        <v>39720</v>
      </c>
      <c r="B11" s="67"/>
      <c r="C11" s="67" t="s">
        <v>496</v>
      </c>
      <c r="D11" s="211" t="s">
        <v>435</v>
      </c>
      <c r="E11" s="211"/>
      <c r="F11" s="67">
        <v>1</v>
      </c>
      <c r="G11" s="72">
        <v>99750</v>
      </c>
      <c r="H11" s="44">
        <f t="shared" si="0"/>
        <v>99750</v>
      </c>
      <c r="I11" s="67">
        <v>1</v>
      </c>
      <c r="J11" s="72">
        <v>99750</v>
      </c>
      <c r="K11" s="44">
        <f>I11*J11</f>
        <v>99750</v>
      </c>
      <c r="L11" s="67">
        <f>1-I11</f>
        <v>0</v>
      </c>
      <c r="M11" s="72">
        <v>99750</v>
      </c>
      <c r="N11" s="54">
        <f t="shared" si="1"/>
        <v>0</v>
      </c>
      <c r="O11" s="67" t="s">
        <v>436</v>
      </c>
      <c r="P11" s="67" t="s">
        <v>28</v>
      </c>
      <c r="Q11" s="78" t="s">
        <v>611</v>
      </c>
      <c r="R11" s="78"/>
    </row>
    <row r="12" spans="1:18" ht="27.75" customHeight="1">
      <c r="A12" s="46">
        <v>39881</v>
      </c>
      <c r="B12" s="34"/>
      <c r="C12" s="34" t="s">
        <v>496</v>
      </c>
      <c r="D12" s="247" t="s">
        <v>234</v>
      </c>
      <c r="E12" s="248"/>
      <c r="F12" s="34">
        <v>1</v>
      </c>
      <c r="G12" s="47">
        <v>15750</v>
      </c>
      <c r="H12" s="44">
        <f t="shared" si="0"/>
        <v>15750</v>
      </c>
      <c r="I12" s="34">
        <v>1</v>
      </c>
      <c r="J12" s="34">
        <v>15750</v>
      </c>
      <c r="K12" s="34">
        <v>15750</v>
      </c>
      <c r="L12" s="34">
        <f>F12-I12</f>
        <v>0</v>
      </c>
      <c r="M12" s="47">
        <v>15750</v>
      </c>
      <c r="N12" s="44">
        <f t="shared" si="1"/>
        <v>0</v>
      </c>
      <c r="O12" s="34" t="s">
        <v>437</v>
      </c>
      <c r="P12" s="50" t="s">
        <v>421</v>
      </c>
      <c r="Q12" s="1" t="s">
        <v>722</v>
      </c>
    </row>
    <row r="13" spans="1:18" ht="27.75" customHeight="1">
      <c r="A13" s="46">
        <v>39920</v>
      </c>
      <c r="B13" s="34"/>
      <c r="C13" s="34" t="s">
        <v>496</v>
      </c>
      <c r="D13" s="247" t="s">
        <v>438</v>
      </c>
      <c r="E13" s="248"/>
      <c r="F13" s="34">
        <v>1</v>
      </c>
      <c r="G13" s="47">
        <v>32300</v>
      </c>
      <c r="H13" s="44">
        <f t="shared" si="0"/>
        <v>32300</v>
      </c>
      <c r="I13" s="34">
        <v>1</v>
      </c>
      <c r="J13" s="34">
        <v>32300</v>
      </c>
      <c r="K13" s="34">
        <v>32300</v>
      </c>
      <c r="L13" s="34">
        <f>F13-I13</f>
        <v>0</v>
      </c>
      <c r="M13" s="47">
        <v>32300</v>
      </c>
      <c r="N13" s="44">
        <f t="shared" si="1"/>
        <v>0</v>
      </c>
      <c r="O13" s="34" t="s">
        <v>439</v>
      </c>
      <c r="P13" s="34" t="s">
        <v>24</v>
      </c>
      <c r="Q13" s="1" t="s">
        <v>722</v>
      </c>
    </row>
    <row r="14" spans="1:18" ht="27.75" customHeight="1">
      <c r="A14" s="57" t="s">
        <v>235</v>
      </c>
      <c r="B14" s="34"/>
      <c r="C14" s="34" t="s">
        <v>496</v>
      </c>
      <c r="D14" s="247" t="s">
        <v>236</v>
      </c>
      <c r="E14" s="248"/>
      <c r="F14" s="34">
        <v>1</v>
      </c>
      <c r="G14" s="47">
        <v>48300</v>
      </c>
      <c r="H14" s="47">
        <f t="shared" si="0"/>
        <v>48300</v>
      </c>
      <c r="I14" s="34"/>
      <c r="J14" s="34"/>
      <c r="K14" s="34"/>
      <c r="L14" s="34">
        <v>1</v>
      </c>
      <c r="M14" s="47">
        <v>48300</v>
      </c>
      <c r="N14" s="47">
        <f t="shared" si="1"/>
        <v>48300</v>
      </c>
      <c r="O14" s="34" t="s">
        <v>440</v>
      </c>
      <c r="P14" s="50" t="s">
        <v>713</v>
      </c>
    </row>
    <row r="15" spans="1:18" ht="27.75" customHeight="1">
      <c r="A15" s="46">
        <v>40241</v>
      </c>
      <c r="B15" s="34"/>
      <c r="C15" s="34" t="s">
        <v>496</v>
      </c>
      <c r="D15" s="247" t="s">
        <v>441</v>
      </c>
      <c r="E15" s="248"/>
      <c r="F15" s="34">
        <v>1</v>
      </c>
      <c r="G15" s="47">
        <v>84000</v>
      </c>
      <c r="H15" s="47">
        <f t="shared" si="0"/>
        <v>84000</v>
      </c>
      <c r="I15" s="34"/>
      <c r="J15" s="34"/>
      <c r="K15" s="34"/>
      <c r="L15" s="34">
        <v>1</v>
      </c>
      <c r="M15" s="47">
        <v>84000</v>
      </c>
      <c r="N15" s="47">
        <f t="shared" si="1"/>
        <v>84000</v>
      </c>
      <c r="O15" s="34" t="s">
        <v>442</v>
      </c>
      <c r="P15" s="34" t="s">
        <v>28</v>
      </c>
    </row>
    <row r="16" spans="1:18" ht="27.75" customHeight="1">
      <c r="A16" s="46">
        <v>40617</v>
      </c>
      <c r="B16" s="34"/>
      <c r="C16" s="34" t="s">
        <v>496</v>
      </c>
      <c r="D16" s="247" t="s">
        <v>237</v>
      </c>
      <c r="E16" s="248"/>
      <c r="F16" s="34">
        <v>1</v>
      </c>
      <c r="G16" s="47">
        <v>129150</v>
      </c>
      <c r="H16" s="47">
        <f t="shared" si="0"/>
        <v>129150</v>
      </c>
      <c r="I16" s="34"/>
      <c r="J16" s="34"/>
      <c r="K16" s="34"/>
      <c r="L16" s="34">
        <v>1</v>
      </c>
      <c r="M16" s="47">
        <v>129150</v>
      </c>
      <c r="N16" s="47">
        <f t="shared" si="1"/>
        <v>129150</v>
      </c>
      <c r="O16" s="34" t="s">
        <v>443</v>
      </c>
      <c r="P16" s="50" t="s">
        <v>714</v>
      </c>
    </row>
    <row r="17" spans="1:16" ht="27.75" customHeight="1">
      <c r="A17" s="86">
        <v>42855</v>
      </c>
      <c r="B17" s="87"/>
      <c r="C17" s="88" t="s">
        <v>613</v>
      </c>
      <c r="D17" s="210" t="s">
        <v>598</v>
      </c>
      <c r="E17" s="210"/>
      <c r="F17" s="89">
        <v>1</v>
      </c>
      <c r="G17" s="90">
        <v>62640</v>
      </c>
      <c r="H17" s="90">
        <f t="shared" si="0"/>
        <v>62640</v>
      </c>
      <c r="I17" s="89"/>
      <c r="J17" s="89"/>
      <c r="K17" s="89"/>
      <c r="L17" s="89">
        <v>1</v>
      </c>
      <c r="M17" s="89">
        <v>624640</v>
      </c>
      <c r="N17" s="89">
        <f t="shared" si="1"/>
        <v>624640</v>
      </c>
      <c r="O17" s="89" t="s">
        <v>597</v>
      </c>
      <c r="P17" s="89" t="s">
        <v>34</v>
      </c>
    </row>
    <row r="18" spans="1:16" ht="27.75" customHeight="1">
      <c r="A18" s="7"/>
      <c r="B18" s="6"/>
      <c r="C18" s="88"/>
      <c r="D18" s="210"/>
      <c r="E18" s="210"/>
      <c r="F18" s="4"/>
      <c r="G18" s="9"/>
      <c r="H18" s="9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8"/>
      <c r="B19" s="6"/>
      <c r="C19" s="6"/>
      <c r="D19" s="210"/>
      <c r="E19" s="210"/>
      <c r="F19" s="4"/>
      <c r="G19" s="9"/>
      <c r="H19" s="9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8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8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8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4"/>
      <c r="N22" s="4"/>
      <c r="O22" s="4"/>
      <c r="P22" s="4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67" orientation="landscape" horizontalDpi="300" verticalDpi="300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>
      <selection activeCell="Q9" sqref="Q9"/>
    </sheetView>
  </sheetViews>
  <sheetFormatPr defaultRowHeight="13.5"/>
  <cols>
    <col min="1" max="1" width="15" style="31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2.625" style="2" bestFit="1" customWidth="1"/>
    <col min="16" max="16" width="14" style="2" customWidth="1"/>
  </cols>
  <sheetData>
    <row r="1" spans="1:20" s="3" customFormat="1" ht="21" customHeight="1">
      <c r="A1" s="28"/>
      <c r="F1" s="2"/>
      <c r="G1" s="10"/>
      <c r="H1" s="10"/>
      <c r="I1" s="2"/>
      <c r="J1" s="2"/>
      <c r="K1" s="2"/>
      <c r="L1" s="2"/>
      <c r="M1" s="2"/>
      <c r="N1" s="2"/>
      <c r="O1" s="2"/>
      <c r="P1" s="2"/>
    </row>
    <row r="2" spans="1:20" s="3" customFormat="1" ht="14.25" customHeight="1">
      <c r="A2" s="33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20" s="3" customFormat="1" ht="14.25" customHeight="1">
      <c r="A3" s="29" t="s">
        <v>15</v>
      </c>
      <c r="B3" s="19"/>
      <c r="C3" s="19" t="s">
        <v>29</v>
      </c>
      <c r="D3" s="20" t="s">
        <v>199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"/>
    </row>
    <row r="4" spans="1:20" s="3" customFormat="1" ht="14.25" customHeight="1">
      <c r="A4" s="30" t="s">
        <v>16</v>
      </c>
      <c r="B4" s="22"/>
      <c r="C4" s="23" t="s">
        <v>218</v>
      </c>
      <c r="D4" s="24" t="s">
        <v>221</v>
      </c>
      <c r="F4" s="2"/>
      <c r="G4" s="10"/>
      <c r="H4" s="10"/>
      <c r="I4" s="2"/>
      <c r="J4" s="2"/>
      <c r="K4" s="2"/>
      <c r="L4" s="2"/>
      <c r="M4" s="2"/>
      <c r="N4" s="2"/>
      <c r="O4" s="2"/>
      <c r="P4" s="2"/>
    </row>
    <row r="5" spans="1:20" s="3" customFormat="1" ht="12">
      <c r="A5" s="28"/>
      <c r="F5" s="2"/>
      <c r="G5" s="10"/>
      <c r="H5" s="10"/>
      <c r="I5" s="2"/>
      <c r="J5" s="2"/>
      <c r="K5" s="2"/>
      <c r="L5" s="2"/>
      <c r="M5" s="2"/>
      <c r="N5" s="2"/>
      <c r="O5" s="2"/>
      <c r="P5" s="2"/>
    </row>
    <row r="6" spans="1:20" s="1" customFormat="1" ht="31.5" customHeight="1">
      <c r="A6" s="251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20" s="1" customFormat="1" ht="15.75" customHeight="1">
      <c r="A7" s="252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20" s="1" customFormat="1" ht="27.75" customHeight="1">
      <c r="A8" s="43">
        <v>38318</v>
      </c>
      <c r="B8" s="42"/>
      <c r="C8" s="42" t="s">
        <v>496</v>
      </c>
      <c r="D8" s="211" t="s">
        <v>238</v>
      </c>
      <c r="E8" s="211"/>
      <c r="F8" s="42">
        <v>1</v>
      </c>
      <c r="G8" s="44">
        <v>78100</v>
      </c>
      <c r="H8" s="44">
        <f t="shared" ref="H8:H17" si="0">F8*G8</f>
        <v>78100</v>
      </c>
      <c r="I8" s="42">
        <v>1</v>
      </c>
      <c r="J8" s="44">
        <v>78100</v>
      </c>
      <c r="K8" s="44">
        <f>I8*J8</f>
        <v>78100</v>
      </c>
      <c r="L8" s="42">
        <v>0</v>
      </c>
      <c r="M8" s="44">
        <v>78100</v>
      </c>
      <c r="N8" s="44">
        <f t="shared" ref="N8:N14" si="1">L8*M8</f>
        <v>0</v>
      </c>
      <c r="O8" s="42" t="s">
        <v>444</v>
      </c>
      <c r="P8" s="42" t="s">
        <v>24</v>
      </c>
      <c r="Q8" s="1" t="s">
        <v>722</v>
      </c>
    </row>
    <row r="9" spans="1:20" s="2" customFormat="1" ht="27.75" customHeight="1">
      <c r="A9" s="66">
        <v>38807</v>
      </c>
      <c r="B9" s="34"/>
      <c r="C9" s="42" t="s">
        <v>496</v>
      </c>
      <c r="D9" s="211" t="s">
        <v>239</v>
      </c>
      <c r="E9" s="211"/>
      <c r="F9" s="67">
        <v>2</v>
      </c>
      <c r="G9" s="72">
        <v>145950</v>
      </c>
      <c r="H9" s="44">
        <f t="shared" si="0"/>
        <v>291900</v>
      </c>
      <c r="I9" s="67">
        <v>2</v>
      </c>
      <c r="J9" s="72">
        <v>145950</v>
      </c>
      <c r="K9" s="44">
        <f>I9*J9</f>
        <v>291900</v>
      </c>
      <c r="L9" s="83">
        <v>0</v>
      </c>
      <c r="M9" s="72">
        <v>145950</v>
      </c>
      <c r="N9" s="44">
        <f t="shared" si="1"/>
        <v>0</v>
      </c>
      <c r="O9" s="67" t="s">
        <v>445</v>
      </c>
      <c r="P9" s="67" t="s">
        <v>241</v>
      </c>
      <c r="Q9" s="77" t="s">
        <v>623</v>
      </c>
      <c r="R9" s="77"/>
      <c r="S9" s="77"/>
      <c r="T9" s="77"/>
    </row>
    <row r="10" spans="1:20" ht="27.75" customHeight="1">
      <c r="A10" s="46">
        <v>39172</v>
      </c>
      <c r="B10" s="34"/>
      <c r="C10" s="42" t="s">
        <v>496</v>
      </c>
      <c r="D10" s="211" t="s">
        <v>446</v>
      </c>
      <c r="E10" s="211"/>
      <c r="F10" s="34">
        <v>1</v>
      </c>
      <c r="G10" s="47">
        <v>198450</v>
      </c>
      <c r="H10" s="44">
        <f t="shared" si="0"/>
        <v>198450</v>
      </c>
      <c r="I10" s="34"/>
      <c r="J10" s="34"/>
      <c r="K10" s="34"/>
      <c r="L10" s="34">
        <v>1</v>
      </c>
      <c r="M10" s="47">
        <v>198450</v>
      </c>
      <c r="N10" s="44">
        <f t="shared" si="1"/>
        <v>198450</v>
      </c>
      <c r="O10" s="34" t="s">
        <v>447</v>
      </c>
      <c r="P10" s="34" t="s">
        <v>34</v>
      </c>
    </row>
    <row r="11" spans="1:20" ht="42" customHeight="1">
      <c r="A11" s="46">
        <v>40057</v>
      </c>
      <c r="B11" s="34"/>
      <c r="C11" s="42" t="s">
        <v>496</v>
      </c>
      <c r="D11" s="211" t="s">
        <v>448</v>
      </c>
      <c r="E11" s="211"/>
      <c r="F11" s="34">
        <v>1</v>
      </c>
      <c r="G11" s="47">
        <v>82950</v>
      </c>
      <c r="H11" s="44">
        <f t="shared" si="0"/>
        <v>82950</v>
      </c>
      <c r="I11" s="34"/>
      <c r="J11" s="34"/>
      <c r="K11" s="34"/>
      <c r="L11" s="34">
        <v>1</v>
      </c>
      <c r="M11" s="47">
        <v>82950</v>
      </c>
      <c r="N11" s="44">
        <f t="shared" si="1"/>
        <v>82950</v>
      </c>
      <c r="O11" s="34" t="s">
        <v>449</v>
      </c>
      <c r="P11" s="34" t="s">
        <v>639</v>
      </c>
    </row>
    <row r="12" spans="1:20" ht="27.75" customHeight="1">
      <c r="A12" s="46">
        <v>40207</v>
      </c>
      <c r="B12" s="34"/>
      <c r="C12" s="42" t="s">
        <v>496</v>
      </c>
      <c r="D12" s="211" t="s">
        <v>450</v>
      </c>
      <c r="E12" s="211"/>
      <c r="F12" s="34">
        <v>1</v>
      </c>
      <c r="G12" s="47">
        <v>45000</v>
      </c>
      <c r="H12" s="44">
        <f t="shared" si="0"/>
        <v>45000</v>
      </c>
      <c r="I12" s="34"/>
      <c r="J12" s="34"/>
      <c r="K12" s="34"/>
      <c r="L12" s="34">
        <v>1</v>
      </c>
      <c r="M12" s="47">
        <v>45000</v>
      </c>
      <c r="N12" s="44">
        <f t="shared" si="1"/>
        <v>45000</v>
      </c>
      <c r="O12" s="34" t="s">
        <v>451</v>
      </c>
      <c r="P12" s="34" t="s">
        <v>34</v>
      </c>
    </row>
    <row r="13" spans="1:20" ht="27.75" customHeight="1">
      <c r="A13" s="46">
        <v>40241</v>
      </c>
      <c r="B13" s="34"/>
      <c r="C13" s="42" t="s">
        <v>496</v>
      </c>
      <c r="D13" s="211" t="s">
        <v>452</v>
      </c>
      <c r="E13" s="211"/>
      <c r="F13" s="34">
        <v>1</v>
      </c>
      <c r="G13" s="47">
        <v>94920</v>
      </c>
      <c r="H13" s="44">
        <f t="shared" si="0"/>
        <v>94920</v>
      </c>
      <c r="I13" s="34"/>
      <c r="J13" s="34"/>
      <c r="K13" s="34"/>
      <c r="L13" s="34">
        <v>1</v>
      </c>
      <c r="M13" s="47">
        <v>94920</v>
      </c>
      <c r="N13" s="44">
        <f t="shared" si="1"/>
        <v>94920</v>
      </c>
      <c r="O13" s="34" t="s">
        <v>453</v>
      </c>
      <c r="P13" s="34" t="s">
        <v>34</v>
      </c>
    </row>
    <row r="14" spans="1:20" ht="27.75" customHeight="1">
      <c r="A14" s="46">
        <v>40581</v>
      </c>
      <c r="B14" s="34"/>
      <c r="C14" s="42" t="s">
        <v>496</v>
      </c>
      <c r="D14" s="211" t="s">
        <v>240</v>
      </c>
      <c r="E14" s="211"/>
      <c r="F14" s="34">
        <v>1</v>
      </c>
      <c r="G14" s="47">
        <v>74445</v>
      </c>
      <c r="H14" s="44">
        <f t="shared" si="0"/>
        <v>74445</v>
      </c>
      <c r="I14" s="34"/>
      <c r="J14" s="34"/>
      <c r="K14" s="34"/>
      <c r="L14" s="34">
        <v>1</v>
      </c>
      <c r="M14" s="47">
        <v>74445</v>
      </c>
      <c r="N14" s="44">
        <f t="shared" si="1"/>
        <v>74445</v>
      </c>
      <c r="O14" s="34" t="s">
        <v>454</v>
      </c>
      <c r="P14" s="34" t="s">
        <v>639</v>
      </c>
    </row>
    <row r="15" spans="1:20" ht="27.75" customHeight="1">
      <c r="A15" s="66">
        <v>41289</v>
      </c>
      <c r="B15" s="6"/>
      <c r="C15" s="42" t="s">
        <v>613</v>
      </c>
      <c r="D15" s="211" t="s">
        <v>469</v>
      </c>
      <c r="E15" s="211"/>
      <c r="F15" s="4">
        <v>1</v>
      </c>
      <c r="G15" s="47">
        <v>78750</v>
      </c>
      <c r="H15" s="47">
        <f t="shared" si="0"/>
        <v>78750</v>
      </c>
      <c r="I15" s="34"/>
      <c r="J15" s="34"/>
      <c r="K15" s="34"/>
      <c r="L15" s="34">
        <v>1</v>
      </c>
      <c r="M15" s="47">
        <v>78750</v>
      </c>
      <c r="N15" s="47">
        <v>78750</v>
      </c>
      <c r="O15" s="34" t="s">
        <v>470</v>
      </c>
      <c r="P15" s="34" t="s">
        <v>24</v>
      </c>
      <c r="Q15" s="58"/>
      <c r="R15" s="58"/>
      <c r="S15" s="58"/>
    </row>
    <row r="16" spans="1:20" ht="27.75" customHeight="1">
      <c r="A16" s="63">
        <v>41726</v>
      </c>
      <c r="B16" s="6"/>
      <c r="C16" s="42" t="s">
        <v>613</v>
      </c>
      <c r="D16" s="211" t="s">
        <v>488</v>
      </c>
      <c r="E16" s="211"/>
      <c r="F16" s="4">
        <v>1</v>
      </c>
      <c r="G16" s="9">
        <v>87150</v>
      </c>
      <c r="H16" s="9">
        <f t="shared" si="0"/>
        <v>87150</v>
      </c>
      <c r="I16" s="4"/>
      <c r="J16" s="4"/>
      <c r="K16" s="4"/>
      <c r="L16" s="4">
        <v>1</v>
      </c>
      <c r="M16" s="4">
        <v>87150</v>
      </c>
      <c r="N16" s="4">
        <v>87150</v>
      </c>
      <c r="O16" s="60" t="s">
        <v>492</v>
      </c>
      <c r="P16" s="34" t="s">
        <v>24</v>
      </c>
    </row>
    <row r="17" spans="1:17" ht="27.75" customHeight="1">
      <c r="A17" s="63">
        <v>41918</v>
      </c>
      <c r="B17" s="70"/>
      <c r="C17" s="42" t="s">
        <v>613</v>
      </c>
      <c r="D17" s="211" t="s">
        <v>507</v>
      </c>
      <c r="E17" s="211"/>
      <c r="F17" s="60">
        <v>1</v>
      </c>
      <c r="G17" s="73">
        <v>89640</v>
      </c>
      <c r="H17" s="73">
        <f t="shared" si="0"/>
        <v>89640</v>
      </c>
      <c r="I17" s="60">
        <v>1</v>
      </c>
      <c r="J17" s="73">
        <v>89640</v>
      </c>
      <c r="K17" s="73">
        <f>I17*J17</f>
        <v>89640</v>
      </c>
      <c r="L17" s="60">
        <v>0</v>
      </c>
      <c r="M17" s="60">
        <v>89640</v>
      </c>
      <c r="N17" s="44">
        <v>0</v>
      </c>
      <c r="O17" s="67" t="s">
        <v>508</v>
      </c>
      <c r="P17" s="67" t="s">
        <v>24</v>
      </c>
      <c r="Q17" t="s">
        <v>628</v>
      </c>
    </row>
    <row r="18" spans="1:17" ht="27.75" customHeight="1">
      <c r="A18" s="63">
        <v>42206</v>
      </c>
      <c r="B18" s="70"/>
      <c r="C18" s="42" t="s">
        <v>613</v>
      </c>
      <c r="D18" s="211" t="s">
        <v>510</v>
      </c>
      <c r="E18" s="211"/>
      <c r="F18" s="60">
        <v>1</v>
      </c>
      <c r="G18" s="72">
        <v>86292</v>
      </c>
      <c r="H18" s="72">
        <v>86292</v>
      </c>
      <c r="I18" s="67"/>
      <c r="J18" s="67"/>
      <c r="K18" s="67"/>
      <c r="L18" s="67">
        <v>1</v>
      </c>
      <c r="M18" s="72">
        <v>86292</v>
      </c>
      <c r="N18" s="72">
        <v>86292</v>
      </c>
      <c r="O18" s="67" t="s">
        <v>511</v>
      </c>
      <c r="P18" s="67" t="s">
        <v>24</v>
      </c>
    </row>
    <row r="19" spans="1:17" ht="27.75" customHeight="1">
      <c r="A19" s="63">
        <v>42459</v>
      </c>
      <c r="B19" s="70"/>
      <c r="C19" s="42" t="s">
        <v>613</v>
      </c>
      <c r="D19" s="211" t="s">
        <v>570</v>
      </c>
      <c r="E19" s="211"/>
      <c r="F19" s="60">
        <v>1</v>
      </c>
      <c r="G19" s="72">
        <v>82080</v>
      </c>
      <c r="H19" s="72">
        <v>82080</v>
      </c>
      <c r="I19" s="67"/>
      <c r="J19" s="67"/>
      <c r="K19" s="67"/>
      <c r="L19" s="67">
        <v>1</v>
      </c>
      <c r="M19" s="72">
        <v>82080</v>
      </c>
      <c r="N19" s="72">
        <v>82080</v>
      </c>
      <c r="O19" s="67" t="s">
        <v>571</v>
      </c>
      <c r="P19" s="67" t="s">
        <v>520</v>
      </c>
    </row>
    <row r="20" spans="1:17" ht="27.75" customHeight="1">
      <c r="A20" s="63">
        <v>42497</v>
      </c>
      <c r="B20" s="70"/>
      <c r="C20" s="42" t="s">
        <v>613</v>
      </c>
      <c r="D20" s="210" t="s">
        <v>574</v>
      </c>
      <c r="E20" s="210"/>
      <c r="F20" s="60">
        <v>1</v>
      </c>
      <c r="G20" s="73">
        <v>82080</v>
      </c>
      <c r="H20" s="73">
        <v>82080</v>
      </c>
      <c r="I20" s="60"/>
      <c r="J20" s="60"/>
      <c r="K20" s="60"/>
      <c r="L20" s="67">
        <v>1</v>
      </c>
      <c r="M20" s="73">
        <v>82080</v>
      </c>
      <c r="N20" s="73">
        <v>82080</v>
      </c>
      <c r="O20" s="60" t="s">
        <v>590</v>
      </c>
      <c r="P20" s="67" t="s">
        <v>520</v>
      </c>
    </row>
    <row r="21" spans="1:17" ht="27.75" customHeight="1">
      <c r="A21" s="63">
        <v>42532</v>
      </c>
      <c r="B21" s="70"/>
      <c r="C21" s="42" t="s">
        <v>613</v>
      </c>
      <c r="D21" s="210" t="s">
        <v>573</v>
      </c>
      <c r="E21" s="210"/>
      <c r="F21" s="60">
        <v>1</v>
      </c>
      <c r="G21" s="73">
        <v>92880</v>
      </c>
      <c r="H21" s="73">
        <v>92880</v>
      </c>
      <c r="I21" s="60"/>
      <c r="J21" s="60"/>
      <c r="K21" s="60"/>
      <c r="L21" s="67">
        <v>1</v>
      </c>
      <c r="M21" s="73">
        <v>92880</v>
      </c>
      <c r="N21" s="73">
        <v>92880</v>
      </c>
      <c r="O21" s="60" t="s">
        <v>591</v>
      </c>
      <c r="P21" s="67" t="s">
        <v>520</v>
      </c>
    </row>
    <row r="22" spans="1:17" ht="27.75" customHeight="1">
      <c r="A22" s="91">
        <v>42978</v>
      </c>
      <c r="B22" s="87"/>
      <c r="C22" s="93" t="s">
        <v>613</v>
      </c>
      <c r="D22" s="196" t="s">
        <v>589</v>
      </c>
      <c r="E22" s="196"/>
      <c r="F22" s="89">
        <v>1</v>
      </c>
      <c r="G22" s="90">
        <v>83160</v>
      </c>
      <c r="H22" s="90">
        <v>83160</v>
      </c>
      <c r="I22" s="89"/>
      <c r="J22" s="89"/>
      <c r="K22" s="89"/>
      <c r="L22" s="89">
        <v>1</v>
      </c>
      <c r="M22" s="89">
        <v>83160</v>
      </c>
      <c r="N22" s="89">
        <v>83160</v>
      </c>
      <c r="O22" s="89" t="s">
        <v>592</v>
      </c>
      <c r="P22" s="89" t="s">
        <v>599</v>
      </c>
    </row>
    <row r="25" spans="1:17">
      <c r="F25" s="84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70" orientation="landscape" horizontalDpi="300" verticalDpi="300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>
      <selection activeCell="Q9" sqref="Q9"/>
    </sheetView>
  </sheetViews>
  <sheetFormatPr defaultRowHeight="13.5"/>
  <cols>
    <col min="1" max="1" width="15" style="31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2.625" style="2" bestFit="1" customWidth="1"/>
    <col min="16" max="16" width="14" style="2" customWidth="1"/>
  </cols>
  <sheetData>
    <row r="1" spans="1:20" s="3" customFormat="1" ht="21" customHeight="1">
      <c r="A1" s="28"/>
      <c r="F1" s="2"/>
      <c r="G1" s="10"/>
      <c r="H1" s="10"/>
      <c r="I1" s="2"/>
      <c r="J1" s="2"/>
      <c r="K1" s="2"/>
      <c r="L1" s="2"/>
      <c r="M1" s="2"/>
      <c r="N1" s="2"/>
      <c r="O1" s="2"/>
      <c r="P1" s="2"/>
    </row>
    <row r="2" spans="1:20" s="3" customFormat="1" ht="14.25" customHeight="1">
      <c r="A2" s="33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20" s="3" customFormat="1" ht="14.25" customHeight="1">
      <c r="A3" s="29" t="s">
        <v>15</v>
      </c>
      <c r="B3" s="19"/>
      <c r="C3" s="19" t="s">
        <v>29</v>
      </c>
      <c r="D3" s="20" t="s">
        <v>199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"/>
    </row>
    <row r="4" spans="1:20" s="3" customFormat="1" ht="14.25" customHeight="1">
      <c r="A4" s="30" t="s">
        <v>16</v>
      </c>
      <c r="B4" s="22"/>
      <c r="C4" s="23" t="s">
        <v>218</v>
      </c>
      <c r="D4" s="24" t="s">
        <v>221</v>
      </c>
      <c r="F4" s="2"/>
      <c r="G4" s="10"/>
      <c r="H4" s="10"/>
      <c r="I4" s="2"/>
      <c r="J4" s="2"/>
      <c r="K4" s="2"/>
      <c r="L4" s="2"/>
      <c r="M4" s="2"/>
      <c r="N4" s="2"/>
      <c r="O4" s="2"/>
      <c r="P4" s="2"/>
    </row>
    <row r="5" spans="1:20" s="3" customFormat="1" ht="12">
      <c r="A5" s="28"/>
      <c r="F5" s="2"/>
      <c r="G5" s="10"/>
      <c r="H5" s="10"/>
      <c r="I5" s="2"/>
      <c r="J5" s="2"/>
      <c r="K5" s="2"/>
      <c r="L5" s="2"/>
      <c r="M5" s="2"/>
      <c r="N5" s="2"/>
      <c r="O5" s="2"/>
      <c r="P5" s="2"/>
    </row>
    <row r="6" spans="1:20" s="1" customFormat="1" ht="31.5" customHeight="1">
      <c r="A6" s="251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20" s="1" customFormat="1" ht="15.75" customHeight="1">
      <c r="A7" s="252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20" s="1" customFormat="1" ht="27.75" customHeight="1">
      <c r="A8" s="91">
        <v>42978</v>
      </c>
      <c r="B8" s="87"/>
      <c r="C8" s="93" t="s">
        <v>613</v>
      </c>
      <c r="D8" s="196" t="s">
        <v>593</v>
      </c>
      <c r="E8" s="196"/>
      <c r="F8" s="93">
        <v>1</v>
      </c>
      <c r="G8" s="94">
        <v>111240</v>
      </c>
      <c r="H8" s="94">
        <f>F8*G8</f>
        <v>111240</v>
      </c>
      <c r="I8" s="93"/>
      <c r="J8" s="94"/>
      <c r="K8" s="94">
        <f>I8*J8</f>
        <v>0</v>
      </c>
      <c r="L8" s="93">
        <v>1</v>
      </c>
      <c r="M8" s="94">
        <v>111240</v>
      </c>
      <c r="N8" s="94">
        <f>L8*M8</f>
        <v>111240</v>
      </c>
      <c r="O8" s="93" t="s">
        <v>594</v>
      </c>
      <c r="P8" s="93" t="s">
        <v>600</v>
      </c>
    </row>
    <row r="9" spans="1:20" s="2" customFormat="1" ht="27.75" customHeight="1">
      <c r="A9" s="91">
        <v>42978</v>
      </c>
      <c r="B9" s="87"/>
      <c r="C9" s="93" t="s">
        <v>613</v>
      </c>
      <c r="D9" s="197" t="s">
        <v>595</v>
      </c>
      <c r="E9" s="197"/>
      <c r="F9" s="88">
        <v>1</v>
      </c>
      <c r="G9" s="95">
        <v>98496</v>
      </c>
      <c r="H9" s="94">
        <f>F9*G9</f>
        <v>98496</v>
      </c>
      <c r="I9" s="88"/>
      <c r="J9" s="95"/>
      <c r="K9" s="95"/>
      <c r="L9" s="96">
        <v>1</v>
      </c>
      <c r="M9" s="95">
        <v>98496</v>
      </c>
      <c r="N9" s="94">
        <f>L9*M9</f>
        <v>98496</v>
      </c>
      <c r="O9" s="88" t="s">
        <v>596</v>
      </c>
      <c r="P9" s="88" t="s">
        <v>601</v>
      </c>
      <c r="Q9" s="77"/>
      <c r="R9" s="77"/>
      <c r="S9" s="77"/>
      <c r="T9" s="77"/>
    </row>
    <row r="10" spans="1:20" ht="27.75" customHeight="1">
      <c r="A10" s="115">
        <v>43465</v>
      </c>
      <c r="B10" s="70"/>
      <c r="C10" s="42" t="s">
        <v>613</v>
      </c>
      <c r="D10" s="210" t="s">
        <v>650</v>
      </c>
      <c r="E10" s="210"/>
      <c r="F10" s="60">
        <v>1</v>
      </c>
      <c r="G10" s="73">
        <v>142884</v>
      </c>
      <c r="H10" s="44">
        <f>F10*G10</f>
        <v>142884</v>
      </c>
      <c r="I10" s="60"/>
      <c r="J10" s="60"/>
      <c r="K10" s="60"/>
      <c r="L10" s="60">
        <v>1</v>
      </c>
      <c r="M10" s="60">
        <v>142884</v>
      </c>
      <c r="N10" s="44">
        <f>L10*M10</f>
        <v>142884</v>
      </c>
      <c r="O10" s="60" t="s">
        <v>651</v>
      </c>
      <c r="P10" s="67" t="s">
        <v>639</v>
      </c>
    </row>
    <row r="11" spans="1:20" ht="42" customHeight="1">
      <c r="A11" s="6"/>
      <c r="B11" s="6"/>
      <c r="C11" s="6"/>
      <c r="D11" s="210"/>
      <c r="E11" s="210"/>
      <c r="F11" s="4"/>
      <c r="G11" s="9"/>
      <c r="H11" s="9"/>
      <c r="I11" s="4"/>
      <c r="J11" s="4"/>
      <c r="K11" s="4"/>
      <c r="L11" s="4"/>
      <c r="M11" s="4"/>
      <c r="N11" s="4"/>
      <c r="O11" s="4"/>
      <c r="P11" s="4"/>
    </row>
    <row r="12" spans="1:20" ht="27.75" customHeight="1">
      <c r="A12" s="6"/>
      <c r="B12" s="6"/>
      <c r="C12" s="6"/>
      <c r="D12" s="210"/>
      <c r="E12" s="210"/>
      <c r="F12" s="4"/>
      <c r="G12" s="9"/>
      <c r="H12" s="9"/>
      <c r="I12" s="4"/>
      <c r="J12" s="4"/>
      <c r="K12" s="4"/>
      <c r="L12" s="4"/>
      <c r="M12" s="4"/>
      <c r="N12" s="4"/>
      <c r="O12" s="4"/>
      <c r="P12" s="4"/>
    </row>
    <row r="13" spans="1:20" ht="27.75" customHeight="1">
      <c r="A13" s="6"/>
      <c r="B13" s="6"/>
      <c r="C13" s="6"/>
      <c r="D13" s="210"/>
      <c r="E13" s="210"/>
      <c r="F13" s="4"/>
      <c r="G13" s="9"/>
      <c r="H13" s="9"/>
      <c r="I13" s="4"/>
      <c r="J13" s="4"/>
      <c r="K13" s="4"/>
      <c r="L13" s="4"/>
      <c r="M13" s="4"/>
      <c r="N13" s="4"/>
      <c r="O13" s="4"/>
      <c r="P13" s="4"/>
    </row>
    <row r="14" spans="1:20" ht="27.75" customHeight="1">
      <c r="A14" s="6"/>
      <c r="B14" s="6"/>
      <c r="C14" s="6"/>
      <c r="D14" s="210"/>
      <c r="E14" s="210"/>
      <c r="F14" s="4"/>
      <c r="G14" s="9"/>
      <c r="H14" s="9"/>
      <c r="I14" s="4"/>
      <c r="J14" s="4"/>
      <c r="K14" s="4"/>
      <c r="L14" s="4"/>
      <c r="M14" s="4"/>
      <c r="N14" s="4"/>
      <c r="O14" s="4"/>
      <c r="P14" s="4"/>
    </row>
    <row r="15" spans="1:20" ht="27.75" customHeight="1">
      <c r="A15" s="6"/>
      <c r="B15" s="6"/>
      <c r="C15" s="6"/>
      <c r="D15" s="210"/>
      <c r="E15" s="210"/>
      <c r="F15" s="4"/>
      <c r="G15" s="9"/>
      <c r="H15" s="9"/>
      <c r="I15" s="4"/>
      <c r="J15" s="4"/>
      <c r="K15" s="4"/>
      <c r="L15" s="4"/>
      <c r="M15" s="4"/>
      <c r="N15" s="4"/>
      <c r="O15" s="4"/>
      <c r="P15" s="4"/>
      <c r="Q15" s="58"/>
      <c r="R15" s="58"/>
      <c r="S15" s="58"/>
    </row>
    <row r="16" spans="1:20" ht="27.75" customHeight="1">
      <c r="A16" s="6"/>
      <c r="B16" s="6"/>
      <c r="C16" s="6"/>
      <c r="D16" s="210"/>
      <c r="E16" s="210"/>
      <c r="F16" s="4"/>
      <c r="G16" s="9"/>
      <c r="H16" s="9"/>
      <c r="I16" s="4"/>
      <c r="J16" s="4"/>
      <c r="K16" s="4"/>
      <c r="L16" s="4"/>
      <c r="M16" s="4"/>
      <c r="N16" s="4"/>
      <c r="O16" s="4"/>
      <c r="P16" s="4"/>
    </row>
    <row r="17" spans="1:16" ht="27.75" customHeight="1">
      <c r="A17" s="6"/>
      <c r="B17" s="6"/>
      <c r="C17" s="6"/>
      <c r="D17" s="210"/>
      <c r="E17" s="210"/>
      <c r="F17" s="4"/>
      <c r="G17" s="9"/>
      <c r="H17" s="9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6"/>
      <c r="B18" s="6"/>
      <c r="C18" s="6"/>
      <c r="D18" s="210"/>
      <c r="E18" s="210"/>
      <c r="F18" s="4"/>
      <c r="G18" s="9"/>
      <c r="H18" s="9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6"/>
      <c r="B19" s="6"/>
      <c r="C19" s="6"/>
      <c r="D19" s="210"/>
      <c r="E19" s="210"/>
      <c r="F19" s="4"/>
      <c r="G19" s="9"/>
      <c r="H19" s="9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6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6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6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4"/>
      <c r="N22" s="4"/>
      <c r="O22" s="4"/>
      <c r="P22" s="4"/>
    </row>
    <row r="25" spans="1:16">
      <c r="F25" s="84"/>
    </row>
  </sheetData>
  <mergeCells count="25">
    <mergeCell ref="D17:E17"/>
    <mergeCell ref="D18:E18"/>
    <mergeCell ref="D19:E19"/>
    <mergeCell ref="D20:E20"/>
    <mergeCell ref="D21:E21"/>
    <mergeCell ref="D22:E22"/>
    <mergeCell ref="D11:E11"/>
    <mergeCell ref="D12:E12"/>
    <mergeCell ref="D13:E13"/>
    <mergeCell ref="D14:E14"/>
    <mergeCell ref="D15:E15"/>
    <mergeCell ref="D16:E16"/>
    <mergeCell ref="L6:N6"/>
    <mergeCell ref="O6:O7"/>
    <mergeCell ref="P6:P7"/>
    <mergeCell ref="D8:E8"/>
    <mergeCell ref="D9:E9"/>
    <mergeCell ref="D10:E10"/>
    <mergeCell ref="H2:J3"/>
    <mergeCell ref="A6:A7"/>
    <mergeCell ref="B6:B7"/>
    <mergeCell ref="C6:C7"/>
    <mergeCell ref="D6:E7"/>
    <mergeCell ref="F6:H6"/>
    <mergeCell ref="I6:K6"/>
  </mergeCells>
  <phoneticPr fontId="25"/>
  <pageMargins left="0.39370078740157483" right="0.11811023622047245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80" zoomScaleNormal="80" workbookViewId="0">
      <selection activeCell="K4" sqref="K4"/>
    </sheetView>
  </sheetViews>
  <sheetFormatPr defaultRowHeight="13.5"/>
  <cols>
    <col min="1" max="1" width="14" style="158" bestFit="1" customWidth="1"/>
    <col min="2" max="2" width="5" style="58" customWidth="1"/>
    <col min="3" max="4" width="10.625" style="58" customWidth="1"/>
    <col min="5" max="5" width="7.125" style="58" customWidth="1"/>
    <col min="6" max="6" width="5" style="130" bestFit="1" customWidth="1"/>
    <col min="7" max="8" width="12.625" style="131" customWidth="1"/>
    <col min="9" max="9" width="5" style="130" bestFit="1" customWidth="1"/>
    <col min="10" max="11" width="12.625" style="130" customWidth="1"/>
    <col min="12" max="12" width="5" style="130" bestFit="1" customWidth="1"/>
    <col min="13" max="14" width="12.625" style="130" customWidth="1"/>
    <col min="15" max="15" width="12.625" style="130" bestFit="1" customWidth="1"/>
    <col min="16" max="16" width="12.875" style="130" customWidth="1"/>
    <col min="17" max="16384" width="9" style="58"/>
  </cols>
  <sheetData>
    <row r="1" spans="1:17" s="129" customFormat="1" ht="21" customHeight="1">
      <c r="A1" s="124"/>
      <c r="F1" s="130"/>
      <c r="G1" s="131"/>
      <c r="H1" s="131"/>
      <c r="I1" s="130"/>
      <c r="J1" s="130"/>
      <c r="K1" s="130"/>
      <c r="L1" s="130"/>
      <c r="M1" s="130"/>
      <c r="N1" s="130"/>
      <c r="O1" s="130"/>
      <c r="P1" s="130"/>
    </row>
    <row r="2" spans="1:17" s="129" customFormat="1" ht="14.25" customHeight="1">
      <c r="A2" s="154"/>
      <c r="B2" s="133"/>
      <c r="C2" s="133" t="s">
        <v>17</v>
      </c>
      <c r="D2" s="134" t="s">
        <v>18</v>
      </c>
      <c r="F2" s="130"/>
      <c r="G2" s="131"/>
      <c r="H2" s="205" t="s">
        <v>12</v>
      </c>
      <c r="I2" s="205"/>
      <c r="J2" s="205"/>
      <c r="K2" s="130"/>
      <c r="L2" s="130"/>
      <c r="M2" s="130"/>
      <c r="N2" s="130"/>
      <c r="O2" s="130"/>
      <c r="P2" s="130"/>
    </row>
    <row r="3" spans="1:17" s="129" customFormat="1" ht="14.25" customHeight="1">
      <c r="A3" s="155" t="s">
        <v>15</v>
      </c>
      <c r="B3" s="136"/>
      <c r="C3" s="136" t="s">
        <v>29</v>
      </c>
      <c r="D3" s="137" t="s">
        <v>29</v>
      </c>
      <c r="F3" s="130"/>
      <c r="G3" s="131"/>
      <c r="H3" s="205"/>
      <c r="I3" s="205"/>
      <c r="J3" s="205"/>
      <c r="K3" s="130"/>
      <c r="L3" s="130"/>
      <c r="M3" s="130"/>
      <c r="N3" s="130"/>
      <c r="O3" s="130"/>
      <c r="P3" s="130"/>
    </row>
    <row r="4" spans="1:17" s="129" customFormat="1" ht="14.25" customHeight="1">
      <c r="A4" s="156" t="s">
        <v>16</v>
      </c>
      <c r="B4" s="139"/>
      <c r="C4" s="140" t="s">
        <v>218</v>
      </c>
      <c r="D4" s="141" t="s">
        <v>222</v>
      </c>
      <c r="F4" s="130"/>
      <c r="G4" s="131"/>
      <c r="H4" s="131"/>
      <c r="I4" s="130"/>
      <c r="J4" s="130"/>
      <c r="K4" s="130"/>
      <c r="L4" s="130"/>
      <c r="M4" s="130"/>
      <c r="N4" s="130"/>
      <c r="O4" s="130"/>
      <c r="P4" s="130"/>
    </row>
    <row r="5" spans="1:17" s="129" customFormat="1" ht="12">
      <c r="A5" s="124"/>
      <c r="F5" s="130"/>
      <c r="G5" s="131"/>
      <c r="H5" s="131"/>
      <c r="I5" s="130"/>
      <c r="J5" s="130"/>
      <c r="K5" s="130"/>
      <c r="L5" s="130"/>
      <c r="M5" s="130"/>
      <c r="N5" s="130"/>
      <c r="O5" s="130"/>
      <c r="P5" s="130"/>
    </row>
    <row r="6" spans="1:17" s="142" customFormat="1" ht="31.5" customHeight="1">
      <c r="A6" s="263" t="s">
        <v>8</v>
      </c>
      <c r="B6" s="203" t="s">
        <v>9</v>
      </c>
      <c r="C6" s="203" t="s">
        <v>0</v>
      </c>
      <c r="D6" s="206" t="s">
        <v>1</v>
      </c>
      <c r="E6" s="207"/>
      <c r="F6" s="200" t="s">
        <v>2</v>
      </c>
      <c r="G6" s="201"/>
      <c r="H6" s="202"/>
      <c r="I6" s="200" t="s">
        <v>3</v>
      </c>
      <c r="J6" s="201"/>
      <c r="K6" s="202"/>
      <c r="L6" s="200" t="s">
        <v>4</v>
      </c>
      <c r="M6" s="201"/>
      <c r="N6" s="202"/>
      <c r="O6" s="203" t="s">
        <v>13</v>
      </c>
      <c r="P6" s="203" t="s">
        <v>14</v>
      </c>
    </row>
    <row r="7" spans="1:17" s="142" customFormat="1" ht="15.75" customHeight="1">
      <c r="A7" s="264"/>
      <c r="B7" s="204"/>
      <c r="C7" s="204"/>
      <c r="D7" s="208"/>
      <c r="E7" s="209"/>
      <c r="F7" s="143" t="s">
        <v>5</v>
      </c>
      <c r="G7" s="144" t="s">
        <v>6</v>
      </c>
      <c r="H7" s="145" t="s">
        <v>7</v>
      </c>
      <c r="I7" s="143" t="s">
        <v>5</v>
      </c>
      <c r="J7" s="153" t="s">
        <v>6</v>
      </c>
      <c r="K7" s="143" t="s">
        <v>7</v>
      </c>
      <c r="L7" s="143" t="s">
        <v>5</v>
      </c>
      <c r="M7" s="153" t="s">
        <v>6</v>
      </c>
      <c r="N7" s="143" t="s">
        <v>7</v>
      </c>
      <c r="O7" s="204"/>
      <c r="P7" s="204"/>
    </row>
    <row r="8" spans="1:17" s="142" customFormat="1" ht="27.75" customHeight="1">
      <c r="A8" s="112">
        <v>38807</v>
      </c>
      <c r="B8" s="93"/>
      <c r="C8" s="93" t="s">
        <v>496</v>
      </c>
      <c r="D8" s="197" t="s">
        <v>242</v>
      </c>
      <c r="E8" s="197"/>
      <c r="F8" s="93">
        <v>3</v>
      </c>
      <c r="G8" s="94">
        <v>57750</v>
      </c>
      <c r="H8" s="94">
        <f>F8*G8</f>
        <v>173250</v>
      </c>
      <c r="I8" s="93">
        <v>1</v>
      </c>
      <c r="J8" s="93">
        <v>57750</v>
      </c>
      <c r="K8" s="93">
        <v>57750</v>
      </c>
      <c r="L8" s="93">
        <f>F8-I8</f>
        <v>2</v>
      </c>
      <c r="M8" s="94">
        <v>57750</v>
      </c>
      <c r="N8" s="94">
        <f>L8*M8</f>
        <v>115500</v>
      </c>
      <c r="O8" s="93" t="s">
        <v>455</v>
      </c>
      <c r="P8" s="93" t="s">
        <v>694</v>
      </c>
      <c r="Q8" s="194" t="s">
        <v>729</v>
      </c>
    </row>
    <row r="9" spans="1:17" s="130" customFormat="1" ht="27.75" customHeight="1">
      <c r="A9" s="86">
        <v>39647</v>
      </c>
      <c r="B9" s="88"/>
      <c r="C9" s="88" t="s">
        <v>496</v>
      </c>
      <c r="D9" s="197" t="s">
        <v>456</v>
      </c>
      <c r="E9" s="197"/>
      <c r="F9" s="88">
        <v>1</v>
      </c>
      <c r="G9" s="95">
        <v>136500</v>
      </c>
      <c r="H9" s="94">
        <f>F9*G9</f>
        <v>136500</v>
      </c>
      <c r="I9" s="88"/>
      <c r="J9" s="88"/>
      <c r="K9" s="88"/>
      <c r="L9" s="88">
        <v>1</v>
      </c>
      <c r="M9" s="95">
        <v>136500</v>
      </c>
      <c r="N9" s="94">
        <f>L9*M9</f>
        <v>136500</v>
      </c>
      <c r="O9" s="88" t="s">
        <v>457</v>
      </c>
      <c r="P9" s="88" t="s">
        <v>130</v>
      </c>
    </row>
    <row r="10" spans="1:17" ht="27.75" customHeight="1">
      <c r="A10" s="148" t="s">
        <v>656</v>
      </c>
      <c r="B10" s="87"/>
      <c r="C10" s="88" t="s">
        <v>613</v>
      </c>
      <c r="D10" s="289" t="s">
        <v>242</v>
      </c>
      <c r="E10" s="289"/>
      <c r="F10" s="89">
        <v>1</v>
      </c>
      <c r="G10" s="90">
        <v>81000</v>
      </c>
      <c r="H10" s="94">
        <f>F10*G10</f>
        <v>81000</v>
      </c>
      <c r="I10" s="89"/>
      <c r="J10" s="89"/>
      <c r="K10" s="89"/>
      <c r="L10" s="89">
        <v>1</v>
      </c>
      <c r="M10" s="89">
        <v>81000</v>
      </c>
      <c r="N10" s="94">
        <f>L10*M10</f>
        <v>81000</v>
      </c>
      <c r="O10" s="89" t="s">
        <v>657</v>
      </c>
      <c r="P10" s="89" t="s">
        <v>658</v>
      </c>
    </row>
    <row r="11" spans="1:17" ht="27.75" customHeight="1">
      <c r="A11" s="148"/>
      <c r="B11" s="87"/>
      <c r="C11" s="87"/>
      <c r="D11" s="196"/>
      <c r="E11" s="196"/>
      <c r="F11" s="89"/>
      <c r="G11" s="90"/>
      <c r="H11" s="90"/>
      <c r="I11" s="89"/>
      <c r="J11" s="89"/>
      <c r="K11" s="89"/>
      <c r="L11" s="89"/>
      <c r="M11" s="89"/>
      <c r="N11" s="89"/>
      <c r="O11" s="89"/>
      <c r="P11" s="89"/>
    </row>
    <row r="12" spans="1:17" ht="27.75" customHeight="1">
      <c r="A12" s="148"/>
      <c r="B12" s="87"/>
      <c r="C12" s="87"/>
      <c r="D12" s="196"/>
      <c r="E12" s="196"/>
      <c r="F12" s="89"/>
      <c r="G12" s="90"/>
      <c r="H12" s="90"/>
      <c r="I12" s="89"/>
      <c r="J12" s="89"/>
      <c r="K12" s="89"/>
      <c r="L12" s="89"/>
      <c r="M12" s="89"/>
      <c r="N12" s="89"/>
      <c r="O12" s="89"/>
      <c r="P12" s="89"/>
    </row>
    <row r="13" spans="1:17" ht="27.75" customHeight="1">
      <c r="A13" s="148"/>
      <c r="B13" s="87"/>
      <c r="C13" s="87"/>
      <c r="D13" s="196"/>
      <c r="E13" s="196"/>
      <c r="F13" s="89"/>
      <c r="G13" s="90"/>
      <c r="H13" s="90"/>
      <c r="I13" s="89"/>
      <c r="J13" s="89"/>
      <c r="K13" s="89"/>
      <c r="L13" s="89"/>
      <c r="M13" s="89"/>
      <c r="N13" s="89"/>
      <c r="O13" s="89"/>
      <c r="P13" s="89"/>
    </row>
    <row r="14" spans="1:17" ht="27.75" customHeight="1">
      <c r="A14" s="148"/>
      <c r="B14" s="87"/>
      <c r="C14" s="87"/>
      <c r="D14" s="196"/>
      <c r="E14" s="196"/>
      <c r="F14" s="89"/>
      <c r="G14" s="90"/>
      <c r="H14" s="90"/>
      <c r="I14" s="89"/>
      <c r="J14" s="89"/>
      <c r="K14" s="89"/>
      <c r="L14" s="89"/>
      <c r="M14" s="89"/>
      <c r="N14" s="89"/>
      <c r="O14" s="89"/>
      <c r="P14" s="89"/>
    </row>
    <row r="15" spans="1:17" ht="27.75" customHeight="1">
      <c r="A15" s="148"/>
      <c r="B15" s="87"/>
      <c r="C15" s="87"/>
      <c r="D15" s="196"/>
      <c r="E15" s="196"/>
      <c r="F15" s="89"/>
      <c r="G15" s="90"/>
      <c r="H15" s="90"/>
      <c r="I15" s="89"/>
      <c r="J15" s="89"/>
      <c r="K15" s="89"/>
      <c r="L15" s="89"/>
      <c r="M15" s="89"/>
      <c r="N15" s="89"/>
      <c r="O15" s="89"/>
      <c r="P15" s="89"/>
    </row>
    <row r="16" spans="1:17" ht="27.75" customHeight="1">
      <c r="A16" s="148"/>
      <c r="B16" s="87"/>
      <c r="C16" s="87"/>
      <c r="D16" s="196"/>
      <c r="E16" s="196"/>
      <c r="F16" s="89"/>
      <c r="G16" s="90"/>
      <c r="H16" s="90"/>
      <c r="I16" s="89"/>
      <c r="J16" s="89"/>
      <c r="K16" s="89"/>
      <c r="L16" s="89"/>
      <c r="M16" s="89"/>
      <c r="N16" s="89"/>
      <c r="O16" s="89"/>
      <c r="P16" s="89"/>
    </row>
    <row r="17" spans="1:16" ht="27.75" customHeight="1">
      <c r="A17" s="148"/>
      <c r="B17" s="87"/>
      <c r="C17" s="87"/>
      <c r="D17" s="196"/>
      <c r="E17" s="196"/>
      <c r="F17" s="89"/>
      <c r="G17" s="90"/>
      <c r="H17" s="90"/>
      <c r="I17" s="89"/>
      <c r="J17" s="89"/>
      <c r="K17" s="89"/>
      <c r="L17" s="89"/>
      <c r="M17" s="89"/>
      <c r="N17" s="89"/>
      <c r="O17" s="89"/>
      <c r="P17" s="89"/>
    </row>
    <row r="18" spans="1:16" ht="27.75" customHeight="1">
      <c r="A18" s="148"/>
      <c r="B18" s="87"/>
      <c r="C18" s="87"/>
      <c r="D18" s="196"/>
      <c r="E18" s="196"/>
      <c r="F18" s="89"/>
      <c r="G18" s="90"/>
      <c r="H18" s="90"/>
      <c r="I18" s="89"/>
      <c r="J18" s="89"/>
      <c r="K18" s="89"/>
      <c r="L18" s="89"/>
      <c r="M18" s="89"/>
      <c r="N18" s="89"/>
      <c r="O18" s="89"/>
      <c r="P18" s="89"/>
    </row>
    <row r="19" spans="1:16" ht="27.75" customHeight="1">
      <c r="A19" s="148"/>
      <c r="B19" s="87"/>
      <c r="C19" s="87"/>
      <c r="D19" s="196"/>
      <c r="E19" s="196"/>
      <c r="F19" s="89"/>
      <c r="G19" s="90"/>
      <c r="H19" s="90"/>
      <c r="I19" s="89"/>
      <c r="J19" s="89"/>
      <c r="K19" s="89"/>
      <c r="L19" s="89"/>
      <c r="M19" s="89"/>
      <c r="N19" s="89"/>
      <c r="O19" s="89"/>
      <c r="P19" s="89"/>
    </row>
    <row r="20" spans="1:16" ht="27.75" customHeight="1">
      <c r="A20" s="148"/>
      <c r="B20" s="87"/>
      <c r="C20" s="87"/>
      <c r="D20" s="196"/>
      <c r="E20" s="196"/>
      <c r="F20" s="89"/>
      <c r="G20" s="90"/>
      <c r="H20" s="90"/>
      <c r="I20" s="89"/>
      <c r="J20" s="89"/>
      <c r="K20" s="89"/>
      <c r="L20" s="89"/>
      <c r="M20" s="89"/>
      <c r="N20" s="89"/>
      <c r="O20" s="89"/>
      <c r="P20" s="89"/>
    </row>
    <row r="21" spans="1:16" ht="27.75" customHeight="1">
      <c r="A21" s="148"/>
      <c r="B21" s="87"/>
      <c r="C21" s="87"/>
      <c r="D21" s="196"/>
      <c r="E21" s="196"/>
      <c r="F21" s="89"/>
      <c r="G21" s="90"/>
      <c r="H21" s="90"/>
      <c r="I21" s="89"/>
      <c r="J21" s="89"/>
      <c r="K21" s="89"/>
      <c r="L21" s="89"/>
      <c r="M21" s="89"/>
      <c r="N21" s="89"/>
      <c r="O21" s="89"/>
      <c r="P21" s="89"/>
    </row>
    <row r="22" spans="1:16" ht="27.75" customHeight="1">
      <c r="A22" s="148"/>
      <c r="B22" s="87"/>
      <c r="C22" s="87"/>
      <c r="D22" s="196"/>
      <c r="E22" s="196"/>
      <c r="F22" s="89"/>
      <c r="G22" s="90"/>
      <c r="H22" s="90"/>
      <c r="I22" s="89"/>
      <c r="J22" s="89"/>
      <c r="K22" s="89"/>
      <c r="L22" s="89"/>
      <c r="M22" s="89"/>
      <c r="N22" s="89"/>
      <c r="O22" s="89"/>
      <c r="P22" s="89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86" orientation="landscape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="80" zoomScaleNormal="80" workbookViewId="0">
      <selection activeCell="N8" sqref="N8"/>
    </sheetView>
  </sheetViews>
  <sheetFormatPr defaultRowHeight="13.5"/>
  <cols>
    <col min="1" max="1" width="14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9" style="2"/>
  </cols>
  <sheetData>
    <row r="1" spans="1:16" s="3" customFormat="1" ht="21" customHeight="1">
      <c r="F1" s="2"/>
      <c r="G1" s="10"/>
      <c r="H1" s="10"/>
      <c r="I1" s="2"/>
      <c r="J1" s="2"/>
      <c r="K1" s="2"/>
      <c r="L1" s="2"/>
      <c r="M1" s="2"/>
      <c r="N1" s="2"/>
      <c r="O1" s="2"/>
      <c r="P1" s="2"/>
    </row>
    <row r="2" spans="1:16" s="3" customFormat="1" ht="14.25" customHeight="1">
      <c r="A2" s="15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6" s="3" customFormat="1" ht="14.25" customHeight="1">
      <c r="A3" s="18" t="s">
        <v>15</v>
      </c>
      <c r="B3" s="19"/>
      <c r="C3" s="19" t="s">
        <v>120</v>
      </c>
      <c r="D3" s="20" t="s">
        <v>117</v>
      </c>
      <c r="F3" s="2"/>
      <c r="G3" s="10"/>
      <c r="H3" s="217"/>
      <c r="I3" s="217"/>
      <c r="J3" s="217"/>
      <c r="K3" s="2"/>
      <c r="L3" s="2"/>
      <c r="M3" s="2"/>
      <c r="N3" s="2"/>
      <c r="O3" s="2"/>
      <c r="P3" s="2"/>
    </row>
    <row r="4" spans="1:16" s="3" customFormat="1" ht="14.25" customHeight="1">
      <c r="A4" s="21" t="s">
        <v>16</v>
      </c>
      <c r="B4" s="22"/>
      <c r="C4" s="23" t="s">
        <v>223</v>
      </c>
      <c r="D4" s="24" t="s">
        <v>224</v>
      </c>
      <c r="F4" s="2"/>
      <c r="G4" s="10"/>
      <c r="H4" s="10"/>
      <c r="I4" s="2"/>
      <c r="J4" s="2"/>
      <c r="K4" s="2"/>
      <c r="L4" s="2"/>
      <c r="M4" s="2"/>
      <c r="N4" s="2"/>
      <c r="O4" s="2"/>
      <c r="P4" s="2"/>
    </row>
    <row r="5" spans="1:16" s="3" customFormat="1" ht="12">
      <c r="F5" s="2"/>
      <c r="G5" s="10"/>
      <c r="H5" s="10"/>
      <c r="I5" s="2"/>
      <c r="J5" s="2"/>
      <c r="K5" s="2"/>
      <c r="L5" s="2"/>
      <c r="M5" s="2"/>
      <c r="N5" s="2"/>
      <c r="O5" s="2"/>
      <c r="P5" s="2"/>
    </row>
    <row r="6" spans="1:16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6" s="1" customFormat="1" ht="15.75" customHeight="1">
      <c r="A7" s="216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16" s="1" customFormat="1" ht="27.75" customHeight="1">
      <c r="A8" s="49">
        <v>38807</v>
      </c>
      <c r="B8" s="42"/>
      <c r="C8" s="93" t="s">
        <v>496</v>
      </c>
      <c r="D8" s="211" t="s">
        <v>458</v>
      </c>
      <c r="E8" s="211"/>
      <c r="F8" s="42">
        <v>1</v>
      </c>
      <c r="G8" s="44">
        <v>163960</v>
      </c>
      <c r="H8" s="44">
        <v>163960</v>
      </c>
      <c r="I8" s="42"/>
      <c r="J8" s="42"/>
      <c r="K8" s="42"/>
      <c r="L8" s="42">
        <v>1</v>
      </c>
      <c r="M8" s="44">
        <v>163960</v>
      </c>
      <c r="N8" s="44">
        <v>163960</v>
      </c>
      <c r="O8" s="42" t="s">
        <v>459</v>
      </c>
      <c r="P8" s="42" t="s">
        <v>685</v>
      </c>
    </row>
    <row r="9" spans="1:16" s="2" customFormat="1" ht="27.75" customHeight="1">
      <c r="A9" s="6"/>
      <c r="B9" s="6"/>
      <c r="C9" s="6"/>
      <c r="D9" s="210"/>
      <c r="E9" s="210"/>
      <c r="F9" s="4"/>
      <c r="G9" s="9"/>
      <c r="H9" s="9"/>
      <c r="I9" s="4"/>
      <c r="J9" s="4"/>
      <c r="K9" s="4"/>
      <c r="L9" s="4"/>
      <c r="M9" s="4"/>
      <c r="N9" s="4"/>
      <c r="O9" s="4"/>
      <c r="P9" s="4"/>
    </row>
    <row r="10" spans="1:16" ht="27.75" customHeight="1">
      <c r="A10" s="6"/>
      <c r="B10" s="6"/>
      <c r="C10" s="6"/>
      <c r="D10" s="210"/>
      <c r="E10" s="210"/>
      <c r="F10" s="4"/>
      <c r="G10" s="9"/>
      <c r="H10" s="9"/>
      <c r="I10" s="4"/>
      <c r="J10" s="4"/>
      <c r="K10" s="4"/>
      <c r="L10" s="4"/>
      <c r="M10" s="4"/>
      <c r="N10" s="4"/>
      <c r="O10" s="4"/>
      <c r="P10" s="4"/>
    </row>
    <row r="11" spans="1:16" ht="27.75" customHeight="1">
      <c r="A11" s="6"/>
      <c r="B11" s="6"/>
      <c r="C11" s="6"/>
      <c r="D11" s="210"/>
      <c r="E11" s="210"/>
      <c r="F11" s="4"/>
      <c r="G11" s="9"/>
      <c r="H11" s="9"/>
      <c r="I11" s="4"/>
      <c r="J11" s="4"/>
      <c r="K11" s="4"/>
      <c r="L11" s="4"/>
      <c r="M11" s="4"/>
      <c r="N11" s="4"/>
      <c r="O11" s="4"/>
      <c r="P11" s="4"/>
    </row>
    <row r="12" spans="1:16" ht="27.75" customHeight="1">
      <c r="A12" s="6"/>
      <c r="B12" s="6"/>
      <c r="C12" s="6"/>
      <c r="D12" s="210"/>
      <c r="E12" s="210"/>
      <c r="F12" s="4"/>
      <c r="G12" s="9"/>
      <c r="H12" s="9"/>
      <c r="I12" s="4"/>
      <c r="J12" s="4"/>
      <c r="K12" s="4"/>
      <c r="L12" s="4"/>
      <c r="M12" s="4"/>
      <c r="N12" s="4"/>
      <c r="O12" s="4"/>
      <c r="P12" s="4"/>
    </row>
    <row r="13" spans="1:16" ht="27.75" customHeight="1">
      <c r="A13" s="6"/>
      <c r="B13" s="6"/>
      <c r="C13" s="6"/>
      <c r="D13" s="210"/>
      <c r="E13" s="210"/>
      <c r="F13" s="4"/>
      <c r="G13" s="9"/>
      <c r="H13" s="9"/>
      <c r="I13" s="4"/>
      <c r="J13" s="4"/>
      <c r="K13" s="4"/>
      <c r="L13" s="4"/>
      <c r="M13" s="4"/>
      <c r="N13" s="4"/>
      <c r="O13" s="4"/>
      <c r="P13" s="4"/>
    </row>
    <row r="14" spans="1:16" ht="27.75" customHeight="1">
      <c r="A14" s="6"/>
      <c r="B14" s="6"/>
      <c r="C14" s="6"/>
      <c r="D14" s="210"/>
      <c r="E14" s="210"/>
      <c r="F14" s="4"/>
      <c r="G14" s="9"/>
      <c r="H14" s="9"/>
      <c r="I14" s="4"/>
      <c r="J14" s="4"/>
      <c r="K14" s="4"/>
      <c r="L14" s="4"/>
      <c r="M14" s="4"/>
      <c r="N14" s="4"/>
      <c r="O14" s="4"/>
      <c r="P14" s="4"/>
    </row>
    <row r="15" spans="1:16" ht="27.75" customHeight="1">
      <c r="A15" s="6"/>
      <c r="B15" s="6"/>
      <c r="C15" s="6"/>
      <c r="D15" s="210"/>
      <c r="E15" s="210"/>
      <c r="F15" s="4"/>
      <c r="G15" s="9"/>
      <c r="H15" s="9"/>
      <c r="I15" s="4"/>
      <c r="J15" s="4"/>
      <c r="K15" s="4"/>
      <c r="L15" s="4"/>
      <c r="M15" s="4"/>
      <c r="N15" s="4"/>
      <c r="O15" s="4"/>
      <c r="P15" s="4"/>
    </row>
    <row r="16" spans="1:16" ht="27.75" customHeight="1">
      <c r="A16" s="6"/>
      <c r="B16" s="6"/>
      <c r="C16" s="6"/>
      <c r="D16" s="210"/>
      <c r="E16" s="210"/>
      <c r="F16" s="4"/>
      <c r="G16" s="9"/>
      <c r="H16" s="9"/>
      <c r="I16" s="4"/>
      <c r="J16" s="4"/>
      <c r="K16" s="4"/>
      <c r="L16" s="4"/>
      <c r="M16" s="4"/>
      <c r="N16" s="4"/>
      <c r="O16" s="4"/>
      <c r="P16" s="4"/>
    </row>
    <row r="17" spans="1:16" ht="27.75" customHeight="1">
      <c r="A17" s="6"/>
      <c r="B17" s="6"/>
      <c r="C17" s="6"/>
      <c r="D17" s="210"/>
      <c r="E17" s="210"/>
      <c r="F17" s="4"/>
      <c r="G17" s="9"/>
      <c r="H17" s="9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6"/>
      <c r="B18" s="6"/>
      <c r="C18" s="6"/>
      <c r="D18" s="210"/>
      <c r="E18" s="210"/>
      <c r="F18" s="4"/>
      <c r="G18" s="9"/>
      <c r="H18" s="9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6"/>
      <c r="B19" s="6"/>
      <c r="C19" s="6"/>
      <c r="D19" s="210"/>
      <c r="E19" s="210"/>
      <c r="F19" s="4"/>
      <c r="G19" s="9"/>
      <c r="H19" s="9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6"/>
      <c r="B20" s="6"/>
      <c r="C20" s="6"/>
      <c r="D20" s="210"/>
      <c r="E20" s="210"/>
      <c r="F20" s="4"/>
      <c r="G20" s="9"/>
      <c r="H20" s="9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6"/>
      <c r="B21" s="6"/>
      <c r="C21" s="6"/>
      <c r="D21" s="210"/>
      <c r="E21" s="210"/>
      <c r="F21" s="4"/>
      <c r="G21" s="9"/>
      <c r="H21" s="9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6"/>
      <c r="B22" s="6"/>
      <c r="C22" s="6"/>
      <c r="D22" s="210"/>
      <c r="E22" s="210"/>
      <c r="F22" s="4"/>
      <c r="G22" s="9"/>
      <c r="H22" s="9"/>
      <c r="I22" s="4"/>
      <c r="J22" s="4"/>
      <c r="K22" s="4"/>
      <c r="L22" s="4"/>
      <c r="M22" s="4"/>
      <c r="N22" s="4"/>
      <c r="O22" s="4"/>
      <c r="P22" s="4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92" orientation="landscape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80" zoomScaleNormal="80" workbookViewId="0">
      <selection activeCell="K4" sqref="K4"/>
    </sheetView>
  </sheetViews>
  <sheetFormatPr defaultRowHeight="13.5"/>
  <cols>
    <col min="1" max="1" width="14" style="158" bestFit="1" customWidth="1"/>
    <col min="2" max="2" width="5" style="58" customWidth="1"/>
    <col min="3" max="4" width="10.625" style="58" customWidth="1"/>
    <col min="5" max="5" width="7.125" style="58" customWidth="1"/>
    <col min="6" max="6" width="5" style="130" bestFit="1" customWidth="1"/>
    <col min="7" max="8" width="12.625" style="131" customWidth="1"/>
    <col min="9" max="9" width="5" style="130" bestFit="1" customWidth="1"/>
    <col min="10" max="11" width="12.625" style="130" customWidth="1"/>
    <col min="12" max="12" width="5" style="130" bestFit="1" customWidth="1"/>
    <col min="13" max="14" width="12.625" style="131" customWidth="1"/>
    <col min="15" max="15" width="13.125" style="130" bestFit="1" customWidth="1"/>
    <col min="16" max="16" width="9" style="130"/>
    <col min="17" max="16384" width="9" style="58"/>
  </cols>
  <sheetData>
    <row r="1" spans="1:17" s="129" customFormat="1" ht="21" customHeight="1">
      <c r="A1" s="124"/>
      <c r="F1" s="130"/>
      <c r="G1" s="131"/>
      <c r="H1" s="131"/>
      <c r="I1" s="130"/>
      <c r="J1" s="130"/>
      <c r="K1" s="130"/>
      <c r="L1" s="130"/>
      <c r="M1" s="131"/>
      <c r="N1" s="131"/>
      <c r="O1" s="130"/>
      <c r="P1" s="130"/>
    </row>
    <row r="2" spans="1:17" s="129" customFormat="1" ht="14.25" customHeight="1">
      <c r="A2" s="154"/>
      <c r="B2" s="133"/>
      <c r="C2" s="133" t="s">
        <v>17</v>
      </c>
      <c r="D2" s="134" t="s">
        <v>18</v>
      </c>
      <c r="F2" s="130"/>
      <c r="G2" s="131"/>
      <c r="H2" s="205" t="s">
        <v>12</v>
      </c>
      <c r="I2" s="205"/>
      <c r="J2" s="205"/>
      <c r="K2" s="130"/>
      <c r="L2" s="130"/>
      <c r="M2" s="131"/>
      <c r="N2" s="131"/>
      <c r="O2" s="130"/>
      <c r="P2" s="130"/>
    </row>
    <row r="3" spans="1:17" s="129" customFormat="1" ht="14.25" customHeight="1">
      <c r="A3" s="155" t="s">
        <v>15</v>
      </c>
      <c r="B3" s="136"/>
      <c r="C3" s="136" t="s">
        <v>120</v>
      </c>
      <c r="D3" s="137" t="s">
        <v>120</v>
      </c>
      <c r="F3" s="130"/>
      <c r="G3" s="131"/>
      <c r="H3" s="205"/>
      <c r="I3" s="205"/>
      <c r="J3" s="205"/>
      <c r="K3" s="130"/>
      <c r="L3" s="130"/>
      <c r="M3" s="131"/>
      <c r="N3" s="131"/>
      <c r="O3" s="130"/>
      <c r="P3" s="130"/>
    </row>
    <row r="4" spans="1:17" s="129" customFormat="1" ht="14.25" customHeight="1">
      <c r="A4" s="156" t="s">
        <v>16</v>
      </c>
      <c r="B4" s="139"/>
      <c r="C4" s="140" t="s">
        <v>223</v>
      </c>
      <c r="D4" s="141" t="s">
        <v>225</v>
      </c>
      <c r="F4" s="130"/>
      <c r="G4" s="131"/>
      <c r="H4" s="131"/>
      <c r="I4" s="130"/>
      <c r="J4" s="130"/>
      <c r="K4" s="130"/>
      <c r="L4" s="130"/>
      <c r="M4" s="131"/>
      <c r="N4" s="131"/>
      <c r="O4" s="130"/>
      <c r="P4" s="130"/>
    </row>
    <row r="5" spans="1:17" s="129" customFormat="1" ht="12">
      <c r="A5" s="124"/>
      <c r="F5" s="130"/>
      <c r="G5" s="131"/>
      <c r="H5" s="131"/>
      <c r="I5" s="130"/>
      <c r="J5" s="130"/>
      <c r="K5" s="130"/>
      <c r="L5" s="130"/>
      <c r="M5" s="131"/>
      <c r="N5" s="131"/>
      <c r="O5" s="130"/>
      <c r="P5" s="130"/>
    </row>
    <row r="6" spans="1:17" s="142" customFormat="1" ht="31.5" customHeight="1">
      <c r="A6" s="263" t="s">
        <v>8</v>
      </c>
      <c r="B6" s="203" t="s">
        <v>9</v>
      </c>
      <c r="C6" s="203" t="s">
        <v>0</v>
      </c>
      <c r="D6" s="206" t="s">
        <v>1</v>
      </c>
      <c r="E6" s="207"/>
      <c r="F6" s="200" t="s">
        <v>2</v>
      </c>
      <c r="G6" s="201"/>
      <c r="H6" s="202"/>
      <c r="I6" s="200" t="s">
        <v>3</v>
      </c>
      <c r="J6" s="201"/>
      <c r="K6" s="202"/>
      <c r="L6" s="200" t="s">
        <v>4</v>
      </c>
      <c r="M6" s="201"/>
      <c r="N6" s="202"/>
      <c r="O6" s="203" t="s">
        <v>13</v>
      </c>
      <c r="P6" s="203" t="s">
        <v>14</v>
      </c>
    </row>
    <row r="7" spans="1:17" s="142" customFormat="1" ht="15.75" customHeight="1">
      <c r="A7" s="264"/>
      <c r="B7" s="204"/>
      <c r="C7" s="204"/>
      <c r="D7" s="208"/>
      <c r="E7" s="209"/>
      <c r="F7" s="143" t="s">
        <v>5</v>
      </c>
      <c r="G7" s="144" t="s">
        <v>6</v>
      </c>
      <c r="H7" s="145" t="s">
        <v>7</v>
      </c>
      <c r="I7" s="143" t="s">
        <v>5</v>
      </c>
      <c r="J7" s="153" t="s">
        <v>6</v>
      </c>
      <c r="K7" s="143" t="s">
        <v>7</v>
      </c>
      <c r="L7" s="143" t="s">
        <v>5</v>
      </c>
      <c r="M7" s="144" t="s">
        <v>6</v>
      </c>
      <c r="N7" s="145" t="s">
        <v>7</v>
      </c>
      <c r="O7" s="204"/>
      <c r="P7" s="204"/>
    </row>
    <row r="8" spans="1:17" s="142" customFormat="1" ht="43.5" customHeight="1">
      <c r="A8" s="112">
        <v>39161</v>
      </c>
      <c r="B8" s="93"/>
      <c r="C8" s="93" t="s">
        <v>496</v>
      </c>
      <c r="D8" s="197" t="s">
        <v>244</v>
      </c>
      <c r="E8" s="197"/>
      <c r="F8" s="93">
        <v>3</v>
      </c>
      <c r="G8" s="94">
        <v>90000</v>
      </c>
      <c r="H8" s="94">
        <v>270000</v>
      </c>
      <c r="I8" s="93">
        <v>3</v>
      </c>
      <c r="J8" s="94">
        <v>90000</v>
      </c>
      <c r="K8" s="94">
        <v>270000</v>
      </c>
      <c r="L8" s="93">
        <f>3-I8</f>
        <v>0</v>
      </c>
      <c r="M8" s="94">
        <v>90000</v>
      </c>
      <c r="N8" s="94">
        <f>L8*M8</f>
        <v>0</v>
      </c>
      <c r="O8" s="93" t="s">
        <v>460</v>
      </c>
      <c r="P8" s="93" t="s">
        <v>164</v>
      </c>
      <c r="Q8" s="142" t="s">
        <v>624</v>
      </c>
    </row>
    <row r="9" spans="1:17" s="130" customFormat="1" ht="27.75" customHeight="1">
      <c r="A9" s="86">
        <v>40246</v>
      </c>
      <c r="B9" s="88"/>
      <c r="C9" s="93" t="s">
        <v>496</v>
      </c>
      <c r="D9" s="197" t="s">
        <v>243</v>
      </c>
      <c r="E9" s="197"/>
      <c r="F9" s="88">
        <v>3</v>
      </c>
      <c r="G9" s="95">
        <v>28140</v>
      </c>
      <c r="H9" s="95">
        <v>84420</v>
      </c>
      <c r="I9" s="88">
        <v>3</v>
      </c>
      <c r="J9" s="95">
        <v>28140</v>
      </c>
      <c r="K9" s="95">
        <v>84420</v>
      </c>
      <c r="L9" s="88">
        <f>3-I9</f>
        <v>0</v>
      </c>
      <c r="M9" s="95">
        <v>28140</v>
      </c>
      <c r="N9" s="94">
        <f>L9*M9</f>
        <v>0</v>
      </c>
      <c r="O9" s="88" t="s">
        <v>461</v>
      </c>
      <c r="P9" s="88" t="s">
        <v>164</v>
      </c>
      <c r="Q9" s="130" t="s">
        <v>625</v>
      </c>
    </row>
    <row r="10" spans="1:17" ht="27.75" customHeight="1">
      <c r="A10" s="86">
        <v>41915</v>
      </c>
      <c r="B10" s="87"/>
      <c r="C10" s="93" t="s">
        <v>613</v>
      </c>
      <c r="D10" s="197" t="s">
        <v>509</v>
      </c>
      <c r="E10" s="197"/>
      <c r="F10" s="89">
        <v>1</v>
      </c>
      <c r="G10" s="195">
        <v>101315</v>
      </c>
      <c r="H10" s="195">
        <v>101315</v>
      </c>
      <c r="I10" s="87"/>
      <c r="J10" s="87"/>
      <c r="K10" s="87"/>
      <c r="L10" s="87">
        <v>1</v>
      </c>
      <c r="M10" s="195">
        <v>101315</v>
      </c>
      <c r="N10" s="195">
        <v>101315</v>
      </c>
      <c r="O10" s="127" t="s">
        <v>587</v>
      </c>
      <c r="P10" s="88" t="s">
        <v>561</v>
      </c>
    </row>
    <row r="11" spans="1:17" ht="27.75" customHeight="1">
      <c r="A11" s="91">
        <v>42356</v>
      </c>
      <c r="B11" s="87"/>
      <c r="C11" s="93" t="s">
        <v>613</v>
      </c>
      <c r="D11" s="197" t="s">
        <v>560</v>
      </c>
      <c r="E11" s="197"/>
      <c r="F11" s="89">
        <v>1</v>
      </c>
      <c r="G11" s="90">
        <v>93000</v>
      </c>
      <c r="H11" s="90">
        <v>93000</v>
      </c>
      <c r="I11" s="89"/>
      <c r="J11" s="89"/>
      <c r="K11" s="89"/>
      <c r="L11" s="89">
        <v>1</v>
      </c>
      <c r="M11" s="90">
        <v>93000</v>
      </c>
      <c r="N11" s="90">
        <v>93000</v>
      </c>
      <c r="O11" s="92" t="s">
        <v>562</v>
      </c>
      <c r="P11" s="88" t="s">
        <v>561</v>
      </c>
    </row>
    <row r="12" spans="1:17" ht="27.75" customHeight="1">
      <c r="A12" s="148" t="s">
        <v>659</v>
      </c>
      <c r="B12" s="87"/>
      <c r="C12" s="93" t="s">
        <v>613</v>
      </c>
      <c r="D12" s="197" t="s">
        <v>560</v>
      </c>
      <c r="E12" s="197"/>
      <c r="F12" s="89">
        <v>1</v>
      </c>
      <c r="G12" s="90">
        <v>91500</v>
      </c>
      <c r="H12" s="90">
        <v>93000</v>
      </c>
      <c r="I12" s="89"/>
      <c r="J12" s="89"/>
      <c r="K12" s="89"/>
      <c r="L12" s="89">
        <v>1</v>
      </c>
      <c r="M12" s="90">
        <v>91500</v>
      </c>
      <c r="N12" s="90">
        <v>93000</v>
      </c>
      <c r="O12" s="92" t="s">
        <v>660</v>
      </c>
      <c r="P12" s="88" t="s">
        <v>561</v>
      </c>
    </row>
    <row r="13" spans="1:17" ht="27.75" customHeight="1">
      <c r="A13" s="148"/>
      <c r="B13" s="87"/>
      <c r="C13" s="87"/>
      <c r="D13" s="196"/>
      <c r="E13" s="196"/>
      <c r="F13" s="89"/>
      <c r="G13" s="90"/>
      <c r="H13" s="90"/>
      <c r="I13" s="89"/>
      <c r="J13" s="89"/>
      <c r="K13" s="89"/>
      <c r="L13" s="89"/>
      <c r="M13" s="90"/>
      <c r="N13" s="90"/>
      <c r="O13" s="89"/>
      <c r="P13" s="89"/>
    </row>
    <row r="14" spans="1:17" ht="27.75" customHeight="1">
      <c r="A14" s="148"/>
      <c r="B14" s="87"/>
      <c r="C14" s="87"/>
      <c r="D14" s="196"/>
      <c r="E14" s="196"/>
      <c r="F14" s="89"/>
      <c r="G14" s="90"/>
      <c r="H14" s="90"/>
      <c r="I14" s="89"/>
      <c r="J14" s="89"/>
      <c r="K14" s="89"/>
      <c r="L14" s="89"/>
      <c r="M14" s="90"/>
      <c r="N14" s="90"/>
      <c r="O14" s="89"/>
      <c r="P14" s="89"/>
    </row>
    <row r="15" spans="1:17" ht="27.75" customHeight="1">
      <c r="A15" s="148"/>
      <c r="B15" s="87"/>
      <c r="C15" s="87"/>
      <c r="D15" s="196"/>
      <c r="E15" s="196"/>
      <c r="F15" s="89"/>
      <c r="G15" s="90"/>
      <c r="H15" s="90"/>
      <c r="I15" s="89"/>
      <c r="J15" s="89"/>
      <c r="K15" s="89"/>
      <c r="L15" s="89"/>
      <c r="M15" s="90"/>
      <c r="N15" s="90"/>
      <c r="O15" s="89"/>
      <c r="P15" s="89"/>
    </row>
    <row r="16" spans="1:17" ht="27.75" customHeight="1">
      <c r="A16" s="148"/>
      <c r="B16" s="87"/>
      <c r="C16" s="87"/>
      <c r="D16" s="196"/>
      <c r="E16" s="196"/>
      <c r="F16" s="89"/>
      <c r="G16" s="90"/>
      <c r="H16" s="90"/>
      <c r="I16" s="89"/>
      <c r="J16" s="89"/>
      <c r="K16" s="89"/>
      <c r="L16" s="89"/>
      <c r="M16" s="90"/>
      <c r="N16" s="90"/>
      <c r="O16" s="89"/>
      <c r="P16" s="89"/>
    </row>
    <row r="17" spans="1:16" ht="27.75" customHeight="1">
      <c r="A17" s="148"/>
      <c r="B17" s="87"/>
      <c r="C17" s="87"/>
      <c r="D17" s="196"/>
      <c r="E17" s="196"/>
      <c r="F17" s="89"/>
      <c r="G17" s="90"/>
      <c r="H17" s="90"/>
      <c r="I17" s="89"/>
      <c r="J17" s="89"/>
      <c r="K17" s="89"/>
      <c r="L17" s="89"/>
      <c r="M17" s="90"/>
      <c r="N17" s="90"/>
      <c r="O17" s="89"/>
      <c r="P17" s="89"/>
    </row>
    <row r="18" spans="1:16" ht="27.75" customHeight="1">
      <c r="A18" s="148"/>
      <c r="B18" s="87"/>
      <c r="C18" s="87"/>
      <c r="D18" s="196"/>
      <c r="E18" s="196"/>
      <c r="F18" s="89"/>
      <c r="G18" s="90"/>
      <c r="H18" s="90"/>
      <c r="I18" s="89"/>
      <c r="J18" s="89"/>
      <c r="K18" s="89"/>
      <c r="L18" s="89"/>
      <c r="M18" s="90"/>
      <c r="N18" s="90"/>
      <c r="O18" s="89"/>
      <c r="P18" s="89"/>
    </row>
    <row r="19" spans="1:16" ht="27.75" customHeight="1">
      <c r="A19" s="148"/>
      <c r="B19" s="87"/>
      <c r="C19" s="87"/>
      <c r="D19" s="196"/>
      <c r="E19" s="196"/>
      <c r="F19" s="89"/>
      <c r="G19" s="90"/>
      <c r="H19" s="90"/>
      <c r="I19" s="89"/>
      <c r="J19" s="89"/>
      <c r="K19" s="89"/>
      <c r="L19" s="89"/>
      <c r="M19" s="90"/>
      <c r="N19" s="90"/>
      <c r="O19" s="89"/>
      <c r="P19" s="89"/>
    </row>
    <row r="20" spans="1:16" ht="27.75" customHeight="1">
      <c r="A20" s="148"/>
      <c r="B20" s="87"/>
      <c r="C20" s="87"/>
      <c r="D20" s="196"/>
      <c r="E20" s="196"/>
      <c r="F20" s="89"/>
      <c r="G20" s="90"/>
      <c r="H20" s="90"/>
      <c r="I20" s="89"/>
      <c r="J20" s="89"/>
      <c r="K20" s="89"/>
      <c r="L20" s="89"/>
      <c r="M20" s="90"/>
      <c r="N20" s="90"/>
      <c r="O20" s="89"/>
      <c r="P20" s="89"/>
    </row>
    <row r="21" spans="1:16" ht="27.75" customHeight="1">
      <c r="A21" s="148"/>
      <c r="B21" s="87"/>
      <c r="C21" s="87"/>
      <c r="D21" s="196"/>
      <c r="E21" s="196"/>
      <c r="F21" s="89"/>
      <c r="G21" s="90"/>
      <c r="H21" s="90"/>
      <c r="I21" s="89"/>
      <c r="J21" s="89"/>
      <c r="K21" s="89"/>
      <c r="L21" s="89"/>
      <c r="M21" s="90"/>
      <c r="N21" s="90"/>
      <c r="O21" s="89"/>
      <c r="P21" s="89"/>
    </row>
    <row r="22" spans="1:16" ht="27.75" customHeight="1">
      <c r="A22" s="148"/>
      <c r="B22" s="87"/>
      <c r="C22" s="87"/>
      <c r="D22" s="196"/>
      <c r="E22" s="196"/>
      <c r="F22" s="89"/>
      <c r="G22" s="90"/>
      <c r="H22" s="90"/>
      <c r="I22" s="89"/>
      <c r="J22" s="89"/>
      <c r="K22" s="89"/>
      <c r="L22" s="89"/>
      <c r="M22" s="90"/>
      <c r="N22" s="90"/>
      <c r="O22" s="89"/>
      <c r="P22" s="89"/>
    </row>
  </sheetData>
  <mergeCells count="25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79" orientation="landscape" horizontalDpi="300" verticalDpi="300" r:id="rId1"/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="80" zoomScaleNormal="80" workbookViewId="0">
      <selection activeCell="P9" sqref="P9"/>
    </sheetView>
  </sheetViews>
  <sheetFormatPr defaultRowHeight="13.5"/>
  <cols>
    <col min="1" max="1" width="14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2" customWidth="1"/>
    <col min="9" max="9" width="5" style="2" bestFit="1" customWidth="1"/>
    <col min="10" max="11" width="12.625" style="2" customWidth="1"/>
    <col min="12" max="12" width="5" style="2" bestFit="1" customWidth="1"/>
    <col min="13" max="14" width="12.625" style="2" customWidth="1"/>
    <col min="15" max="15" width="10.625" style="2" customWidth="1"/>
    <col min="16" max="16" width="9" style="2"/>
  </cols>
  <sheetData>
    <row r="1" spans="1:16" s="3" customFormat="1" ht="21" customHeight="1"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3" customFormat="1" ht="14.25" customHeight="1">
      <c r="A2" s="15"/>
      <c r="B2" s="16"/>
      <c r="C2" s="16" t="s">
        <v>17</v>
      </c>
      <c r="D2" s="17" t="s">
        <v>18</v>
      </c>
      <c r="F2" s="2"/>
      <c r="G2" s="2"/>
      <c r="H2" s="217" t="s">
        <v>12</v>
      </c>
      <c r="I2" s="217"/>
      <c r="J2" s="217"/>
      <c r="K2" s="2"/>
      <c r="L2" s="2"/>
      <c r="M2" s="2"/>
      <c r="N2" s="2"/>
      <c r="O2" s="2"/>
      <c r="P2" s="2"/>
    </row>
    <row r="3" spans="1:16" s="3" customFormat="1" ht="14.25" customHeight="1">
      <c r="A3" s="18" t="s">
        <v>15</v>
      </c>
      <c r="B3" s="19"/>
      <c r="C3" s="19" t="s">
        <v>226</v>
      </c>
      <c r="D3" s="20" t="s">
        <v>228</v>
      </c>
      <c r="F3" s="2"/>
      <c r="G3" s="2"/>
      <c r="H3" s="217"/>
      <c r="I3" s="217"/>
      <c r="J3" s="217"/>
      <c r="K3" s="2"/>
      <c r="L3" s="2"/>
      <c r="M3" s="2"/>
      <c r="N3" s="2"/>
      <c r="O3" s="2"/>
      <c r="P3" s="2"/>
    </row>
    <row r="4" spans="1:16" s="3" customFormat="1" ht="14.25" customHeight="1">
      <c r="A4" s="21" t="s">
        <v>16</v>
      </c>
      <c r="B4" s="22"/>
      <c r="C4" s="23" t="s">
        <v>227</v>
      </c>
      <c r="D4" s="24" t="s">
        <v>229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3" customFormat="1" ht="12"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15" t="s">
        <v>14</v>
      </c>
    </row>
    <row r="7" spans="1:16" s="1" customFormat="1" ht="15.75" customHeight="1">
      <c r="A7" s="216"/>
      <c r="B7" s="216"/>
      <c r="C7" s="216"/>
      <c r="D7" s="220"/>
      <c r="E7" s="221"/>
      <c r="F7" s="11" t="s">
        <v>5</v>
      </c>
      <c r="G7" s="14" t="s">
        <v>6</v>
      </c>
      <c r="H7" s="11" t="s">
        <v>7</v>
      </c>
      <c r="I7" s="11" t="s">
        <v>5</v>
      </c>
      <c r="J7" s="14" t="s">
        <v>6</v>
      </c>
      <c r="K7" s="11" t="s">
        <v>7</v>
      </c>
      <c r="L7" s="11" t="s">
        <v>5</v>
      </c>
      <c r="M7" s="14" t="s">
        <v>6</v>
      </c>
      <c r="N7" s="11" t="s">
        <v>7</v>
      </c>
      <c r="O7" s="216"/>
      <c r="P7" s="216"/>
    </row>
    <row r="8" spans="1:16" s="1" customFormat="1" ht="27.75" customHeight="1">
      <c r="A8" s="49">
        <v>39172</v>
      </c>
      <c r="B8" s="42"/>
      <c r="C8" s="42" t="s">
        <v>496</v>
      </c>
      <c r="D8" s="197" t="s">
        <v>245</v>
      </c>
      <c r="E8" s="197"/>
      <c r="F8" s="42">
        <v>1</v>
      </c>
      <c r="G8" s="44">
        <v>22364</v>
      </c>
      <c r="H8" s="44">
        <v>22364</v>
      </c>
      <c r="I8" s="42"/>
      <c r="J8" s="44"/>
      <c r="K8" s="44"/>
      <c r="L8" s="42">
        <v>1</v>
      </c>
      <c r="M8" s="44">
        <v>22364</v>
      </c>
      <c r="N8" s="94">
        <f>L8*M8</f>
        <v>22364</v>
      </c>
      <c r="O8" s="42" t="s">
        <v>462</v>
      </c>
      <c r="P8" s="42" t="s">
        <v>696</v>
      </c>
    </row>
    <row r="9" spans="1:16" s="2" customFormat="1" ht="27.75" customHeight="1">
      <c r="A9" s="6"/>
      <c r="B9" s="6"/>
      <c r="C9" s="6"/>
      <c r="D9" s="210"/>
      <c r="E9" s="210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27.75" customHeight="1">
      <c r="A10" s="6"/>
      <c r="B10" s="6"/>
      <c r="C10" s="6"/>
      <c r="D10" s="210"/>
      <c r="E10" s="21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27.75" customHeight="1">
      <c r="A11" s="6"/>
      <c r="B11" s="6"/>
      <c r="C11" s="6"/>
      <c r="D11" s="210"/>
      <c r="E11" s="21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27.75" customHeight="1">
      <c r="A12" s="6"/>
      <c r="B12" s="6"/>
      <c r="C12" s="6"/>
      <c r="D12" s="210"/>
      <c r="E12" s="210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27.75" customHeight="1">
      <c r="A13" s="6"/>
      <c r="B13" s="6"/>
      <c r="C13" s="6"/>
      <c r="D13" s="210"/>
      <c r="E13" s="21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7.75" customHeight="1">
      <c r="A14" s="6"/>
      <c r="B14" s="6"/>
      <c r="C14" s="6"/>
      <c r="D14" s="210"/>
      <c r="E14" s="21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27.75" customHeight="1">
      <c r="A15" s="6"/>
      <c r="B15" s="6"/>
      <c r="C15" s="6"/>
      <c r="D15" s="210"/>
      <c r="E15" s="21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7.75" customHeight="1">
      <c r="A16" s="6"/>
      <c r="B16" s="6"/>
      <c r="C16" s="6"/>
      <c r="D16" s="210"/>
      <c r="E16" s="21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27.75" customHeight="1">
      <c r="A17" s="6"/>
      <c r="B17" s="6"/>
      <c r="C17" s="6"/>
      <c r="D17" s="210"/>
      <c r="E17" s="21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27.75" customHeight="1">
      <c r="A18" s="6"/>
      <c r="B18" s="6"/>
      <c r="C18" s="6"/>
      <c r="D18" s="210"/>
      <c r="E18" s="21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27.75" customHeight="1">
      <c r="A19" s="6"/>
      <c r="B19" s="6"/>
      <c r="C19" s="6"/>
      <c r="D19" s="210"/>
      <c r="E19" s="21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27.75" customHeight="1">
      <c r="A20" s="6"/>
      <c r="B20" s="6"/>
      <c r="C20" s="6"/>
      <c r="D20" s="210"/>
      <c r="E20" s="21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7.75" customHeight="1">
      <c r="A21" s="6"/>
      <c r="B21" s="6"/>
      <c r="C21" s="6"/>
      <c r="D21" s="210"/>
      <c r="E21" s="21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7.75" customHeight="1">
      <c r="A22" s="6"/>
      <c r="B22" s="6"/>
      <c r="C22" s="6"/>
      <c r="D22" s="210"/>
      <c r="E22" s="21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</sheetData>
  <mergeCells count="25"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  <mergeCell ref="L6:N6"/>
    <mergeCell ref="O6:O7"/>
    <mergeCell ref="P6:P7"/>
    <mergeCell ref="D8:E8"/>
    <mergeCell ref="D9:E9"/>
    <mergeCell ref="D10:E10"/>
    <mergeCell ref="D11:E11"/>
    <mergeCell ref="D12:E12"/>
    <mergeCell ref="H2:J3"/>
    <mergeCell ref="A6:A7"/>
    <mergeCell ref="B6:B7"/>
    <mergeCell ref="C6:C7"/>
    <mergeCell ref="D6:E7"/>
    <mergeCell ref="F6:H6"/>
    <mergeCell ref="I6:K6"/>
  </mergeCells>
  <phoneticPr fontId="25"/>
  <pageMargins left="0.39370078740157483" right="0.11811023622047245" top="0.74803149606299213" bottom="0.74803149606299213" header="0.31496062992125984" footer="0.31496062992125984"/>
  <pageSetup paperSize="9" scale="92" orientation="landscape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="80" zoomScaleNormal="80" workbookViewId="0">
      <selection activeCell="K4" sqref="K4"/>
    </sheetView>
  </sheetViews>
  <sheetFormatPr defaultRowHeight="13.5"/>
  <cols>
    <col min="1" max="1" width="15" style="158" bestFit="1" customWidth="1"/>
    <col min="2" max="2" width="5" style="58" customWidth="1"/>
    <col min="3" max="4" width="10.625" style="58" customWidth="1"/>
    <col min="5" max="5" width="7.125" style="58" customWidth="1"/>
    <col min="6" max="6" width="5" style="130" bestFit="1" customWidth="1"/>
    <col min="7" max="8" width="12.625" style="130" customWidth="1"/>
    <col min="9" max="9" width="5" style="130" bestFit="1" customWidth="1"/>
    <col min="10" max="11" width="12.625" style="130" customWidth="1"/>
    <col min="12" max="12" width="5" style="130" bestFit="1" customWidth="1"/>
    <col min="13" max="14" width="12.625" style="130" customWidth="1"/>
    <col min="15" max="15" width="10.625" style="130" customWidth="1"/>
    <col min="16" max="16" width="9" style="130"/>
    <col min="17" max="16384" width="9" style="58"/>
  </cols>
  <sheetData>
    <row r="1" spans="1:18" s="129" customFormat="1" ht="21" customHeight="1">
      <c r="A1" s="124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8" s="129" customFormat="1" ht="14.25" customHeight="1">
      <c r="A2" s="154"/>
      <c r="B2" s="133"/>
      <c r="C2" s="133" t="s">
        <v>17</v>
      </c>
      <c r="D2" s="134" t="s">
        <v>18</v>
      </c>
      <c r="F2" s="130"/>
      <c r="G2" s="130"/>
      <c r="H2" s="205" t="s">
        <v>12</v>
      </c>
      <c r="I2" s="205"/>
      <c r="J2" s="205"/>
      <c r="K2" s="130"/>
      <c r="L2" s="130"/>
      <c r="M2" s="130"/>
      <c r="N2" s="130"/>
      <c r="O2" s="130"/>
      <c r="P2" s="130"/>
    </row>
    <row r="3" spans="1:18" s="129" customFormat="1" ht="14.25" customHeight="1">
      <c r="A3" s="155" t="s">
        <v>15</v>
      </c>
      <c r="B3" s="136"/>
      <c r="C3" s="136" t="s">
        <v>139</v>
      </c>
      <c r="D3" s="137" t="s">
        <v>199</v>
      </c>
      <c r="F3" s="130"/>
      <c r="G3" s="130"/>
      <c r="H3" s="205"/>
      <c r="I3" s="205"/>
      <c r="J3" s="205"/>
      <c r="K3" s="130"/>
      <c r="L3" s="130"/>
      <c r="M3" s="130"/>
      <c r="N3" s="130"/>
      <c r="O3" s="130"/>
      <c r="P3" s="130"/>
    </row>
    <row r="4" spans="1:18" s="129" customFormat="1" ht="14.25" customHeight="1">
      <c r="A4" s="156" t="s">
        <v>16</v>
      </c>
      <c r="B4" s="139"/>
      <c r="C4" s="140" t="s">
        <v>230</v>
      </c>
      <c r="D4" s="141" t="s">
        <v>231</v>
      </c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8" s="129" customFormat="1" ht="12">
      <c r="A5" s="124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</row>
    <row r="6" spans="1:18" s="142" customFormat="1" ht="31.5" customHeight="1">
      <c r="A6" s="263" t="s">
        <v>8</v>
      </c>
      <c r="B6" s="203" t="s">
        <v>9</v>
      </c>
      <c r="C6" s="203" t="s">
        <v>0</v>
      </c>
      <c r="D6" s="206" t="s">
        <v>1</v>
      </c>
      <c r="E6" s="207"/>
      <c r="F6" s="200" t="s">
        <v>2</v>
      </c>
      <c r="G6" s="201"/>
      <c r="H6" s="202"/>
      <c r="I6" s="200" t="s">
        <v>3</v>
      </c>
      <c r="J6" s="201"/>
      <c r="K6" s="202"/>
      <c r="L6" s="200" t="s">
        <v>4</v>
      </c>
      <c r="M6" s="201"/>
      <c r="N6" s="202"/>
      <c r="O6" s="203" t="s">
        <v>13</v>
      </c>
      <c r="P6" s="203" t="s">
        <v>14</v>
      </c>
    </row>
    <row r="7" spans="1:18" s="142" customFormat="1" ht="15.75" customHeight="1">
      <c r="A7" s="264"/>
      <c r="B7" s="204"/>
      <c r="C7" s="204"/>
      <c r="D7" s="208"/>
      <c r="E7" s="209"/>
      <c r="F7" s="143" t="s">
        <v>5</v>
      </c>
      <c r="G7" s="153" t="s">
        <v>6</v>
      </c>
      <c r="H7" s="143" t="s">
        <v>7</v>
      </c>
      <c r="I7" s="143" t="s">
        <v>5</v>
      </c>
      <c r="J7" s="153" t="s">
        <v>6</v>
      </c>
      <c r="K7" s="143" t="s">
        <v>7</v>
      </c>
      <c r="L7" s="143" t="s">
        <v>5</v>
      </c>
      <c r="M7" s="153" t="s">
        <v>6</v>
      </c>
      <c r="N7" s="143" t="s">
        <v>7</v>
      </c>
      <c r="O7" s="204"/>
      <c r="P7" s="204"/>
    </row>
    <row r="8" spans="1:18" s="142" customFormat="1" ht="27.75" customHeight="1">
      <c r="A8" s="112">
        <v>37909</v>
      </c>
      <c r="B8" s="93"/>
      <c r="C8" s="93" t="s">
        <v>496</v>
      </c>
      <c r="D8" s="197" t="s">
        <v>463</v>
      </c>
      <c r="E8" s="197"/>
      <c r="F8" s="93">
        <v>1</v>
      </c>
      <c r="G8" s="94">
        <v>22700</v>
      </c>
      <c r="H8" s="94">
        <v>22700</v>
      </c>
      <c r="I8" s="93"/>
      <c r="J8" s="93"/>
      <c r="K8" s="93"/>
      <c r="L8" s="93">
        <v>1</v>
      </c>
      <c r="M8" s="94">
        <v>22700</v>
      </c>
      <c r="N8" s="94">
        <f>L8*M8</f>
        <v>22700</v>
      </c>
      <c r="O8" s="93" t="s">
        <v>464</v>
      </c>
      <c r="P8" s="93" t="s">
        <v>34</v>
      </c>
    </row>
    <row r="9" spans="1:18" s="130" customFormat="1" ht="50.25" customHeight="1">
      <c r="A9" s="86">
        <v>38807</v>
      </c>
      <c r="B9" s="88"/>
      <c r="C9" s="93" t="s">
        <v>496</v>
      </c>
      <c r="D9" s="197" t="s">
        <v>465</v>
      </c>
      <c r="E9" s="197"/>
      <c r="F9" s="88">
        <v>1</v>
      </c>
      <c r="G9" s="95">
        <v>44625</v>
      </c>
      <c r="H9" s="95">
        <v>44625</v>
      </c>
      <c r="I9" s="88"/>
      <c r="J9" s="88"/>
      <c r="K9" s="88"/>
      <c r="L9" s="88">
        <v>1</v>
      </c>
      <c r="M9" s="95">
        <v>44625</v>
      </c>
      <c r="N9" s="94">
        <f>L9*M9</f>
        <v>44625</v>
      </c>
      <c r="O9" s="88" t="s">
        <v>466</v>
      </c>
      <c r="P9" s="88" t="s">
        <v>34</v>
      </c>
    </row>
    <row r="10" spans="1:18" ht="27.75" customHeight="1">
      <c r="A10" s="86">
        <v>39167</v>
      </c>
      <c r="B10" s="88"/>
      <c r="C10" s="93" t="s">
        <v>496</v>
      </c>
      <c r="D10" s="197" t="s">
        <v>467</v>
      </c>
      <c r="E10" s="197"/>
      <c r="F10" s="88">
        <v>1</v>
      </c>
      <c r="G10" s="95">
        <v>25300</v>
      </c>
      <c r="H10" s="95">
        <v>25300</v>
      </c>
      <c r="I10" s="88">
        <v>1</v>
      </c>
      <c r="J10" s="88">
        <v>25300</v>
      </c>
      <c r="K10" s="88">
        <v>25300</v>
      </c>
      <c r="L10" s="88">
        <f>F10-I10</f>
        <v>0</v>
      </c>
      <c r="M10" s="95">
        <v>25300</v>
      </c>
      <c r="N10" s="94">
        <f>L10*M10</f>
        <v>0</v>
      </c>
      <c r="O10" s="88" t="s">
        <v>468</v>
      </c>
      <c r="P10" s="88" t="s">
        <v>24</v>
      </c>
      <c r="Q10" s="58" t="s">
        <v>728</v>
      </c>
    </row>
    <row r="11" spans="1:18" ht="27.75" customHeight="1">
      <c r="A11" s="86">
        <v>42119</v>
      </c>
      <c r="B11" s="87"/>
      <c r="C11" s="93" t="s">
        <v>613</v>
      </c>
      <c r="D11" s="290" t="s">
        <v>565</v>
      </c>
      <c r="E11" s="290"/>
      <c r="F11" s="89">
        <v>1</v>
      </c>
      <c r="G11" s="88">
        <v>47000</v>
      </c>
      <c r="H11" s="88">
        <v>47000</v>
      </c>
      <c r="I11" s="88"/>
      <c r="J11" s="89"/>
      <c r="K11" s="89"/>
      <c r="L11" s="89">
        <v>1</v>
      </c>
      <c r="M11" s="95">
        <v>47000</v>
      </c>
      <c r="N11" s="94">
        <f>L11*M11</f>
        <v>47000</v>
      </c>
      <c r="O11" s="89"/>
      <c r="P11" s="88" t="s">
        <v>24</v>
      </c>
    </row>
    <row r="12" spans="1:18" ht="27.75" customHeight="1">
      <c r="A12" s="86">
        <v>43175</v>
      </c>
      <c r="B12" s="87"/>
      <c r="C12" s="93" t="s">
        <v>613</v>
      </c>
      <c r="D12" s="290" t="s">
        <v>608</v>
      </c>
      <c r="E12" s="290"/>
      <c r="F12" s="89">
        <v>1</v>
      </c>
      <c r="G12" s="95">
        <v>60000</v>
      </c>
      <c r="H12" s="95">
        <v>60000</v>
      </c>
      <c r="I12" s="88"/>
      <c r="J12" s="89"/>
      <c r="K12" s="89"/>
      <c r="L12" s="89">
        <v>1</v>
      </c>
      <c r="M12" s="95">
        <v>60000</v>
      </c>
      <c r="N12" s="94">
        <f>L12*M12</f>
        <v>60000</v>
      </c>
      <c r="O12" s="89" t="s">
        <v>606</v>
      </c>
      <c r="P12" s="88" t="s">
        <v>24</v>
      </c>
      <c r="Q12" s="291" t="s">
        <v>607</v>
      </c>
      <c r="R12" s="292"/>
    </row>
    <row r="13" spans="1:18" ht="27.75" customHeight="1">
      <c r="A13" s="148"/>
      <c r="B13" s="87"/>
      <c r="C13" s="87"/>
      <c r="D13" s="196"/>
      <c r="E13" s="196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</row>
    <row r="14" spans="1:18" ht="27.75" customHeight="1">
      <c r="A14" s="148"/>
      <c r="B14" s="87"/>
      <c r="C14" s="87"/>
      <c r="D14" s="196"/>
      <c r="E14" s="196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</row>
    <row r="15" spans="1:18" ht="27.75" customHeight="1">
      <c r="A15" s="148"/>
      <c r="B15" s="87"/>
      <c r="C15" s="87"/>
      <c r="D15" s="196"/>
      <c r="E15" s="196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</row>
    <row r="16" spans="1:18" ht="27.75" customHeight="1">
      <c r="A16" s="148"/>
      <c r="B16" s="87"/>
      <c r="C16" s="87"/>
      <c r="D16" s="196"/>
      <c r="E16" s="196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6" ht="27.75" customHeight="1">
      <c r="A17" s="148"/>
      <c r="B17" s="87"/>
      <c r="C17" s="87"/>
      <c r="D17" s="196"/>
      <c r="E17" s="196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16" ht="27.75" customHeight="1">
      <c r="A18" s="148"/>
      <c r="B18" s="87"/>
      <c r="C18" s="87"/>
      <c r="D18" s="196"/>
      <c r="E18" s="196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1:16" ht="27.75" customHeight="1">
      <c r="A19" s="148"/>
      <c r="B19" s="87"/>
      <c r="C19" s="87"/>
      <c r="D19" s="196"/>
      <c r="E19" s="196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</row>
    <row r="20" spans="1:16" ht="27.75" customHeight="1">
      <c r="A20" s="148"/>
      <c r="B20" s="87"/>
      <c r="C20" s="87"/>
      <c r="D20" s="196"/>
      <c r="E20" s="196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</row>
    <row r="21" spans="1:16" ht="27.75" customHeight="1">
      <c r="A21" s="148"/>
      <c r="B21" s="87"/>
      <c r="C21" s="87"/>
      <c r="D21" s="196"/>
      <c r="E21" s="196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</row>
    <row r="22" spans="1:16" ht="27.75" customHeight="1">
      <c r="A22" s="148"/>
      <c r="B22" s="87"/>
      <c r="C22" s="87"/>
      <c r="D22" s="196"/>
      <c r="E22" s="196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</row>
  </sheetData>
  <mergeCells count="26">
    <mergeCell ref="Q12:R12"/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8:E8"/>
    <mergeCell ref="D9:E9"/>
    <mergeCell ref="D10:E10"/>
    <mergeCell ref="D11:E11"/>
    <mergeCell ref="D12:E12"/>
    <mergeCell ref="D13:E13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honeticPr fontId="25"/>
  <pageMargins left="0.39370078740157483" right="0.11811023622047245" top="0.74803149606299213" bottom="0.74803149606299213" header="0.31496062992125984" footer="0.31496062992125984"/>
  <pageSetup paperSize="9" scale="75" orientation="landscape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zoomScale="95" zoomScaleNormal="95" workbookViewId="0">
      <selection activeCell="M2" sqref="M2"/>
    </sheetView>
  </sheetViews>
  <sheetFormatPr defaultRowHeight="13.5"/>
  <cols>
    <col min="1" max="1" width="13.25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10" customWidth="1"/>
    <col min="12" max="12" width="5" style="2" bestFit="1" customWidth="1"/>
    <col min="13" max="14" width="12.625" style="10" customWidth="1"/>
    <col min="15" max="15" width="10.625" style="2" customWidth="1"/>
    <col min="16" max="16" width="13" style="26" customWidth="1"/>
  </cols>
  <sheetData>
    <row r="1" spans="1:19" s="3" customFormat="1" ht="21" customHeight="1">
      <c r="F1" s="2"/>
      <c r="G1" s="10"/>
      <c r="H1" s="10"/>
      <c r="I1" s="2"/>
      <c r="J1" s="10"/>
      <c r="K1" s="10"/>
      <c r="L1" s="2"/>
      <c r="M1" s="10"/>
      <c r="N1" s="10"/>
      <c r="O1" s="2"/>
      <c r="P1" s="26"/>
    </row>
    <row r="2" spans="1:19" s="3" customFormat="1" ht="14.25" customHeight="1">
      <c r="A2" s="15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10"/>
      <c r="L2" s="2"/>
      <c r="M2" s="10"/>
      <c r="N2" s="10"/>
      <c r="O2" s="2"/>
      <c r="P2" s="26"/>
    </row>
    <row r="3" spans="1:19" s="3" customFormat="1" ht="14.25" customHeight="1">
      <c r="A3" s="18" t="s">
        <v>15</v>
      </c>
      <c r="B3" s="19"/>
      <c r="C3" s="19" t="s">
        <v>19</v>
      </c>
      <c r="D3" s="20" t="s">
        <v>29</v>
      </c>
      <c r="F3" s="2"/>
      <c r="G3" s="10"/>
      <c r="H3" s="217"/>
      <c r="I3" s="217"/>
      <c r="J3" s="217"/>
      <c r="K3" s="10"/>
      <c r="L3" s="2"/>
      <c r="M3" s="10"/>
      <c r="N3" s="10"/>
      <c r="O3" s="2"/>
      <c r="P3" s="26"/>
    </row>
    <row r="4" spans="1:19" s="3" customFormat="1" ht="14.25" customHeight="1">
      <c r="A4" s="21" t="s">
        <v>16</v>
      </c>
      <c r="B4" s="22"/>
      <c r="C4" s="23" t="s">
        <v>20</v>
      </c>
      <c r="D4" s="24" t="s">
        <v>30</v>
      </c>
      <c r="F4" s="2"/>
      <c r="G4" s="10"/>
      <c r="H4" s="10"/>
      <c r="I4" s="2"/>
      <c r="J4" s="10"/>
      <c r="K4" s="10"/>
      <c r="L4" s="2"/>
      <c r="M4" s="10"/>
      <c r="N4" s="10"/>
      <c r="O4" s="2"/>
      <c r="P4" s="26"/>
    </row>
    <row r="5" spans="1:19" s="3" customFormat="1" ht="12">
      <c r="F5" s="2"/>
      <c r="G5" s="10"/>
      <c r="H5" s="10"/>
      <c r="I5" s="2"/>
      <c r="J5" s="10"/>
      <c r="K5" s="10"/>
      <c r="L5" s="2"/>
      <c r="M5" s="10"/>
      <c r="N5" s="10"/>
      <c r="O5" s="2"/>
      <c r="P5" s="26"/>
    </row>
    <row r="6" spans="1:19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22" t="s">
        <v>14</v>
      </c>
    </row>
    <row r="7" spans="1:19" s="1" customFormat="1" ht="15.75" customHeight="1">
      <c r="A7" s="216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2" t="s">
        <v>6</v>
      </c>
      <c r="K7" s="13" t="s">
        <v>7</v>
      </c>
      <c r="L7" s="11" t="s">
        <v>5</v>
      </c>
      <c r="M7" s="12" t="s">
        <v>6</v>
      </c>
      <c r="N7" s="13" t="s">
        <v>7</v>
      </c>
      <c r="O7" s="216"/>
      <c r="P7" s="223"/>
    </row>
    <row r="8" spans="1:19" s="1" customFormat="1" ht="27.75" customHeight="1">
      <c r="A8" s="43">
        <v>36012</v>
      </c>
      <c r="B8" s="42"/>
      <c r="C8" s="70" t="s">
        <v>496</v>
      </c>
      <c r="D8" s="211" t="s">
        <v>271</v>
      </c>
      <c r="E8" s="211"/>
      <c r="F8" s="42">
        <v>1</v>
      </c>
      <c r="G8" s="44">
        <v>212000</v>
      </c>
      <c r="H8" s="44">
        <f t="shared" ref="H8:H22" si="0">F8*G8</f>
        <v>212000</v>
      </c>
      <c r="I8" s="42"/>
      <c r="J8" s="44"/>
      <c r="K8" s="44"/>
      <c r="L8" s="42">
        <v>1</v>
      </c>
      <c r="M8" s="44">
        <v>212000</v>
      </c>
      <c r="N8" s="44">
        <f t="shared" ref="N8:N22" si="1">L8*M8</f>
        <v>212000</v>
      </c>
      <c r="O8" s="42" t="s">
        <v>272</v>
      </c>
      <c r="P8" s="45" t="s">
        <v>692</v>
      </c>
    </row>
    <row r="9" spans="1:19" s="2" customFormat="1" ht="27.75" customHeight="1">
      <c r="A9" s="43">
        <v>36012</v>
      </c>
      <c r="B9" s="67"/>
      <c r="C9" s="70" t="s">
        <v>496</v>
      </c>
      <c r="D9" s="211" t="s">
        <v>273</v>
      </c>
      <c r="E9" s="211"/>
      <c r="F9" s="67">
        <v>1</v>
      </c>
      <c r="G9" s="72">
        <v>212000</v>
      </c>
      <c r="H9" s="44">
        <f t="shared" si="0"/>
        <v>212000</v>
      </c>
      <c r="I9" s="67"/>
      <c r="J9" s="72"/>
      <c r="K9" s="72"/>
      <c r="L9" s="67">
        <v>1</v>
      </c>
      <c r="M9" s="72">
        <v>212000</v>
      </c>
      <c r="N9" s="44">
        <f t="shared" si="1"/>
        <v>212000</v>
      </c>
      <c r="O9" s="42" t="s">
        <v>274</v>
      </c>
      <c r="P9" s="45" t="s">
        <v>698</v>
      </c>
    </row>
    <row r="10" spans="1:19" ht="27.75" customHeight="1">
      <c r="A10" s="66">
        <v>36013</v>
      </c>
      <c r="B10" s="67"/>
      <c r="C10" s="70" t="s">
        <v>496</v>
      </c>
      <c r="D10" s="211" t="s">
        <v>31</v>
      </c>
      <c r="E10" s="211"/>
      <c r="F10" s="67">
        <v>20</v>
      </c>
      <c r="G10" s="72">
        <v>22260</v>
      </c>
      <c r="H10" s="44">
        <f t="shared" si="0"/>
        <v>445200</v>
      </c>
      <c r="I10" s="67"/>
      <c r="J10" s="72"/>
      <c r="K10" s="72"/>
      <c r="L10" s="67">
        <v>20</v>
      </c>
      <c r="M10" s="72">
        <v>22260</v>
      </c>
      <c r="N10" s="44">
        <f t="shared" si="1"/>
        <v>445200</v>
      </c>
      <c r="O10" s="67" t="s">
        <v>275</v>
      </c>
      <c r="P10" s="64" t="s">
        <v>28</v>
      </c>
      <c r="Q10" s="224" t="s">
        <v>647</v>
      </c>
      <c r="R10" s="225"/>
      <c r="S10" s="111"/>
    </row>
    <row r="11" spans="1:19" ht="27.75" customHeight="1">
      <c r="A11" s="66">
        <v>36013</v>
      </c>
      <c r="B11" s="67"/>
      <c r="C11" s="67" t="s">
        <v>496</v>
      </c>
      <c r="D11" s="211" t="s">
        <v>32</v>
      </c>
      <c r="E11" s="211"/>
      <c r="F11" s="67">
        <v>8</v>
      </c>
      <c r="G11" s="72">
        <v>21140</v>
      </c>
      <c r="H11" s="44">
        <f t="shared" si="0"/>
        <v>169120</v>
      </c>
      <c r="I11" s="67">
        <v>3</v>
      </c>
      <c r="J11" s="72">
        <v>21140</v>
      </c>
      <c r="K11" s="72">
        <f>I11*J11</f>
        <v>63420</v>
      </c>
      <c r="L11" s="67">
        <f>8-I11</f>
        <v>5</v>
      </c>
      <c r="M11" s="72">
        <v>21140</v>
      </c>
      <c r="N11" s="44">
        <f t="shared" si="1"/>
        <v>105700</v>
      </c>
      <c r="O11" s="67" t="s">
        <v>276</v>
      </c>
      <c r="P11" s="64" t="s">
        <v>277</v>
      </c>
      <c r="Q11" s="226" t="s">
        <v>645</v>
      </c>
      <c r="R11" s="227"/>
    </row>
    <row r="12" spans="1:19" ht="27.75" customHeight="1">
      <c r="A12" s="66">
        <v>36013</v>
      </c>
      <c r="B12" s="67"/>
      <c r="C12" s="88" t="s">
        <v>496</v>
      </c>
      <c r="D12" s="211" t="s">
        <v>33</v>
      </c>
      <c r="E12" s="211"/>
      <c r="F12" s="67">
        <v>1</v>
      </c>
      <c r="G12" s="72">
        <v>39100</v>
      </c>
      <c r="H12" s="72">
        <f t="shared" si="0"/>
        <v>39100</v>
      </c>
      <c r="I12" s="67"/>
      <c r="J12" s="72"/>
      <c r="K12" s="72"/>
      <c r="L12" s="67">
        <v>1</v>
      </c>
      <c r="M12" s="72">
        <v>39100</v>
      </c>
      <c r="N12" s="72">
        <f t="shared" si="1"/>
        <v>39100</v>
      </c>
      <c r="O12" s="67" t="s">
        <v>278</v>
      </c>
      <c r="P12" s="64" t="s">
        <v>279</v>
      </c>
    </row>
    <row r="13" spans="1:19" ht="27.75" customHeight="1">
      <c r="A13" s="66">
        <v>36013</v>
      </c>
      <c r="B13" s="67"/>
      <c r="C13" s="88" t="s">
        <v>496</v>
      </c>
      <c r="D13" s="211" t="s">
        <v>33</v>
      </c>
      <c r="E13" s="211"/>
      <c r="F13" s="67">
        <v>1</v>
      </c>
      <c r="G13" s="72">
        <v>39100</v>
      </c>
      <c r="H13" s="72">
        <f t="shared" si="0"/>
        <v>39100</v>
      </c>
      <c r="I13" s="67"/>
      <c r="J13" s="72"/>
      <c r="K13" s="72"/>
      <c r="L13" s="67">
        <v>1</v>
      </c>
      <c r="M13" s="72">
        <v>39100</v>
      </c>
      <c r="N13" s="72">
        <f t="shared" si="1"/>
        <v>39100</v>
      </c>
      <c r="O13" s="67" t="s">
        <v>280</v>
      </c>
      <c r="P13" s="64" t="s">
        <v>699</v>
      </c>
    </row>
    <row r="14" spans="1:19" ht="27.75" customHeight="1">
      <c r="A14" s="66">
        <v>36013</v>
      </c>
      <c r="B14" s="67"/>
      <c r="C14" s="88" t="s">
        <v>496</v>
      </c>
      <c r="D14" s="211" t="s">
        <v>33</v>
      </c>
      <c r="E14" s="211"/>
      <c r="F14" s="67">
        <v>2</v>
      </c>
      <c r="G14" s="72">
        <v>39100</v>
      </c>
      <c r="H14" s="72">
        <f t="shared" si="0"/>
        <v>78200</v>
      </c>
      <c r="I14" s="67"/>
      <c r="J14" s="72"/>
      <c r="K14" s="72"/>
      <c r="L14" s="67">
        <v>2</v>
      </c>
      <c r="M14" s="72">
        <v>39100</v>
      </c>
      <c r="N14" s="72">
        <f t="shared" si="1"/>
        <v>78200</v>
      </c>
      <c r="O14" s="67" t="s">
        <v>281</v>
      </c>
      <c r="P14" s="97" t="s">
        <v>700</v>
      </c>
      <c r="Q14" s="116"/>
    </row>
    <row r="15" spans="1:19" ht="27.75" customHeight="1">
      <c r="A15" s="66">
        <v>36013</v>
      </c>
      <c r="B15" s="67"/>
      <c r="C15" s="88" t="s">
        <v>496</v>
      </c>
      <c r="D15" s="211" t="s">
        <v>36</v>
      </c>
      <c r="E15" s="211"/>
      <c r="F15" s="67">
        <v>1</v>
      </c>
      <c r="G15" s="72">
        <v>57050</v>
      </c>
      <c r="H15" s="72">
        <f t="shared" si="0"/>
        <v>57050</v>
      </c>
      <c r="I15" s="67"/>
      <c r="J15" s="72"/>
      <c r="K15" s="72"/>
      <c r="L15" s="67">
        <v>1</v>
      </c>
      <c r="M15" s="72">
        <v>57050</v>
      </c>
      <c r="N15" s="72">
        <f t="shared" si="1"/>
        <v>57050</v>
      </c>
      <c r="O15" s="67" t="s">
        <v>282</v>
      </c>
      <c r="P15" s="64" t="s">
        <v>701</v>
      </c>
    </row>
    <row r="16" spans="1:19" ht="27.75" customHeight="1">
      <c r="A16" s="66">
        <v>36013</v>
      </c>
      <c r="B16" s="67"/>
      <c r="C16" s="88" t="s">
        <v>496</v>
      </c>
      <c r="D16" s="211" t="s">
        <v>37</v>
      </c>
      <c r="E16" s="211"/>
      <c r="F16" s="67">
        <v>4</v>
      </c>
      <c r="G16" s="72">
        <v>37450</v>
      </c>
      <c r="H16" s="72">
        <f t="shared" si="0"/>
        <v>149800</v>
      </c>
      <c r="I16" s="67"/>
      <c r="J16" s="72"/>
      <c r="K16" s="72"/>
      <c r="L16" s="67">
        <v>4</v>
      </c>
      <c r="M16" s="72">
        <v>37450</v>
      </c>
      <c r="N16" s="72">
        <f t="shared" si="1"/>
        <v>149800</v>
      </c>
      <c r="O16" s="67" t="s">
        <v>283</v>
      </c>
      <c r="P16" s="64" t="s">
        <v>24</v>
      </c>
    </row>
    <row r="17" spans="1:16" ht="27.75" customHeight="1">
      <c r="A17" s="66">
        <v>36013</v>
      </c>
      <c r="B17" s="67"/>
      <c r="C17" s="88" t="s">
        <v>496</v>
      </c>
      <c r="D17" s="211" t="s">
        <v>37</v>
      </c>
      <c r="E17" s="211"/>
      <c r="F17" s="67">
        <v>1</v>
      </c>
      <c r="G17" s="72">
        <v>36260</v>
      </c>
      <c r="H17" s="72">
        <f t="shared" si="0"/>
        <v>36260</v>
      </c>
      <c r="I17" s="67"/>
      <c r="J17" s="72"/>
      <c r="K17" s="72"/>
      <c r="L17" s="67">
        <v>1</v>
      </c>
      <c r="M17" s="72">
        <v>36260</v>
      </c>
      <c r="N17" s="72">
        <f t="shared" si="1"/>
        <v>36260</v>
      </c>
      <c r="O17" s="67" t="s">
        <v>284</v>
      </c>
      <c r="P17" s="64" t="s">
        <v>38</v>
      </c>
    </row>
    <row r="18" spans="1:16" ht="27.75" customHeight="1">
      <c r="A18" s="66">
        <v>36013</v>
      </c>
      <c r="B18" s="67"/>
      <c r="C18" s="88" t="s">
        <v>496</v>
      </c>
      <c r="D18" s="211" t="s">
        <v>39</v>
      </c>
      <c r="E18" s="211"/>
      <c r="F18" s="67">
        <v>2</v>
      </c>
      <c r="G18" s="72">
        <v>37590</v>
      </c>
      <c r="H18" s="72">
        <f t="shared" si="0"/>
        <v>75180</v>
      </c>
      <c r="I18" s="67"/>
      <c r="J18" s="72"/>
      <c r="K18" s="72"/>
      <c r="L18" s="67">
        <v>2</v>
      </c>
      <c r="M18" s="72">
        <v>37590</v>
      </c>
      <c r="N18" s="72">
        <f t="shared" si="1"/>
        <v>75180</v>
      </c>
      <c r="O18" s="67" t="s">
        <v>285</v>
      </c>
      <c r="P18" s="64" t="s">
        <v>686</v>
      </c>
    </row>
    <row r="19" spans="1:16" ht="27.75" customHeight="1">
      <c r="A19" s="66">
        <v>36013</v>
      </c>
      <c r="B19" s="67"/>
      <c r="C19" s="88" t="s">
        <v>496</v>
      </c>
      <c r="D19" s="211" t="s">
        <v>286</v>
      </c>
      <c r="E19" s="211"/>
      <c r="F19" s="67">
        <v>2</v>
      </c>
      <c r="G19" s="72">
        <v>39550</v>
      </c>
      <c r="H19" s="72">
        <f t="shared" si="0"/>
        <v>79100</v>
      </c>
      <c r="I19" s="67"/>
      <c r="J19" s="72"/>
      <c r="K19" s="72"/>
      <c r="L19" s="67">
        <v>2</v>
      </c>
      <c r="M19" s="72">
        <v>39550</v>
      </c>
      <c r="N19" s="72">
        <f t="shared" si="1"/>
        <v>79100</v>
      </c>
      <c r="O19" s="67" t="s">
        <v>287</v>
      </c>
      <c r="P19" s="64" t="s">
        <v>24</v>
      </c>
    </row>
    <row r="20" spans="1:16" ht="27.75" customHeight="1">
      <c r="A20" s="66">
        <v>36013</v>
      </c>
      <c r="B20" s="67"/>
      <c r="C20" s="88" t="s">
        <v>496</v>
      </c>
      <c r="D20" s="211" t="s">
        <v>288</v>
      </c>
      <c r="E20" s="211"/>
      <c r="F20" s="67">
        <v>2</v>
      </c>
      <c r="G20" s="72">
        <v>55720</v>
      </c>
      <c r="H20" s="72">
        <f t="shared" si="0"/>
        <v>111440</v>
      </c>
      <c r="I20" s="67"/>
      <c r="J20" s="72"/>
      <c r="K20" s="72"/>
      <c r="L20" s="67">
        <f>2-I20</f>
        <v>2</v>
      </c>
      <c r="M20" s="72">
        <v>55720</v>
      </c>
      <c r="N20" s="72">
        <f t="shared" si="1"/>
        <v>111440</v>
      </c>
      <c r="O20" s="67" t="s">
        <v>289</v>
      </c>
      <c r="P20" s="64" t="s">
        <v>24</v>
      </c>
    </row>
    <row r="21" spans="1:16" ht="27.75" customHeight="1">
      <c r="A21" s="66">
        <v>36013</v>
      </c>
      <c r="B21" s="67"/>
      <c r="C21" s="88" t="s">
        <v>496</v>
      </c>
      <c r="D21" s="211" t="s">
        <v>290</v>
      </c>
      <c r="E21" s="211"/>
      <c r="F21" s="67">
        <v>1</v>
      </c>
      <c r="G21" s="72">
        <v>19250</v>
      </c>
      <c r="H21" s="72">
        <f t="shared" si="0"/>
        <v>19250</v>
      </c>
      <c r="I21" s="67"/>
      <c r="J21" s="72"/>
      <c r="K21" s="72"/>
      <c r="L21" s="67">
        <v>1</v>
      </c>
      <c r="M21" s="72">
        <v>19250</v>
      </c>
      <c r="N21" s="72">
        <f t="shared" si="1"/>
        <v>19250</v>
      </c>
      <c r="O21" s="67" t="s">
        <v>291</v>
      </c>
      <c r="P21" s="64" t="s">
        <v>702</v>
      </c>
    </row>
    <row r="22" spans="1:16" ht="27.75" customHeight="1">
      <c r="A22" s="66">
        <v>36013</v>
      </c>
      <c r="B22" s="67"/>
      <c r="C22" s="88" t="s">
        <v>496</v>
      </c>
      <c r="D22" s="211" t="s">
        <v>40</v>
      </c>
      <c r="E22" s="211"/>
      <c r="F22" s="67">
        <v>1</v>
      </c>
      <c r="G22" s="72">
        <v>45500</v>
      </c>
      <c r="H22" s="72">
        <f t="shared" si="0"/>
        <v>45500</v>
      </c>
      <c r="I22" s="67"/>
      <c r="J22" s="72"/>
      <c r="K22" s="72"/>
      <c r="L22" s="67">
        <v>1</v>
      </c>
      <c r="M22" s="72">
        <v>45500</v>
      </c>
      <c r="N22" s="72">
        <f t="shared" si="1"/>
        <v>45500</v>
      </c>
      <c r="O22" s="67" t="s">
        <v>292</v>
      </c>
      <c r="P22" s="64" t="s">
        <v>28</v>
      </c>
    </row>
    <row r="23" spans="1:16">
      <c r="C23" s="58"/>
    </row>
  </sheetData>
  <mergeCells count="27">
    <mergeCell ref="L6:N6"/>
    <mergeCell ref="O6:O7"/>
    <mergeCell ref="P6:P7"/>
    <mergeCell ref="H2:J3"/>
    <mergeCell ref="A6:A7"/>
    <mergeCell ref="B6:B7"/>
    <mergeCell ref="C6:C7"/>
    <mergeCell ref="D6:E7"/>
    <mergeCell ref="F6:H6"/>
    <mergeCell ref="I6:K6"/>
    <mergeCell ref="D19:E19"/>
    <mergeCell ref="D8:E8"/>
    <mergeCell ref="D9:E9"/>
    <mergeCell ref="D10:E10"/>
    <mergeCell ref="D11:E11"/>
    <mergeCell ref="D12:E12"/>
    <mergeCell ref="D13:E13"/>
    <mergeCell ref="Q10:R10"/>
    <mergeCell ref="Q11:R11"/>
    <mergeCell ref="D20:E20"/>
    <mergeCell ref="D21:E21"/>
    <mergeCell ref="D22:E22"/>
    <mergeCell ref="D14:E14"/>
    <mergeCell ref="D15:E15"/>
    <mergeCell ref="D16:E16"/>
    <mergeCell ref="D17:E17"/>
    <mergeCell ref="D18:E18"/>
  </mergeCells>
  <phoneticPr fontId="25"/>
  <pageMargins left="0.39370078740157483" right="0.11811023622047245" top="0.74803149606299213" bottom="0.74803149606299213" header="0.31496062992125984" footer="0.31496062992125984"/>
  <pageSetup paperSize="9" scale="79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zoomScaleNormal="100" workbookViewId="0">
      <selection activeCell="M2" sqref="M2"/>
    </sheetView>
  </sheetViews>
  <sheetFormatPr defaultRowHeight="13.5"/>
  <cols>
    <col min="1" max="1" width="13.25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10" customWidth="1"/>
    <col min="12" max="12" width="5" style="2" bestFit="1" customWidth="1"/>
    <col min="13" max="14" width="12.625" style="10" customWidth="1"/>
    <col min="15" max="15" width="10.625" style="2" customWidth="1"/>
    <col min="16" max="16" width="13" style="26" customWidth="1"/>
  </cols>
  <sheetData>
    <row r="1" spans="1:20" s="3" customFormat="1" ht="21" customHeight="1">
      <c r="F1" s="2"/>
      <c r="G1" s="10"/>
      <c r="H1" s="10"/>
      <c r="I1" s="2"/>
      <c r="J1" s="10"/>
      <c r="K1" s="10"/>
      <c r="L1" s="2"/>
      <c r="M1" s="10"/>
      <c r="N1" s="10"/>
      <c r="O1" s="2"/>
      <c r="P1" s="26"/>
    </row>
    <row r="2" spans="1:20" s="3" customFormat="1" ht="14.25" customHeight="1">
      <c r="A2" s="15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10"/>
      <c r="L2" s="2"/>
      <c r="M2" s="10"/>
      <c r="N2" s="10"/>
      <c r="O2" s="2"/>
      <c r="P2" s="26"/>
    </row>
    <row r="3" spans="1:20" s="3" customFormat="1" ht="14.25" customHeight="1">
      <c r="A3" s="18" t="s">
        <v>15</v>
      </c>
      <c r="B3" s="19"/>
      <c r="C3" s="19" t="s">
        <v>19</v>
      </c>
      <c r="D3" s="20" t="s">
        <v>29</v>
      </c>
      <c r="F3" s="2"/>
      <c r="G3" s="10"/>
      <c r="H3" s="217"/>
      <c r="I3" s="217"/>
      <c r="J3" s="217"/>
      <c r="K3" s="10"/>
      <c r="L3" s="2"/>
      <c r="M3" s="10"/>
      <c r="N3" s="10"/>
      <c r="O3" s="2"/>
      <c r="P3" s="26"/>
    </row>
    <row r="4" spans="1:20" s="3" customFormat="1" ht="14.25" customHeight="1">
      <c r="A4" s="21" t="s">
        <v>16</v>
      </c>
      <c r="B4" s="22"/>
      <c r="C4" s="23" t="s">
        <v>20</v>
      </c>
      <c r="D4" s="24" t="s">
        <v>30</v>
      </c>
      <c r="F4" s="2"/>
      <c r="G4" s="10"/>
      <c r="H4" s="10"/>
      <c r="I4" s="2"/>
      <c r="J4" s="10"/>
      <c r="K4" s="10"/>
      <c r="L4" s="2"/>
      <c r="M4" s="10"/>
      <c r="N4" s="10"/>
      <c r="O4" s="2"/>
      <c r="P4" s="26"/>
    </row>
    <row r="5" spans="1:20" s="3" customFormat="1" ht="12">
      <c r="F5" s="2"/>
      <c r="G5" s="10"/>
      <c r="H5" s="10"/>
      <c r="I5" s="2"/>
      <c r="J5" s="10"/>
      <c r="K5" s="10"/>
      <c r="L5" s="2"/>
      <c r="M5" s="10"/>
      <c r="N5" s="10"/>
      <c r="O5" s="2"/>
      <c r="P5" s="26"/>
    </row>
    <row r="6" spans="1:20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22" t="s">
        <v>14</v>
      </c>
    </row>
    <row r="7" spans="1:20" s="1" customFormat="1" ht="15.75" customHeight="1">
      <c r="A7" s="216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2" t="s">
        <v>6</v>
      </c>
      <c r="K7" s="13" t="s">
        <v>7</v>
      </c>
      <c r="L7" s="11" t="s">
        <v>5</v>
      </c>
      <c r="M7" s="12" t="s">
        <v>6</v>
      </c>
      <c r="N7" s="13" t="s">
        <v>7</v>
      </c>
      <c r="O7" s="216"/>
      <c r="P7" s="223"/>
    </row>
    <row r="8" spans="1:20" s="1" customFormat="1" ht="27.75" customHeight="1">
      <c r="A8" s="43">
        <v>36013</v>
      </c>
      <c r="B8" s="42"/>
      <c r="C8" s="42" t="s">
        <v>496</v>
      </c>
      <c r="D8" s="211" t="s">
        <v>41</v>
      </c>
      <c r="E8" s="211"/>
      <c r="F8" s="42">
        <v>30</v>
      </c>
      <c r="G8" s="44">
        <v>27650</v>
      </c>
      <c r="H8" s="44">
        <f t="shared" ref="H8:H22" si="0">F8*G8</f>
        <v>829500</v>
      </c>
      <c r="I8" s="42">
        <v>8</v>
      </c>
      <c r="J8" s="44">
        <v>27650</v>
      </c>
      <c r="K8" s="44">
        <v>27650</v>
      </c>
      <c r="L8" s="42">
        <f>F8-I8</f>
        <v>22</v>
      </c>
      <c r="M8" s="44">
        <v>27650</v>
      </c>
      <c r="N8" s="44">
        <f t="shared" ref="N8:N22" si="1">L8*M8</f>
        <v>608300</v>
      </c>
      <c r="O8" s="42" t="s">
        <v>44</v>
      </c>
      <c r="P8" s="45" t="s">
        <v>47</v>
      </c>
      <c r="Q8" s="230" t="s">
        <v>689</v>
      </c>
      <c r="R8" s="231"/>
    </row>
    <row r="9" spans="1:20" s="2" customFormat="1" ht="27.75" customHeight="1">
      <c r="A9" s="43">
        <v>36013</v>
      </c>
      <c r="B9" s="67"/>
      <c r="C9" s="42" t="s">
        <v>496</v>
      </c>
      <c r="D9" s="211" t="s">
        <v>253</v>
      </c>
      <c r="E9" s="211"/>
      <c r="F9" s="67">
        <v>1</v>
      </c>
      <c r="G9" s="72">
        <v>33950</v>
      </c>
      <c r="H9" s="44">
        <f t="shared" si="0"/>
        <v>33950</v>
      </c>
      <c r="I9" s="67">
        <v>1</v>
      </c>
      <c r="J9" s="72">
        <v>33950</v>
      </c>
      <c r="K9" s="44">
        <f>I9*J9</f>
        <v>33950</v>
      </c>
      <c r="L9" s="67">
        <v>0</v>
      </c>
      <c r="M9" s="72">
        <v>33950</v>
      </c>
      <c r="N9" s="44">
        <f t="shared" si="1"/>
        <v>0</v>
      </c>
      <c r="O9" s="42" t="s">
        <v>45</v>
      </c>
      <c r="P9" s="45" t="s">
        <v>48</v>
      </c>
      <c r="Q9" s="77" t="s">
        <v>619</v>
      </c>
    </row>
    <row r="10" spans="1:20" ht="27.75" customHeight="1">
      <c r="A10" s="66">
        <v>36013</v>
      </c>
      <c r="B10" s="67"/>
      <c r="C10" s="67" t="s">
        <v>496</v>
      </c>
      <c r="D10" s="211" t="s">
        <v>253</v>
      </c>
      <c r="E10" s="211"/>
      <c r="F10" s="67">
        <v>11</v>
      </c>
      <c r="G10" s="72">
        <v>24150</v>
      </c>
      <c r="H10" s="44">
        <f t="shared" si="0"/>
        <v>265650</v>
      </c>
      <c r="I10" s="67">
        <v>9</v>
      </c>
      <c r="J10" s="72">
        <v>24150</v>
      </c>
      <c r="K10" s="72">
        <f>J10*2</f>
        <v>48300</v>
      </c>
      <c r="L10" s="67">
        <f>11-I10</f>
        <v>2</v>
      </c>
      <c r="M10" s="72">
        <v>24150</v>
      </c>
      <c r="N10" s="44">
        <f t="shared" si="1"/>
        <v>48300</v>
      </c>
      <c r="O10" s="67" t="s">
        <v>250</v>
      </c>
      <c r="P10" s="64" t="s">
        <v>48</v>
      </c>
      <c r="Q10" s="228" t="s">
        <v>688</v>
      </c>
      <c r="R10" s="229"/>
    </row>
    <row r="11" spans="1:20" ht="27.75" customHeight="1">
      <c r="A11" s="66">
        <v>36013</v>
      </c>
      <c r="B11" s="67"/>
      <c r="C11" s="67" t="s">
        <v>496</v>
      </c>
      <c r="D11" s="211" t="s">
        <v>43</v>
      </c>
      <c r="E11" s="211"/>
      <c r="F11" s="67">
        <v>1</v>
      </c>
      <c r="G11" s="72">
        <v>17360</v>
      </c>
      <c r="H11" s="44">
        <f t="shared" si="0"/>
        <v>17360</v>
      </c>
      <c r="I11" s="67"/>
      <c r="J11" s="72"/>
      <c r="K11" s="72"/>
      <c r="L11" s="67">
        <v>1</v>
      </c>
      <c r="M11" s="72">
        <v>17360</v>
      </c>
      <c r="N11" s="44">
        <f t="shared" si="1"/>
        <v>17360</v>
      </c>
      <c r="O11" s="67" t="s">
        <v>46</v>
      </c>
      <c r="P11" s="64" t="s">
        <v>49</v>
      </c>
    </row>
    <row r="12" spans="1:20" ht="27.75" customHeight="1">
      <c r="A12" s="66">
        <v>36013</v>
      </c>
      <c r="B12" s="67"/>
      <c r="C12" s="88" t="s">
        <v>496</v>
      </c>
      <c r="D12" s="211" t="s">
        <v>50</v>
      </c>
      <c r="E12" s="211"/>
      <c r="F12" s="67">
        <v>2</v>
      </c>
      <c r="G12" s="72">
        <v>40880</v>
      </c>
      <c r="H12" s="72">
        <f t="shared" si="0"/>
        <v>81760</v>
      </c>
      <c r="I12" s="67"/>
      <c r="J12" s="72"/>
      <c r="K12" s="72"/>
      <c r="L12" s="67">
        <v>2</v>
      </c>
      <c r="M12" s="72">
        <v>40880</v>
      </c>
      <c r="N12" s="72">
        <f t="shared" si="1"/>
        <v>81760</v>
      </c>
      <c r="O12" s="67" t="s">
        <v>53</v>
      </c>
      <c r="P12" s="125" t="s">
        <v>719</v>
      </c>
    </row>
    <row r="13" spans="1:20" ht="27.75" customHeight="1">
      <c r="A13" s="66">
        <v>36013</v>
      </c>
      <c r="B13" s="67"/>
      <c r="C13" s="88" t="s">
        <v>496</v>
      </c>
      <c r="D13" s="211" t="s">
        <v>51</v>
      </c>
      <c r="E13" s="211"/>
      <c r="F13" s="67">
        <v>1</v>
      </c>
      <c r="G13" s="72">
        <v>66220</v>
      </c>
      <c r="H13" s="72">
        <f t="shared" si="0"/>
        <v>66220</v>
      </c>
      <c r="I13" s="67"/>
      <c r="J13" s="72"/>
      <c r="K13" s="72"/>
      <c r="L13" s="67">
        <v>1</v>
      </c>
      <c r="M13" s="72">
        <v>66220</v>
      </c>
      <c r="N13" s="72">
        <f t="shared" si="1"/>
        <v>66220</v>
      </c>
      <c r="O13" s="67" t="s">
        <v>54</v>
      </c>
      <c r="P13" s="126" t="s">
        <v>58</v>
      </c>
    </row>
    <row r="14" spans="1:20" ht="27.75" customHeight="1">
      <c r="A14" s="66">
        <v>36013</v>
      </c>
      <c r="B14" s="67"/>
      <c r="C14" s="88" t="s">
        <v>496</v>
      </c>
      <c r="D14" s="211" t="s">
        <v>52</v>
      </c>
      <c r="E14" s="211"/>
      <c r="F14" s="67">
        <v>1</v>
      </c>
      <c r="G14" s="72">
        <v>65100</v>
      </c>
      <c r="H14" s="72">
        <f t="shared" si="0"/>
        <v>65100</v>
      </c>
      <c r="I14" s="67"/>
      <c r="J14" s="72"/>
      <c r="K14" s="72"/>
      <c r="L14" s="67">
        <v>1</v>
      </c>
      <c r="M14" s="72">
        <v>65100</v>
      </c>
      <c r="N14" s="72">
        <f t="shared" si="1"/>
        <v>65100</v>
      </c>
      <c r="O14" s="67" t="s">
        <v>55</v>
      </c>
      <c r="P14" s="64" t="s">
        <v>48</v>
      </c>
      <c r="Q14" s="232" t="s">
        <v>675</v>
      </c>
      <c r="R14" s="233"/>
    </row>
    <row r="15" spans="1:20" ht="27.75" customHeight="1">
      <c r="A15" s="66">
        <v>36013</v>
      </c>
      <c r="B15" s="67"/>
      <c r="C15" s="88" t="s">
        <v>496</v>
      </c>
      <c r="D15" s="211" t="s">
        <v>56</v>
      </c>
      <c r="E15" s="211"/>
      <c r="F15" s="67">
        <v>2</v>
      </c>
      <c r="G15" s="72">
        <v>63910</v>
      </c>
      <c r="H15" s="72">
        <f t="shared" si="0"/>
        <v>127820</v>
      </c>
      <c r="I15" s="67"/>
      <c r="J15" s="72"/>
      <c r="K15" s="72"/>
      <c r="L15" s="67">
        <v>2</v>
      </c>
      <c r="M15" s="72">
        <v>63910</v>
      </c>
      <c r="N15" s="72">
        <f t="shared" si="1"/>
        <v>127820</v>
      </c>
      <c r="O15" s="67" t="s">
        <v>57</v>
      </c>
      <c r="P15" s="64" t="s">
        <v>58</v>
      </c>
    </row>
    <row r="16" spans="1:20" ht="27.75" customHeight="1">
      <c r="A16" s="66">
        <v>36013</v>
      </c>
      <c r="B16" s="67"/>
      <c r="C16" s="88" t="s">
        <v>496</v>
      </c>
      <c r="D16" s="211" t="s">
        <v>59</v>
      </c>
      <c r="E16" s="211"/>
      <c r="F16" s="67">
        <v>4</v>
      </c>
      <c r="G16" s="72">
        <v>32830</v>
      </c>
      <c r="H16" s="72">
        <f t="shared" si="0"/>
        <v>131320</v>
      </c>
      <c r="I16" s="67"/>
      <c r="J16" s="72"/>
      <c r="K16" s="72"/>
      <c r="L16" s="67">
        <v>4</v>
      </c>
      <c r="M16" s="72">
        <v>32830</v>
      </c>
      <c r="N16" s="72">
        <f t="shared" si="1"/>
        <v>131320</v>
      </c>
      <c r="O16" s="67" t="s">
        <v>61</v>
      </c>
      <c r="P16" s="97" t="s">
        <v>48</v>
      </c>
      <c r="Q16" s="234" t="s">
        <v>641</v>
      </c>
      <c r="R16" s="235"/>
      <c r="S16" s="109"/>
      <c r="T16" s="109"/>
    </row>
    <row r="17" spans="1:18" ht="27.75" customHeight="1">
      <c r="A17" s="66">
        <v>36013</v>
      </c>
      <c r="B17" s="67"/>
      <c r="C17" s="88" t="s">
        <v>496</v>
      </c>
      <c r="D17" s="211" t="s">
        <v>59</v>
      </c>
      <c r="E17" s="211"/>
      <c r="F17" s="67">
        <v>2</v>
      </c>
      <c r="G17" s="72">
        <v>32830</v>
      </c>
      <c r="H17" s="72">
        <f t="shared" si="0"/>
        <v>65660</v>
      </c>
      <c r="I17" s="67"/>
      <c r="J17" s="72"/>
      <c r="K17" s="72"/>
      <c r="L17" s="67">
        <v>2</v>
      </c>
      <c r="M17" s="72">
        <v>32830</v>
      </c>
      <c r="N17" s="72">
        <f t="shared" si="1"/>
        <v>65660</v>
      </c>
      <c r="O17" s="67" t="s">
        <v>62</v>
      </c>
      <c r="P17" s="64" t="s">
        <v>65</v>
      </c>
      <c r="Q17" s="234" t="s">
        <v>642</v>
      </c>
      <c r="R17" s="236"/>
    </row>
    <row r="18" spans="1:18" ht="27.75" customHeight="1">
      <c r="A18" s="66">
        <v>36013</v>
      </c>
      <c r="B18" s="67"/>
      <c r="C18" s="88" t="s">
        <v>496</v>
      </c>
      <c r="D18" s="211" t="s">
        <v>59</v>
      </c>
      <c r="E18" s="211"/>
      <c r="F18" s="67">
        <v>1</v>
      </c>
      <c r="G18" s="72">
        <v>32830</v>
      </c>
      <c r="H18" s="72">
        <f t="shared" si="0"/>
        <v>32830</v>
      </c>
      <c r="I18" s="67"/>
      <c r="J18" s="72"/>
      <c r="K18" s="72"/>
      <c r="L18" s="67">
        <v>1</v>
      </c>
      <c r="M18" s="72">
        <v>32830</v>
      </c>
      <c r="N18" s="72">
        <f t="shared" si="1"/>
        <v>32830</v>
      </c>
      <c r="O18" s="67" t="s">
        <v>63</v>
      </c>
      <c r="P18" s="64" t="s">
        <v>49</v>
      </c>
    </row>
    <row r="19" spans="1:18" ht="27.75" customHeight="1">
      <c r="A19" s="66">
        <v>36013</v>
      </c>
      <c r="B19" s="67"/>
      <c r="C19" s="67" t="s">
        <v>496</v>
      </c>
      <c r="D19" s="211" t="s">
        <v>60</v>
      </c>
      <c r="E19" s="211"/>
      <c r="F19" s="67">
        <v>1</v>
      </c>
      <c r="G19" s="72">
        <v>38290</v>
      </c>
      <c r="H19" s="72">
        <f t="shared" si="0"/>
        <v>38290</v>
      </c>
      <c r="I19" s="67"/>
      <c r="J19" s="72"/>
      <c r="K19" s="72"/>
      <c r="L19" s="67">
        <v>1</v>
      </c>
      <c r="M19" s="72">
        <v>38290</v>
      </c>
      <c r="N19" s="72">
        <f t="shared" si="1"/>
        <v>38290</v>
      </c>
      <c r="O19" s="67" t="s">
        <v>64</v>
      </c>
      <c r="P19" s="64" t="s">
        <v>65</v>
      </c>
    </row>
    <row r="20" spans="1:18" ht="27.75" customHeight="1">
      <c r="A20" s="66">
        <v>36013</v>
      </c>
      <c r="B20" s="67"/>
      <c r="C20" s="67" t="s">
        <v>496</v>
      </c>
      <c r="D20" s="211" t="s">
        <v>66</v>
      </c>
      <c r="E20" s="211"/>
      <c r="F20" s="67">
        <v>1</v>
      </c>
      <c r="G20" s="72">
        <v>33040</v>
      </c>
      <c r="H20" s="72">
        <f t="shared" si="0"/>
        <v>33040</v>
      </c>
      <c r="I20" s="67">
        <v>1</v>
      </c>
      <c r="J20" s="72">
        <v>33040</v>
      </c>
      <c r="K20" s="72">
        <f>I20*J20</f>
        <v>33040</v>
      </c>
      <c r="L20" s="67">
        <v>0</v>
      </c>
      <c r="M20" s="72">
        <v>33040</v>
      </c>
      <c r="N20" s="72">
        <f t="shared" si="1"/>
        <v>0</v>
      </c>
      <c r="O20" s="67" t="s">
        <v>69</v>
      </c>
      <c r="P20" s="64" t="s">
        <v>48</v>
      </c>
      <c r="Q20" t="s">
        <v>619</v>
      </c>
    </row>
    <row r="21" spans="1:18" ht="27.75" customHeight="1">
      <c r="A21" s="66">
        <v>36013</v>
      </c>
      <c r="B21" s="67"/>
      <c r="C21" s="67" t="s">
        <v>496</v>
      </c>
      <c r="D21" s="211" t="s">
        <v>67</v>
      </c>
      <c r="E21" s="211"/>
      <c r="F21" s="67">
        <v>2</v>
      </c>
      <c r="G21" s="72">
        <v>38430</v>
      </c>
      <c r="H21" s="72">
        <f t="shared" si="0"/>
        <v>76860</v>
      </c>
      <c r="I21" s="67"/>
      <c r="J21" s="72"/>
      <c r="K21" s="72"/>
      <c r="L21" s="67">
        <v>2</v>
      </c>
      <c r="M21" s="72">
        <v>38430</v>
      </c>
      <c r="N21" s="72">
        <f t="shared" si="1"/>
        <v>76860</v>
      </c>
      <c r="O21" s="67" t="s">
        <v>70</v>
      </c>
      <c r="P21" s="113" t="s">
        <v>108</v>
      </c>
    </row>
    <row r="22" spans="1:18" ht="27.75" customHeight="1">
      <c r="A22" s="66">
        <v>36013</v>
      </c>
      <c r="B22" s="67"/>
      <c r="C22" s="67" t="s">
        <v>496</v>
      </c>
      <c r="D22" s="211" t="s">
        <v>68</v>
      </c>
      <c r="E22" s="211"/>
      <c r="F22" s="67">
        <v>1</v>
      </c>
      <c r="G22" s="72">
        <v>33600</v>
      </c>
      <c r="H22" s="72">
        <f t="shared" si="0"/>
        <v>33600</v>
      </c>
      <c r="I22" s="67"/>
      <c r="J22" s="72"/>
      <c r="K22" s="72"/>
      <c r="L22" s="67">
        <v>1</v>
      </c>
      <c r="M22" s="72">
        <v>33600</v>
      </c>
      <c r="N22" s="72">
        <f t="shared" si="1"/>
        <v>33600</v>
      </c>
      <c r="O22" s="67" t="s">
        <v>249</v>
      </c>
      <c r="P22" s="64" t="s">
        <v>108</v>
      </c>
    </row>
  </sheetData>
  <mergeCells count="30">
    <mergeCell ref="Q14:R14"/>
    <mergeCell ref="D18:E18"/>
    <mergeCell ref="D19:E19"/>
    <mergeCell ref="D20:E20"/>
    <mergeCell ref="D21:E21"/>
    <mergeCell ref="D22:E22"/>
    <mergeCell ref="Q16:R16"/>
    <mergeCell ref="Q17:R17"/>
    <mergeCell ref="D12:E12"/>
    <mergeCell ref="D13:E13"/>
    <mergeCell ref="D14:E14"/>
    <mergeCell ref="D15:E15"/>
    <mergeCell ref="D16:E16"/>
    <mergeCell ref="D17:E17"/>
    <mergeCell ref="P6:P7"/>
    <mergeCell ref="D8:E8"/>
    <mergeCell ref="D9:E9"/>
    <mergeCell ref="D10:E10"/>
    <mergeCell ref="D11:E11"/>
    <mergeCell ref="L6:N6"/>
    <mergeCell ref="Q10:R10"/>
    <mergeCell ref="Q8:R8"/>
    <mergeCell ref="H2:J3"/>
    <mergeCell ref="A6:A7"/>
    <mergeCell ref="B6:B7"/>
    <mergeCell ref="C6:C7"/>
    <mergeCell ref="D6:E7"/>
    <mergeCell ref="F6:H6"/>
    <mergeCell ref="I6:K6"/>
    <mergeCell ref="O6:O7"/>
  </mergeCells>
  <phoneticPr fontId="25"/>
  <pageMargins left="0.39370078740157483" right="0.11811023622047245" top="0.74803149606299213" bottom="0.74803149606299213" header="0.31496062992125984" footer="0.31496062992125984"/>
  <pageSetup paperSize="9" scale="79" orientation="landscape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Normal="100" workbookViewId="0">
      <selection activeCell="K1" sqref="K1"/>
    </sheetView>
  </sheetViews>
  <sheetFormatPr defaultRowHeight="13.5"/>
  <cols>
    <col min="1" max="1" width="13.875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10" customWidth="1"/>
    <col min="12" max="12" width="5" style="2" bestFit="1" customWidth="1"/>
    <col min="13" max="14" width="12.625" style="10" customWidth="1"/>
    <col min="15" max="15" width="10.625" style="2" customWidth="1"/>
    <col min="16" max="16" width="13" style="26" customWidth="1"/>
  </cols>
  <sheetData>
    <row r="1" spans="1:17" s="3" customFormat="1" ht="21" customHeight="1">
      <c r="F1" s="2"/>
      <c r="G1" s="10"/>
      <c r="H1" s="10"/>
      <c r="I1" s="2"/>
      <c r="J1" s="10"/>
      <c r="K1" s="10"/>
      <c r="L1" s="2"/>
      <c r="M1" s="10"/>
      <c r="N1" s="10"/>
      <c r="O1" s="2"/>
      <c r="P1" s="26"/>
    </row>
    <row r="2" spans="1:17" s="3" customFormat="1" ht="14.25" customHeight="1">
      <c r="A2" s="15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10"/>
      <c r="L2" s="2"/>
      <c r="M2" s="10"/>
      <c r="N2" s="10"/>
      <c r="O2" s="2"/>
      <c r="P2" s="26"/>
    </row>
    <row r="3" spans="1:17" s="3" customFormat="1" ht="14.25" customHeight="1">
      <c r="A3" s="18" t="s">
        <v>15</v>
      </c>
      <c r="B3" s="19"/>
      <c r="C3" s="19" t="s">
        <v>19</v>
      </c>
      <c r="D3" s="20" t="s">
        <v>29</v>
      </c>
      <c r="F3" s="2"/>
      <c r="G3" s="10"/>
      <c r="H3" s="217"/>
      <c r="I3" s="217"/>
      <c r="J3" s="217"/>
      <c r="K3" s="10"/>
      <c r="L3" s="2"/>
      <c r="M3" s="10"/>
      <c r="N3" s="10"/>
      <c r="O3" s="2"/>
      <c r="P3" s="26"/>
    </row>
    <row r="4" spans="1:17" s="3" customFormat="1" ht="14.25" customHeight="1">
      <c r="A4" s="21" t="s">
        <v>16</v>
      </c>
      <c r="B4" s="22"/>
      <c r="C4" s="23" t="s">
        <v>20</v>
      </c>
      <c r="D4" s="24" t="s">
        <v>30</v>
      </c>
      <c r="F4" s="2"/>
      <c r="G4" s="10"/>
      <c r="H4" s="10"/>
      <c r="I4" s="2"/>
      <c r="J4" s="10"/>
      <c r="K4" s="10"/>
      <c r="L4" s="2"/>
      <c r="M4" s="10"/>
      <c r="N4" s="10"/>
      <c r="O4" s="2"/>
      <c r="P4" s="26"/>
    </row>
    <row r="5" spans="1:17" s="3" customFormat="1" ht="12">
      <c r="F5" s="2"/>
      <c r="G5" s="10"/>
      <c r="H5" s="10"/>
      <c r="I5" s="2"/>
      <c r="J5" s="10"/>
      <c r="K5" s="10"/>
      <c r="L5" s="2"/>
      <c r="M5" s="10"/>
      <c r="N5" s="10"/>
      <c r="O5" s="2"/>
      <c r="P5" s="26"/>
    </row>
    <row r="6" spans="1:17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22" t="s">
        <v>14</v>
      </c>
    </row>
    <row r="7" spans="1:17" s="1" customFormat="1" ht="15.75" customHeight="1">
      <c r="A7" s="216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2" t="s">
        <v>6</v>
      </c>
      <c r="K7" s="13" t="s">
        <v>7</v>
      </c>
      <c r="L7" s="11" t="s">
        <v>5</v>
      </c>
      <c r="M7" s="12" t="s">
        <v>6</v>
      </c>
      <c r="N7" s="13" t="s">
        <v>7</v>
      </c>
      <c r="O7" s="216"/>
      <c r="P7" s="223"/>
    </row>
    <row r="8" spans="1:17" s="1" customFormat="1" ht="27.75" customHeight="1">
      <c r="A8" s="43">
        <v>36013</v>
      </c>
      <c r="B8" s="42"/>
      <c r="C8" s="93" t="s">
        <v>496</v>
      </c>
      <c r="D8" s="211" t="s">
        <v>72</v>
      </c>
      <c r="E8" s="211"/>
      <c r="F8" s="42">
        <v>1</v>
      </c>
      <c r="G8" s="44">
        <v>27300</v>
      </c>
      <c r="H8" s="44">
        <f t="shared" ref="H8:H22" si="0">F8*G8</f>
        <v>27300</v>
      </c>
      <c r="I8" s="42"/>
      <c r="J8" s="44"/>
      <c r="K8" s="44"/>
      <c r="L8" s="42">
        <v>1</v>
      </c>
      <c r="M8" s="44">
        <v>27300</v>
      </c>
      <c r="N8" s="44">
        <f t="shared" ref="N8:N22" si="1">L8*M8</f>
        <v>27300</v>
      </c>
      <c r="O8" s="42" t="s">
        <v>71</v>
      </c>
      <c r="P8" s="45" t="s">
        <v>48</v>
      </c>
      <c r="Q8" s="75"/>
    </row>
    <row r="9" spans="1:17" s="2" customFormat="1" ht="27.75" customHeight="1">
      <c r="A9" s="43">
        <v>36013</v>
      </c>
      <c r="B9" s="67"/>
      <c r="C9" s="42" t="s">
        <v>496</v>
      </c>
      <c r="D9" s="211" t="s">
        <v>73</v>
      </c>
      <c r="E9" s="211"/>
      <c r="F9" s="67">
        <v>6</v>
      </c>
      <c r="G9" s="72">
        <v>79170</v>
      </c>
      <c r="H9" s="44">
        <f t="shared" si="0"/>
        <v>475020</v>
      </c>
      <c r="I9" s="67">
        <v>2</v>
      </c>
      <c r="J9" s="72">
        <v>79170</v>
      </c>
      <c r="K9" s="72"/>
      <c r="L9" s="67">
        <f>F9-I9</f>
        <v>4</v>
      </c>
      <c r="M9" s="72">
        <v>79170</v>
      </c>
      <c r="N9" s="44">
        <f t="shared" si="1"/>
        <v>316680</v>
      </c>
      <c r="O9" s="42" t="s">
        <v>76</v>
      </c>
      <c r="P9" s="45" t="s">
        <v>47</v>
      </c>
      <c r="Q9" s="117" t="s">
        <v>682</v>
      </c>
    </row>
    <row r="10" spans="1:17" ht="27.75" customHeight="1">
      <c r="A10" s="66">
        <v>36013</v>
      </c>
      <c r="B10" s="67"/>
      <c r="C10" s="67" t="s">
        <v>496</v>
      </c>
      <c r="D10" s="211" t="s">
        <v>74</v>
      </c>
      <c r="E10" s="211"/>
      <c r="F10" s="67">
        <v>8</v>
      </c>
      <c r="G10" s="72">
        <v>68600</v>
      </c>
      <c r="H10" s="44">
        <f t="shared" si="0"/>
        <v>548800</v>
      </c>
      <c r="I10" s="67">
        <v>2</v>
      </c>
      <c r="J10" s="72">
        <v>68600</v>
      </c>
      <c r="K10" s="72"/>
      <c r="L10" s="67">
        <f>F10-I10</f>
        <v>6</v>
      </c>
      <c r="M10" s="72">
        <v>68600</v>
      </c>
      <c r="N10" s="44">
        <f t="shared" si="1"/>
        <v>411600</v>
      </c>
      <c r="O10" s="67" t="s">
        <v>77</v>
      </c>
      <c r="P10" s="64" t="s">
        <v>58</v>
      </c>
      <c r="Q10" s="117" t="s">
        <v>683</v>
      </c>
    </row>
    <row r="11" spans="1:17" ht="27.75" customHeight="1">
      <c r="A11" s="66">
        <v>36013</v>
      </c>
      <c r="B11" s="67"/>
      <c r="C11" s="88" t="s">
        <v>496</v>
      </c>
      <c r="D11" s="211" t="s">
        <v>75</v>
      </c>
      <c r="E11" s="211"/>
      <c r="F11" s="67">
        <v>2</v>
      </c>
      <c r="G11" s="72">
        <v>19740</v>
      </c>
      <c r="H11" s="44">
        <f t="shared" si="0"/>
        <v>39480</v>
      </c>
      <c r="I11" s="67"/>
      <c r="J11" s="72"/>
      <c r="K11" s="72"/>
      <c r="L11" s="67">
        <v>2</v>
      </c>
      <c r="M11" s="72">
        <v>19740</v>
      </c>
      <c r="N11" s="44">
        <f t="shared" si="1"/>
        <v>39480</v>
      </c>
      <c r="O11" s="67" t="s">
        <v>78</v>
      </c>
      <c r="P11" s="64" t="s">
        <v>79</v>
      </c>
      <c r="Q11" s="78"/>
    </row>
    <row r="12" spans="1:17" ht="27.75" customHeight="1">
      <c r="A12" s="66">
        <v>36013</v>
      </c>
      <c r="B12" s="67"/>
      <c r="C12" s="88" t="s">
        <v>496</v>
      </c>
      <c r="D12" s="211" t="s">
        <v>80</v>
      </c>
      <c r="E12" s="211"/>
      <c r="F12" s="67">
        <v>1</v>
      </c>
      <c r="G12" s="72">
        <v>47670</v>
      </c>
      <c r="H12" s="72">
        <f t="shared" si="0"/>
        <v>47670</v>
      </c>
      <c r="I12" s="67"/>
      <c r="J12" s="72"/>
      <c r="K12" s="72"/>
      <c r="L12" s="67">
        <v>1</v>
      </c>
      <c r="M12" s="72">
        <v>47670</v>
      </c>
      <c r="N12" s="72">
        <f t="shared" si="1"/>
        <v>47670</v>
      </c>
      <c r="O12" s="67" t="s">
        <v>82</v>
      </c>
      <c r="P12" s="64" t="s">
        <v>58</v>
      </c>
      <c r="Q12" s="78"/>
    </row>
    <row r="13" spans="1:17" ht="27.75" customHeight="1">
      <c r="A13" s="66">
        <v>36013</v>
      </c>
      <c r="B13" s="67"/>
      <c r="C13" s="88" t="s">
        <v>496</v>
      </c>
      <c r="D13" s="211" t="s">
        <v>81</v>
      </c>
      <c r="E13" s="211"/>
      <c r="F13" s="67">
        <v>1</v>
      </c>
      <c r="G13" s="72">
        <v>43260</v>
      </c>
      <c r="H13" s="72">
        <f t="shared" si="0"/>
        <v>43260</v>
      </c>
      <c r="I13" s="67"/>
      <c r="J13" s="72"/>
      <c r="K13" s="72"/>
      <c r="L13" s="67">
        <v>1</v>
      </c>
      <c r="M13" s="72">
        <v>43260</v>
      </c>
      <c r="N13" s="72">
        <f t="shared" si="1"/>
        <v>43260</v>
      </c>
      <c r="O13" s="67" t="s">
        <v>83</v>
      </c>
      <c r="P13" s="64" t="s">
        <v>85</v>
      </c>
      <c r="Q13" s="78"/>
    </row>
    <row r="14" spans="1:17" ht="27.75" customHeight="1">
      <c r="A14" s="66">
        <v>36013</v>
      </c>
      <c r="B14" s="67"/>
      <c r="C14" s="88" t="s">
        <v>496</v>
      </c>
      <c r="D14" s="211" t="s">
        <v>81</v>
      </c>
      <c r="E14" s="211"/>
      <c r="F14" s="67">
        <v>1</v>
      </c>
      <c r="G14" s="72">
        <v>43260</v>
      </c>
      <c r="H14" s="72">
        <f t="shared" si="0"/>
        <v>43260</v>
      </c>
      <c r="I14" s="67"/>
      <c r="J14" s="72"/>
      <c r="K14" s="72"/>
      <c r="L14" s="67">
        <v>1</v>
      </c>
      <c r="M14" s="72">
        <v>43260</v>
      </c>
      <c r="N14" s="72">
        <f t="shared" si="1"/>
        <v>43260</v>
      </c>
      <c r="O14" s="67" t="s">
        <v>84</v>
      </c>
      <c r="P14" s="64" t="s">
        <v>86</v>
      </c>
      <c r="Q14" s="78"/>
    </row>
    <row r="15" spans="1:17" ht="27.75" customHeight="1">
      <c r="A15" s="66">
        <v>36013</v>
      </c>
      <c r="B15" s="67"/>
      <c r="C15" s="88" t="s">
        <v>496</v>
      </c>
      <c r="D15" s="211" t="s">
        <v>87</v>
      </c>
      <c r="E15" s="211"/>
      <c r="F15" s="67">
        <v>1</v>
      </c>
      <c r="G15" s="72">
        <v>41580</v>
      </c>
      <c r="H15" s="72">
        <f t="shared" si="0"/>
        <v>41580</v>
      </c>
      <c r="I15" s="67"/>
      <c r="J15" s="72"/>
      <c r="K15" s="72"/>
      <c r="L15" s="67">
        <v>1</v>
      </c>
      <c r="M15" s="72">
        <v>41580</v>
      </c>
      <c r="N15" s="72">
        <f t="shared" si="1"/>
        <v>41580</v>
      </c>
      <c r="O15" s="67" t="s">
        <v>89</v>
      </c>
      <c r="P15" s="64" t="s">
        <v>632</v>
      </c>
      <c r="Q15" s="78"/>
    </row>
    <row r="16" spans="1:17" ht="27.75" customHeight="1">
      <c r="A16" s="66">
        <v>36013</v>
      </c>
      <c r="B16" s="67"/>
      <c r="C16" s="88" t="s">
        <v>496</v>
      </c>
      <c r="D16" s="211" t="s">
        <v>88</v>
      </c>
      <c r="E16" s="211"/>
      <c r="F16" s="67">
        <v>2</v>
      </c>
      <c r="G16" s="72">
        <v>65520</v>
      </c>
      <c r="H16" s="72">
        <f t="shared" si="0"/>
        <v>131040</v>
      </c>
      <c r="I16" s="67"/>
      <c r="J16" s="72"/>
      <c r="K16" s="72"/>
      <c r="L16" s="67">
        <f>F16-I16</f>
        <v>2</v>
      </c>
      <c r="M16" s="72">
        <v>65520</v>
      </c>
      <c r="N16" s="72">
        <f t="shared" si="1"/>
        <v>131040</v>
      </c>
      <c r="O16" s="67" t="s">
        <v>90</v>
      </c>
      <c r="P16" s="64" t="s">
        <v>715</v>
      </c>
      <c r="Q16" s="78"/>
    </row>
    <row r="17" spans="1:17" ht="27.75" customHeight="1">
      <c r="A17" s="66">
        <v>36013</v>
      </c>
      <c r="B17" s="67"/>
      <c r="C17" s="88" t="s">
        <v>496</v>
      </c>
      <c r="D17" s="211" t="s">
        <v>88</v>
      </c>
      <c r="E17" s="211"/>
      <c r="F17" s="67">
        <v>1</v>
      </c>
      <c r="G17" s="72">
        <v>26320</v>
      </c>
      <c r="H17" s="72">
        <f t="shared" si="0"/>
        <v>26320</v>
      </c>
      <c r="I17" s="67"/>
      <c r="J17" s="72"/>
      <c r="K17" s="72"/>
      <c r="L17" s="67">
        <v>1</v>
      </c>
      <c r="M17" s="72">
        <v>26320</v>
      </c>
      <c r="N17" s="72">
        <f t="shared" si="1"/>
        <v>26320</v>
      </c>
      <c r="O17" s="67" t="s">
        <v>91</v>
      </c>
      <c r="P17" s="64" t="s">
        <v>720</v>
      </c>
      <c r="Q17" s="78"/>
    </row>
    <row r="18" spans="1:17" ht="27.75" customHeight="1">
      <c r="A18" s="66">
        <v>36068</v>
      </c>
      <c r="B18" s="67"/>
      <c r="C18" s="88" t="s">
        <v>496</v>
      </c>
      <c r="D18" s="211" t="s">
        <v>93</v>
      </c>
      <c r="E18" s="211"/>
      <c r="F18" s="67">
        <v>2</v>
      </c>
      <c r="G18" s="72">
        <v>27090</v>
      </c>
      <c r="H18" s="72">
        <f t="shared" si="0"/>
        <v>54180</v>
      </c>
      <c r="I18" s="67">
        <v>1</v>
      </c>
      <c r="J18" s="72">
        <v>27090</v>
      </c>
      <c r="K18" s="72">
        <f>I18*J18</f>
        <v>27090</v>
      </c>
      <c r="L18" s="67">
        <f>2-I18</f>
        <v>1</v>
      </c>
      <c r="M18" s="72">
        <v>27090</v>
      </c>
      <c r="N18" s="72">
        <f t="shared" si="1"/>
        <v>27090</v>
      </c>
      <c r="O18" s="67" t="s">
        <v>95</v>
      </c>
      <c r="P18" s="64" t="s">
        <v>629</v>
      </c>
      <c r="Q18" s="118" t="s">
        <v>684</v>
      </c>
    </row>
    <row r="19" spans="1:17" ht="27.75" customHeight="1">
      <c r="A19" s="66">
        <v>36069</v>
      </c>
      <c r="B19" s="67"/>
      <c r="C19" s="88" t="s">
        <v>496</v>
      </c>
      <c r="D19" s="211" t="s">
        <v>94</v>
      </c>
      <c r="E19" s="211"/>
      <c r="F19" s="67">
        <v>2</v>
      </c>
      <c r="G19" s="72">
        <v>36260</v>
      </c>
      <c r="H19" s="72">
        <f t="shared" si="0"/>
        <v>72520</v>
      </c>
      <c r="I19" s="67"/>
      <c r="J19" s="72"/>
      <c r="K19" s="72"/>
      <c r="L19" s="67">
        <v>2</v>
      </c>
      <c r="M19" s="72">
        <v>36260</v>
      </c>
      <c r="N19" s="72">
        <f t="shared" si="1"/>
        <v>72520</v>
      </c>
      <c r="O19" s="64" t="s">
        <v>96</v>
      </c>
      <c r="P19" s="64" t="s">
        <v>48</v>
      </c>
      <c r="Q19" s="78"/>
    </row>
    <row r="20" spans="1:17" ht="27.75" customHeight="1">
      <c r="A20" s="66">
        <v>36069</v>
      </c>
      <c r="B20" s="67"/>
      <c r="C20" s="88" t="s">
        <v>496</v>
      </c>
      <c r="D20" s="211" t="s">
        <v>42</v>
      </c>
      <c r="E20" s="211"/>
      <c r="F20" s="67">
        <v>2</v>
      </c>
      <c r="G20" s="72">
        <v>24150</v>
      </c>
      <c r="H20" s="72">
        <f t="shared" si="0"/>
        <v>48300</v>
      </c>
      <c r="I20" s="67"/>
      <c r="J20" s="72"/>
      <c r="K20" s="72"/>
      <c r="L20" s="67">
        <v>2</v>
      </c>
      <c r="M20" s="72">
        <v>24150</v>
      </c>
      <c r="N20" s="72">
        <f t="shared" si="1"/>
        <v>48300</v>
      </c>
      <c r="O20" s="67" t="s">
        <v>97</v>
      </c>
      <c r="P20" s="64" t="s">
        <v>48</v>
      </c>
      <c r="Q20" s="78"/>
    </row>
    <row r="21" spans="1:17" ht="27.75" customHeight="1">
      <c r="A21" s="66">
        <v>36144</v>
      </c>
      <c r="B21" s="67"/>
      <c r="C21" s="88" t="s">
        <v>496</v>
      </c>
      <c r="D21" s="211" t="s">
        <v>87</v>
      </c>
      <c r="E21" s="211"/>
      <c r="F21" s="67">
        <v>1</v>
      </c>
      <c r="G21" s="72">
        <v>47040</v>
      </c>
      <c r="H21" s="72">
        <f t="shared" si="0"/>
        <v>47040</v>
      </c>
      <c r="I21" s="67"/>
      <c r="J21" s="72"/>
      <c r="K21" s="72"/>
      <c r="L21" s="67">
        <v>1</v>
      </c>
      <c r="M21" s="72">
        <v>47040</v>
      </c>
      <c r="N21" s="72">
        <f t="shared" si="1"/>
        <v>47040</v>
      </c>
      <c r="O21" s="67" t="s">
        <v>98</v>
      </c>
      <c r="P21" s="64" t="s">
        <v>630</v>
      </c>
      <c r="Q21" s="78"/>
    </row>
    <row r="22" spans="1:17" ht="27.75" customHeight="1">
      <c r="A22" s="66">
        <v>36187</v>
      </c>
      <c r="B22" s="67"/>
      <c r="C22" s="88" t="s">
        <v>496</v>
      </c>
      <c r="D22" s="211" t="s">
        <v>679</v>
      </c>
      <c r="E22" s="211"/>
      <c r="F22" s="67">
        <v>1</v>
      </c>
      <c r="G22" s="72">
        <v>22050</v>
      </c>
      <c r="H22" s="72">
        <f t="shared" si="0"/>
        <v>22050</v>
      </c>
      <c r="I22" s="67">
        <v>1</v>
      </c>
      <c r="J22" s="72">
        <v>22050</v>
      </c>
      <c r="K22" s="72">
        <v>22050</v>
      </c>
      <c r="L22" s="67">
        <f>F22-I22</f>
        <v>0</v>
      </c>
      <c r="M22" s="72">
        <v>22050</v>
      </c>
      <c r="N22" s="72">
        <f t="shared" si="1"/>
        <v>0</v>
      </c>
      <c r="O22" s="67" t="s">
        <v>99</v>
      </c>
      <c r="P22" s="64" t="s">
        <v>92</v>
      </c>
      <c r="Q22" s="78" t="s">
        <v>723</v>
      </c>
    </row>
  </sheetData>
  <mergeCells count="25">
    <mergeCell ref="D17:E17"/>
    <mergeCell ref="D18:E18"/>
    <mergeCell ref="D19:E19"/>
    <mergeCell ref="D20:E20"/>
    <mergeCell ref="D21:E21"/>
    <mergeCell ref="D22:E22"/>
    <mergeCell ref="D11:E11"/>
    <mergeCell ref="D12:E12"/>
    <mergeCell ref="D13:E13"/>
    <mergeCell ref="D14:E14"/>
    <mergeCell ref="D15:E15"/>
    <mergeCell ref="D16:E16"/>
    <mergeCell ref="L6:N6"/>
    <mergeCell ref="O6:O7"/>
    <mergeCell ref="P6:P7"/>
    <mergeCell ref="D8:E8"/>
    <mergeCell ref="D9:E9"/>
    <mergeCell ref="D10:E10"/>
    <mergeCell ref="H2:J3"/>
    <mergeCell ref="A6:A7"/>
    <mergeCell ref="B6:B7"/>
    <mergeCell ref="C6:C7"/>
    <mergeCell ref="D6:E7"/>
    <mergeCell ref="F6:H6"/>
    <mergeCell ref="I6:K6"/>
  </mergeCells>
  <phoneticPr fontId="25"/>
  <pageMargins left="0.39370078740157483" right="0.11811023622047245" top="0.74803149606299213" bottom="0.74803149606299213" header="0.31496062992125984" footer="0.31496062992125984"/>
  <pageSetup paperSize="9" scale="83" orientation="landscape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selection activeCell="M3" sqref="M3"/>
    </sheetView>
  </sheetViews>
  <sheetFormatPr defaultRowHeight="13.5"/>
  <cols>
    <col min="1" max="1" width="13.875" bestFit="1" customWidth="1"/>
    <col min="2" max="2" width="5" customWidth="1"/>
    <col min="3" max="4" width="10.625" customWidth="1"/>
    <col min="5" max="5" width="7.125" customWidth="1"/>
    <col min="6" max="6" width="5" style="2" bestFit="1" customWidth="1"/>
    <col min="7" max="8" width="12.625" style="10" customWidth="1"/>
    <col min="9" max="9" width="5" style="2" bestFit="1" customWidth="1"/>
    <col min="10" max="11" width="12.625" style="10" customWidth="1"/>
    <col min="12" max="12" width="5" style="2" bestFit="1" customWidth="1"/>
    <col min="13" max="14" width="12.625" style="10" customWidth="1"/>
    <col min="15" max="15" width="10.625" style="2" customWidth="1"/>
    <col min="16" max="16" width="13" style="26" customWidth="1"/>
  </cols>
  <sheetData>
    <row r="1" spans="1:17" s="3" customFormat="1" ht="21" customHeight="1">
      <c r="F1" s="2"/>
      <c r="G1" s="10"/>
      <c r="H1" s="10"/>
      <c r="I1" s="2"/>
      <c r="J1" s="10"/>
      <c r="K1" s="10"/>
      <c r="L1" s="2"/>
      <c r="M1" s="10"/>
      <c r="N1" s="10"/>
      <c r="O1" s="2"/>
      <c r="P1" s="26"/>
    </row>
    <row r="2" spans="1:17" s="3" customFormat="1" ht="14.25" customHeight="1">
      <c r="A2" s="15"/>
      <c r="B2" s="16"/>
      <c r="C2" s="16" t="s">
        <v>17</v>
      </c>
      <c r="D2" s="17" t="s">
        <v>18</v>
      </c>
      <c r="F2" s="2"/>
      <c r="G2" s="10"/>
      <c r="H2" s="217" t="s">
        <v>12</v>
      </c>
      <c r="I2" s="217"/>
      <c r="J2" s="217"/>
      <c r="K2" s="10"/>
      <c r="L2" s="2"/>
      <c r="M2" s="10"/>
      <c r="N2" s="10"/>
      <c r="O2" s="2"/>
      <c r="P2" s="26"/>
    </row>
    <row r="3" spans="1:17" s="3" customFormat="1" ht="14.25" customHeight="1">
      <c r="A3" s="18" t="s">
        <v>15</v>
      </c>
      <c r="B3" s="19"/>
      <c r="C3" s="19" t="s">
        <v>19</v>
      </c>
      <c r="D3" s="20" t="s">
        <v>29</v>
      </c>
      <c r="F3" s="2"/>
      <c r="G3" s="10"/>
      <c r="H3" s="217"/>
      <c r="I3" s="217"/>
      <c r="J3" s="217"/>
      <c r="K3" s="10"/>
      <c r="L3" s="2"/>
      <c r="M3" s="10"/>
      <c r="N3" s="10"/>
      <c r="O3" s="2"/>
      <c r="P3" s="26"/>
    </row>
    <row r="4" spans="1:17" s="3" customFormat="1" ht="14.25" customHeight="1">
      <c r="A4" s="21" t="s">
        <v>16</v>
      </c>
      <c r="B4" s="22"/>
      <c r="C4" s="23" t="s">
        <v>20</v>
      </c>
      <c r="D4" s="24" t="s">
        <v>30</v>
      </c>
      <c r="F4" s="2"/>
      <c r="G4" s="10"/>
      <c r="H4" s="10"/>
      <c r="I4" s="2"/>
      <c r="J4" s="10"/>
      <c r="K4" s="10"/>
      <c r="L4" s="2"/>
      <c r="M4" s="10"/>
      <c r="N4" s="10"/>
      <c r="O4" s="2"/>
      <c r="P4" s="26"/>
    </row>
    <row r="5" spans="1:17" s="3" customFormat="1" ht="12">
      <c r="F5" s="2"/>
      <c r="G5" s="10"/>
      <c r="H5" s="10"/>
      <c r="I5" s="2"/>
      <c r="J5" s="10"/>
      <c r="K5" s="10"/>
      <c r="L5" s="2"/>
      <c r="M5" s="10"/>
      <c r="N5" s="10"/>
      <c r="O5" s="2"/>
      <c r="P5" s="26"/>
    </row>
    <row r="6" spans="1:17" s="1" customFormat="1" ht="31.5" customHeight="1">
      <c r="A6" s="215" t="s">
        <v>8</v>
      </c>
      <c r="B6" s="215" t="s">
        <v>9</v>
      </c>
      <c r="C6" s="215" t="s">
        <v>0</v>
      </c>
      <c r="D6" s="218" t="s">
        <v>1</v>
      </c>
      <c r="E6" s="219"/>
      <c r="F6" s="212" t="s">
        <v>2</v>
      </c>
      <c r="G6" s="213"/>
      <c r="H6" s="214"/>
      <c r="I6" s="212" t="s">
        <v>3</v>
      </c>
      <c r="J6" s="213"/>
      <c r="K6" s="214"/>
      <c r="L6" s="212" t="s">
        <v>4</v>
      </c>
      <c r="M6" s="213"/>
      <c r="N6" s="214"/>
      <c r="O6" s="215" t="s">
        <v>13</v>
      </c>
      <c r="P6" s="222" t="s">
        <v>14</v>
      </c>
    </row>
    <row r="7" spans="1:17" s="1" customFormat="1" ht="15.75" customHeight="1">
      <c r="A7" s="216"/>
      <c r="B7" s="216"/>
      <c r="C7" s="216"/>
      <c r="D7" s="220"/>
      <c r="E7" s="221"/>
      <c r="F7" s="11" t="s">
        <v>5</v>
      </c>
      <c r="G7" s="12" t="s">
        <v>6</v>
      </c>
      <c r="H7" s="13" t="s">
        <v>7</v>
      </c>
      <c r="I7" s="11" t="s">
        <v>5</v>
      </c>
      <c r="J7" s="12" t="s">
        <v>6</v>
      </c>
      <c r="K7" s="13" t="s">
        <v>7</v>
      </c>
      <c r="L7" s="11" t="s">
        <v>5</v>
      </c>
      <c r="M7" s="12" t="s">
        <v>6</v>
      </c>
      <c r="N7" s="13" t="s">
        <v>7</v>
      </c>
      <c r="O7" s="216"/>
      <c r="P7" s="223"/>
    </row>
    <row r="8" spans="1:17" s="1" customFormat="1" ht="27.75" customHeight="1">
      <c r="A8" s="43">
        <v>36194</v>
      </c>
      <c r="B8" s="42"/>
      <c r="C8" s="42" t="s">
        <v>496</v>
      </c>
      <c r="D8" s="239" t="s">
        <v>691</v>
      </c>
      <c r="E8" s="239"/>
      <c r="F8" s="42">
        <v>5</v>
      </c>
      <c r="G8" s="44">
        <v>34020</v>
      </c>
      <c r="H8" s="44">
        <f t="shared" ref="H8:H22" si="0">F8*G8</f>
        <v>170100</v>
      </c>
      <c r="I8" s="42">
        <v>1</v>
      </c>
      <c r="J8" s="44">
        <v>34020</v>
      </c>
      <c r="K8" s="44">
        <v>34020</v>
      </c>
      <c r="L8" s="42">
        <f>F8-I8</f>
        <v>4</v>
      </c>
      <c r="M8" s="44">
        <v>34020</v>
      </c>
      <c r="N8" s="44">
        <f t="shared" ref="N8:N22" si="1">L8*M8</f>
        <v>136080</v>
      </c>
      <c r="O8" s="42" t="s">
        <v>293</v>
      </c>
      <c r="P8" s="45" t="s">
        <v>92</v>
      </c>
      <c r="Q8" s="1" t="s">
        <v>724</v>
      </c>
    </row>
    <row r="9" spans="1:17" s="2" customFormat="1" ht="27.75" customHeight="1">
      <c r="A9" s="43">
        <v>36195</v>
      </c>
      <c r="B9" s="34"/>
      <c r="C9" s="93" t="s">
        <v>496</v>
      </c>
      <c r="D9" s="211" t="s">
        <v>100</v>
      </c>
      <c r="E9" s="211"/>
      <c r="F9" s="34">
        <v>3</v>
      </c>
      <c r="G9" s="47">
        <v>42000</v>
      </c>
      <c r="H9" s="44">
        <f t="shared" si="0"/>
        <v>126000</v>
      </c>
      <c r="I9" s="34"/>
      <c r="J9" s="47"/>
      <c r="K9" s="47"/>
      <c r="L9" s="34">
        <v>3</v>
      </c>
      <c r="M9" s="47">
        <v>42000</v>
      </c>
      <c r="N9" s="44">
        <f t="shared" si="1"/>
        <v>126000</v>
      </c>
      <c r="O9" s="42" t="s">
        <v>294</v>
      </c>
      <c r="P9" s="48" t="s">
        <v>116</v>
      </c>
    </row>
    <row r="10" spans="1:17" ht="27.75" customHeight="1">
      <c r="A10" s="46">
        <v>36201</v>
      </c>
      <c r="B10" s="34"/>
      <c r="C10" s="88" t="s">
        <v>496</v>
      </c>
      <c r="D10" s="211" t="s">
        <v>295</v>
      </c>
      <c r="E10" s="211"/>
      <c r="F10" s="34">
        <v>1</v>
      </c>
      <c r="G10" s="47">
        <v>16506</v>
      </c>
      <c r="H10" s="44">
        <f t="shared" si="0"/>
        <v>16506</v>
      </c>
      <c r="I10" s="34"/>
      <c r="J10" s="47"/>
      <c r="K10" s="47"/>
      <c r="L10" s="34">
        <v>1</v>
      </c>
      <c r="M10" s="47">
        <v>16506</v>
      </c>
      <c r="N10" s="44">
        <f t="shared" si="1"/>
        <v>16506</v>
      </c>
      <c r="O10" s="34" t="s">
        <v>296</v>
      </c>
      <c r="P10" s="48" t="s">
        <v>79</v>
      </c>
    </row>
    <row r="11" spans="1:17" ht="27.75" customHeight="1">
      <c r="A11" s="46">
        <v>36220</v>
      </c>
      <c r="B11" s="34"/>
      <c r="C11" s="88" t="s">
        <v>496</v>
      </c>
      <c r="D11" s="211" t="s">
        <v>101</v>
      </c>
      <c r="E11" s="211"/>
      <c r="F11" s="34">
        <v>2</v>
      </c>
      <c r="G11" s="47"/>
      <c r="H11" s="44">
        <f t="shared" si="0"/>
        <v>0</v>
      </c>
      <c r="I11" s="34"/>
      <c r="J11" s="47"/>
      <c r="K11" s="47"/>
      <c r="L11" s="34">
        <v>2</v>
      </c>
      <c r="M11" s="47"/>
      <c r="N11" s="44">
        <f t="shared" si="1"/>
        <v>0</v>
      </c>
      <c r="O11" s="34" t="s">
        <v>297</v>
      </c>
      <c r="P11" s="48" t="s">
        <v>102</v>
      </c>
    </row>
    <row r="12" spans="1:17" ht="27.75" customHeight="1">
      <c r="A12" s="46">
        <v>36235</v>
      </c>
      <c r="B12" s="34"/>
      <c r="C12" s="88" t="s">
        <v>496</v>
      </c>
      <c r="D12" s="211" t="s">
        <v>103</v>
      </c>
      <c r="E12" s="211"/>
      <c r="F12" s="34">
        <v>1</v>
      </c>
      <c r="G12" s="47">
        <v>15435</v>
      </c>
      <c r="H12" s="47">
        <f t="shared" si="0"/>
        <v>15435</v>
      </c>
      <c r="I12" s="34"/>
      <c r="J12" s="47"/>
      <c r="K12" s="47"/>
      <c r="L12" s="34">
        <v>1</v>
      </c>
      <c r="M12" s="47">
        <v>15435</v>
      </c>
      <c r="N12" s="47">
        <f t="shared" si="1"/>
        <v>15435</v>
      </c>
      <c r="O12" s="34" t="s">
        <v>298</v>
      </c>
      <c r="P12" s="48" t="s">
        <v>631</v>
      </c>
    </row>
    <row r="13" spans="1:17" ht="27.75" customHeight="1">
      <c r="A13" s="46">
        <v>36244</v>
      </c>
      <c r="B13" s="34"/>
      <c r="C13" s="88" t="s">
        <v>496</v>
      </c>
      <c r="D13" s="211" t="s">
        <v>299</v>
      </c>
      <c r="E13" s="211"/>
      <c r="F13" s="34">
        <v>2</v>
      </c>
      <c r="G13" s="47">
        <v>44520</v>
      </c>
      <c r="H13" s="47">
        <f t="shared" si="0"/>
        <v>89040</v>
      </c>
      <c r="I13" s="34"/>
      <c r="J13" s="47"/>
      <c r="K13" s="47"/>
      <c r="L13" s="34">
        <v>2</v>
      </c>
      <c r="M13" s="47">
        <v>44520</v>
      </c>
      <c r="N13" s="47">
        <f t="shared" si="1"/>
        <v>89040</v>
      </c>
      <c r="O13" s="34" t="s">
        <v>300</v>
      </c>
      <c r="P13" s="48" t="s">
        <v>301</v>
      </c>
    </row>
    <row r="14" spans="1:17" ht="27.75" customHeight="1">
      <c r="A14" s="46">
        <v>36250</v>
      </c>
      <c r="B14" s="34"/>
      <c r="C14" s="88" t="s">
        <v>496</v>
      </c>
      <c r="D14" s="211" t="s">
        <v>302</v>
      </c>
      <c r="E14" s="211"/>
      <c r="F14" s="34">
        <v>1</v>
      </c>
      <c r="G14" s="47">
        <v>18900</v>
      </c>
      <c r="H14" s="47">
        <f t="shared" si="0"/>
        <v>18900</v>
      </c>
      <c r="I14" s="34">
        <v>1</v>
      </c>
      <c r="J14" s="47">
        <v>18900</v>
      </c>
      <c r="K14" s="47">
        <f>I14*J14</f>
        <v>18900</v>
      </c>
      <c r="L14" s="34">
        <v>0</v>
      </c>
      <c r="M14" s="47">
        <v>18900</v>
      </c>
      <c r="N14" s="47">
        <f t="shared" si="1"/>
        <v>0</v>
      </c>
      <c r="O14" s="34" t="s">
        <v>303</v>
      </c>
      <c r="P14" s="48" t="s">
        <v>48</v>
      </c>
      <c r="Q14" t="s">
        <v>723</v>
      </c>
    </row>
    <row r="15" spans="1:17" ht="27.75" customHeight="1">
      <c r="A15" s="46">
        <v>36419</v>
      </c>
      <c r="B15" s="34"/>
      <c r="C15" s="88" t="s">
        <v>496</v>
      </c>
      <c r="D15" s="211" t="s">
        <v>304</v>
      </c>
      <c r="E15" s="211"/>
      <c r="F15" s="34">
        <v>1</v>
      </c>
      <c r="G15" s="47">
        <v>105735</v>
      </c>
      <c r="H15" s="47">
        <f t="shared" si="0"/>
        <v>105735</v>
      </c>
      <c r="I15" s="34"/>
      <c r="J15" s="47"/>
      <c r="K15" s="47"/>
      <c r="L15" s="34">
        <v>1</v>
      </c>
      <c r="M15" s="47">
        <v>105735</v>
      </c>
      <c r="N15" s="47">
        <f t="shared" si="1"/>
        <v>105735</v>
      </c>
      <c r="O15" s="34" t="s">
        <v>305</v>
      </c>
      <c r="P15" s="48" t="s">
        <v>633</v>
      </c>
    </row>
    <row r="16" spans="1:17" ht="27.75" customHeight="1">
      <c r="A16" s="46">
        <v>36431</v>
      </c>
      <c r="B16" s="34"/>
      <c r="C16" s="88" t="s">
        <v>496</v>
      </c>
      <c r="D16" s="211" t="s">
        <v>104</v>
      </c>
      <c r="E16" s="211"/>
      <c r="F16" s="34">
        <v>4</v>
      </c>
      <c r="G16" s="47">
        <v>43050</v>
      </c>
      <c r="H16" s="47">
        <f t="shared" si="0"/>
        <v>172200</v>
      </c>
      <c r="I16" s="34"/>
      <c r="J16" s="47"/>
      <c r="K16" s="47"/>
      <c r="L16" s="34">
        <v>4</v>
      </c>
      <c r="M16" s="47">
        <v>43050</v>
      </c>
      <c r="N16" s="47">
        <f t="shared" si="1"/>
        <v>172200</v>
      </c>
      <c r="O16" s="34" t="s">
        <v>306</v>
      </c>
      <c r="P16" s="110" t="s">
        <v>643</v>
      </c>
    </row>
    <row r="17" spans="1:18" ht="27.75" customHeight="1">
      <c r="A17" s="46">
        <v>36431</v>
      </c>
      <c r="B17" s="34"/>
      <c r="C17" s="88" t="s">
        <v>496</v>
      </c>
      <c r="D17" s="211" t="s">
        <v>105</v>
      </c>
      <c r="E17" s="211"/>
      <c r="F17" s="34">
        <v>3</v>
      </c>
      <c r="G17" s="47">
        <v>30817</v>
      </c>
      <c r="H17" s="47">
        <f t="shared" si="0"/>
        <v>92451</v>
      </c>
      <c r="I17" s="34"/>
      <c r="J17" s="47"/>
      <c r="K17" s="47"/>
      <c r="L17" s="34">
        <v>3</v>
      </c>
      <c r="M17" s="47">
        <v>30817</v>
      </c>
      <c r="N17" s="47">
        <f t="shared" si="1"/>
        <v>92451</v>
      </c>
      <c r="O17" s="34" t="s">
        <v>307</v>
      </c>
      <c r="P17" s="48" t="s">
        <v>108</v>
      </c>
      <c r="Q17" s="234"/>
      <c r="R17" s="236"/>
    </row>
    <row r="18" spans="1:18" ht="27.75" customHeight="1">
      <c r="A18" s="46">
        <v>36431</v>
      </c>
      <c r="B18" s="34"/>
      <c r="C18" s="88" t="s">
        <v>496</v>
      </c>
      <c r="D18" s="211" t="s">
        <v>105</v>
      </c>
      <c r="E18" s="211"/>
      <c r="F18" s="34">
        <v>1</v>
      </c>
      <c r="G18" s="47">
        <v>30817</v>
      </c>
      <c r="H18" s="47">
        <f t="shared" si="0"/>
        <v>30817</v>
      </c>
      <c r="I18" s="34"/>
      <c r="J18" s="47"/>
      <c r="K18" s="47"/>
      <c r="L18" s="34">
        <v>1</v>
      </c>
      <c r="M18" s="47">
        <v>30817</v>
      </c>
      <c r="N18" s="47">
        <f t="shared" si="1"/>
        <v>30817</v>
      </c>
      <c r="O18" s="34" t="s">
        <v>308</v>
      </c>
      <c r="P18" s="48" t="s">
        <v>108</v>
      </c>
      <c r="Q18" s="237"/>
      <c r="R18" s="238"/>
    </row>
    <row r="19" spans="1:18" ht="27.75" customHeight="1">
      <c r="A19" s="46">
        <v>36431</v>
      </c>
      <c r="B19" s="34"/>
      <c r="C19" s="88" t="s">
        <v>496</v>
      </c>
      <c r="D19" s="211" t="s">
        <v>106</v>
      </c>
      <c r="E19" s="211"/>
      <c r="F19" s="34">
        <v>1</v>
      </c>
      <c r="G19" s="47">
        <v>27983</v>
      </c>
      <c r="H19" s="47">
        <f t="shared" si="0"/>
        <v>27983</v>
      </c>
      <c r="I19" s="34"/>
      <c r="J19" s="47"/>
      <c r="K19" s="47"/>
      <c r="L19" s="34">
        <v>1</v>
      </c>
      <c r="M19" s="47">
        <v>27983</v>
      </c>
      <c r="N19" s="47">
        <f t="shared" si="1"/>
        <v>27983</v>
      </c>
      <c r="O19" s="34" t="s">
        <v>309</v>
      </c>
      <c r="P19" s="48" t="s">
        <v>108</v>
      </c>
    </row>
    <row r="20" spans="1:18" ht="27.75" customHeight="1">
      <c r="A20" s="46">
        <v>36431</v>
      </c>
      <c r="B20" s="34"/>
      <c r="C20" s="88" t="s">
        <v>496</v>
      </c>
      <c r="D20" s="211" t="s">
        <v>106</v>
      </c>
      <c r="E20" s="211"/>
      <c r="F20" s="34">
        <v>1</v>
      </c>
      <c r="G20" s="47">
        <v>27300</v>
      </c>
      <c r="H20" s="47">
        <f t="shared" si="0"/>
        <v>27300</v>
      </c>
      <c r="I20" s="34"/>
      <c r="J20" s="47"/>
      <c r="K20" s="47"/>
      <c r="L20" s="34">
        <v>1</v>
      </c>
      <c r="M20" s="47">
        <v>27300</v>
      </c>
      <c r="N20" s="47">
        <f t="shared" si="1"/>
        <v>27300</v>
      </c>
      <c r="O20" s="34" t="s">
        <v>310</v>
      </c>
      <c r="P20" s="48" t="s">
        <v>108</v>
      </c>
      <c r="Q20" s="234"/>
      <c r="R20" s="236"/>
    </row>
    <row r="21" spans="1:18" ht="27.75" customHeight="1">
      <c r="A21" s="46">
        <v>36431</v>
      </c>
      <c r="B21" s="34"/>
      <c r="C21" s="88" t="s">
        <v>496</v>
      </c>
      <c r="D21" s="211" t="s">
        <v>107</v>
      </c>
      <c r="E21" s="211"/>
      <c r="F21" s="34">
        <v>3</v>
      </c>
      <c r="G21" s="47">
        <v>56123</v>
      </c>
      <c r="H21" s="47">
        <f t="shared" si="0"/>
        <v>168369</v>
      </c>
      <c r="I21" s="34"/>
      <c r="J21" s="47"/>
      <c r="K21" s="47"/>
      <c r="L21" s="34">
        <v>3</v>
      </c>
      <c r="M21" s="47">
        <v>56123</v>
      </c>
      <c r="N21" s="47">
        <f t="shared" si="1"/>
        <v>168369</v>
      </c>
      <c r="O21" s="48" t="s">
        <v>311</v>
      </c>
      <c r="P21" s="48" t="s">
        <v>108</v>
      </c>
      <c r="Q21" s="234"/>
      <c r="R21" s="236"/>
    </row>
    <row r="22" spans="1:18" ht="27.75" customHeight="1">
      <c r="A22" s="46">
        <v>36431</v>
      </c>
      <c r="B22" s="34"/>
      <c r="C22" s="88" t="s">
        <v>496</v>
      </c>
      <c r="D22" s="211" t="s">
        <v>107</v>
      </c>
      <c r="E22" s="211"/>
      <c r="F22" s="34">
        <v>2</v>
      </c>
      <c r="G22" s="47">
        <v>56123</v>
      </c>
      <c r="H22" s="47">
        <f t="shared" si="0"/>
        <v>112246</v>
      </c>
      <c r="I22" s="34"/>
      <c r="J22" s="47"/>
      <c r="K22" s="47"/>
      <c r="L22" s="34">
        <v>2</v>
      </c>
      <c r="M22" s="47">
        <v>56123</v>
      </c>
      <c r="N22" s="47">
        <f t="shared" si="1"/>
        <v>112246</v>
      </c>
      <c r="O22" s="34" t="s">
        <v>312</v>
      </c>
      <c r="P22" s="48" t="s">
        <v>108</v>
      </c>
    </row>
  </sheetData>
  <mergeCells count="29">
    <mergeCell ref="D16:E16"/>
    <mergeCell ref="D17:E17"/>
    <mergeCell ref="D19:E19"/>
    <mergeCell ref="D21:E21"/>
    <mergeCell ref="D22:E22"/>
    <mergeCell ref="D18:E18"/>
    <mergeCell ref="D20:E20"/>
    <mergeCell ref="D10:E10"/>
    <mergeCell ref="D11:E11"/>
    <mergeCell ref="D12:E12"/>
    <mergeCell ref="D13:E13"/>
    <mergeCell ref="D14:E14"/>
    <mergeCell ref="D15:E15"/>
    <mergeCell ref="I6:K6"/>
    <mergeCell ref="L6:N6"/>
    <mergeCell ref="O6:O7"/>
    <mergeCell ref="P6:P7"/>
    <mergeCell ref="D8:E8"/>
    <mergeCell ref="D9:E9"/>
    <mergeCell ref="Q17:R17"/>
    <mergeCell ref="Q18:R18"/>
    <mergeCell ref="Q20:R20"/>
    <mergeCell ref="Q21:R21"/>
    <mergeCell ref="H2:J3"/>
    <mergeCell ref="A6:A7"/>
    <mergeCell ref="B6:B7"/>
    <mergeCell ref="C6:C7"/>
    <mergeCell ref="D6:E7"/>
    <mergeCell ref="F6:H6"/>
  </mergeCells>
  <phoneticPr fontId="25"/>
  <pageMargins left="0.39370078740157483" right="0.11811023622047245" top="0.74803149606299213" bottom="0.74803149606299213" header="0.31496062992125984" footer="0.31496062992125984"/>
  <pageSetup paperSize="9" scale="79" orientation="landscape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selection activeCell="F4" sqref="F4"/>
    </sheetView>
  </sheetViews>
  <sheetFormatPr defaultRowHeight="13.5"/>
  <cols>
    <col min="1" max="1" width="13.875" style="58" bestFit="1" customWidth="1"/>
    <col min="2" max="2" width="5" style="58" customWidth="1"/>
    <col min="3" max="4" width="10.625" style="58" customWidth="1"/>
    <col min="5" max="5" width="7.125" style="58" customWidth="1"/>
    <col min="6" max="6" width="5" style="130" bestFit="1" customWidth="1"/>
    <col min="7" max="8" width="12.625" style="131" customWidth="1"/>
    <col min="9" max="9" width="5" style="130" bestFit="1" customWidth="1"/>
    <col min="10" max="11" width="12.625" style="131" customWidth="1"/>
    <col min="12" max="12" width="5" style="130" bestFit="1" customWidth="1"/>
    <col min="13" max="14" width="12.625" style="131" customWidth="1"/>
    <col min="15" max="15" width="10.625" style="130" customWidth="1"/>
    <col min="16" max="16" width="13" style="122" customWidth="1"/>
    <col min="17" max="16384" width="9" style="58"/>
  </cols>
  <sheetData>
    <row r="1" spans="1:18" s="129" customFormat="1" ht="21" customHeight="1">
      <c r="F1" s="130"/>
      <c r="G1" s="131"/>
      <c r="H1" s="131"/>
      <c r="I1" s="130"/>
      <c r="J1" s="131"/>
      <c r="K1" s="131"/>
      <c r="L1" s="130"/>
      <c r="M1" s="131"/>
      <c r="N1" s="131"/>
      <c r="O1" s="130"/>
      <c r="P1" s="122"/>
    </row>
    <row r="2" spans="1:18" s="129" customFormat="1" ht="14.25" customHeight="1">
      <c r="A2" s="132"/>
      <c r="B2" s="133"/>
      <c r="C2" s="133" t="s">
        <v>17</v>
      </c>
      <c r="D2" s="134" t="s">
        <v>18</v>
      </c>
      <c r="F2" s="130"/>
      <c r="G2" s="131"/>
      <c r="H2" s="205" t="s">
        <v>12</v>
      </c>
      <c r="I2" s="205"/>
      <c r="J2" s="205"/>
      <c r="K2" s="131"/>
      <c r="L2" s="130"/>
      <c r="M2" s="131"/>
      <c r="N2" s="131"/>
      <c r="O2" s="130"/>
      <c r="P2" s="122"/>
    </row>
    <row r="3" spans="1:18" s="129" customFormat="1" ht="14.25" customHeight="1">
      <c r="A3" s="135" t="s">
        <v>15</v>
      </c>
      <c r="B3" s="136"/>
      <c r="C3" s="136" t="s">
        <v>19</v>
      </c>
      <c r="D3" s="137" t="s">
        <v>29</v>
      </c>
      <c r="F3" s="130"/>
      <c r="G3" s="131"/>
      <c r="H3" s="205"/>
      <c r="I3" s="205"/>
      <c r="J3" s="205"/>
      <c r="K3" s="131"/>
      <c r="L3" s="130"/>
      <c r="M3" s="131"/>
      <c r="N3" s="131"/>
      <c r="O3" s="130"/>
      <c r="P3" s="122"/>
    </row>
    <row r="4" spans="1:18" s="129" customFormat="1" ht="14.25" customHeight="1">
      <c r="A4" s="138" t="s">
        <v>16</v>
      </c>
      <c r="B4" s="139"/>
      <c r="C4" s="140" t="s">
        <v>20</v>
      </c>
      <c r="D4" s="141" t="s">
        <v>30</v>
      </c>
      <c r="F4" s="130"/>
      <c r="G4" s="131"/>
      <c r="H4" s="131"/>
      <c r="I4" s="130"/>
      <c r="J4" s="131"/>
      <c r="K4" s="131"/>
      <c r="L4" s="130"/>
      <c r="M4" s="131"/>
      <c r="N4" s="131"/>
      <c r="O4" s="130"/>
      <c r="P4" s="122"/>
    </row>
    <row r="5" spans="1:18" s="129" customFormat="1" ht="12">
      <c r="F5" s="130"/>
      <c r="G5" s="131"/>
      <c r="H5" s="131"/>
      <c r="I5" s="130"/>
      <c r="J5" s="131"/>
      <c r="K5" s="131"/>
      <c r="L5" s="130"/>
      <c r="M5" s="131"/>
      <c r="N5" s="131"/>
      <c r="O5" s="130"/>
      <c r="P5" s="122"/>
    </row>
    <row r="6" spans="1:18" s="142" customFormat="1" ht="31.5" customHeight="1">
      <c r="A6" s="203" t="s">
        <v>8</v>
      </c>
      <c r="B6" s="203" t="s">
        <v>9</v>
      </c>
      <c r="C6" s="203" t="s">
        <v>0</v>
      </c>
      <c r="D6" s="206" t="s">
        <v>1</v>
      </c>
      <c r="E6" s="207"/>
      <c r="F6" s="200" t="s">
        <v>2</v>
      </c>
      <c r="G6" s="201"/>
      <c r="H6" s="202"/>
      <c r="I6" s="200" t="s">
        <v>3</v>
      </c>
      <c r="J6" s="201"/>
      <c r="K6" s="202"/>
      <c r="L6" s="200" t="s">
        <v>4</v>
      </c>
      <c r="M6" s="201"/>
      <c r="N6" s="202"/>
      <c r="O6" s="203" t="s">
        <v>13</v>
      </c>
      <c r="P6" s="242" t="s">
        <v>14</v>
      </c>
    </row>
    <row r="7" spans="1:18" s="142" customFormat="1" ht="15.75" customHeight="1">
      <c r="A7" s="204"/>
      <c r="B7" s="204"/>
      <c r="C7" s="204"/>
      <c r="D7" s="208"/>
      <c r="E7" s="209"/>
      <c r="F7" s="143" t="s">
        <v>5</v>
      </c>
      <c r="G7" s="144" t="s">
        <v>6</v>
      </c>
      <c r="H7" s="145" t="s">
        <v>7</v>
      </c>
      <c r="I7" s="143" t="s">
        <v>5</v>
      </c>
      <c r="J7" s="144" t="s">
        <v>6</v>
      </c>
      <c r="K7" s="145" t="s">
        <v>7</v>
      </c>
      <c r="L7" s="143" t="s">
        <v>5</v>
      </c>
      <c r="M7" s="144" t="s">
        <v>6</v>
      </c>
      <c r="N7" s="145" t="s">
        <v>7</v>
      </c>
      <c r="O7" s="204"/>
      <c r="P7" s="243"/>
    </row>
    <row r="8" spans="1:18" s="142" customFormat="1" ht="27.75" customHeight="1">
      <c r="A8" s="112">
        <v>36431</v>
      </c>
      <c r="B8" s="93"/>
      <c r="C8" s="93" t="s">
        <v>496</v>
      </c>
      <c r="D8" s="197" t="s">
        <v>313</v>
      </c>
      <c r="E8" s="197"/>
      <c r="F8" s="93">
        <v>1</v>
      </c>
      <c r="G8" s="94">
        <v>84052</v>
      </c>
      <c r="H8" s="94">
        <f t="shared" ref="H8:H22" si="0">F8*G8</f>
        <v>84052</v>
      </c>
      <c r="I8" s="93"/>
      <c r="J8" s="94"/>
      <c r="K8" s="94"/>
      <c r="L8" s="93">
        <v>1</v>
      </c>
      <c r="M8" s="94">
        <v>84052</v>
      </c>
      <c r="N8" s="94">
        <f t="shared" ref="N8:N22" si="1">L8*M8</f>
        <v>84052</v>
      </c>
      <c r="O8" s="93" t="s">
        <v>314</v>
      </c>
      <c r="P8" s="146" t="s">
        <v>703</v>
      </c>
    </row>
    <row r="9" spans="1:18" s="130" customFormat="1" ht="27.75" customHeight="1">
      <c r="A9" s="112">
        <v>36431</v>
      </c>
      <c r="B9" s="88"/>
      <c r="C9" s="93" t="s">
        <v>496</v>
      </c>
      <c r="D9" s="197" t="s">
        <v>313</v>
      </c>
      <c r="E9" s="197"/>
      <c r="F9" s="88">
        <v>2</v>
      </c>
      <c r="G9" s="95">
        <v>84052</v>
      </c>
      <c r="H9" s="94">
        <f t="shared" si="0"/>
        <v>168104</v>
      </c>
      <c r="I9" s="88"/>
      <c r="J9" s="95"/>
      <c r="K9" s="95"/>
      <c r="L9" s="88">
        <v>2</v>
      </c>
      <c r="M9" s="95">
        <v>84052</v>
      </c>
      <c r="N9" s="94">
        <f t="shared" si="1"/>
        <v>168104</v>
      </c>
      <c r="O9" s="93" t="s">
        <v>315</v>
      </c>
      <c r="P9" s="146" t="s">
        <v>108</v>
      </c>
    </row>
    <row r="10" spans="1:18" ht="27.75" customHeight="1">
      <c r="A10" s="112">
        <v>36431</v>
      </c>
      <c r="B10" s="88"/>
      <c r="C10" s="88" t="s">
        <v>496</v>
      </c>
      <c r="D10" s="197" t="s">
        <v>316</v>
      </c>
      <c r="E10" s="197"/>
      <c r="F10" s="88">
        <v>2</v>
      </c>
      <c r="G10" s="95">
        <v>62800</v>
      </c>
      <c r="H10" s="94">
        <f t="shared" si="0"/>
        <v>125600</v>
      </c>
      <c r="I10" s="88"/>
      <c r="J10" s="95"/>
      <c r="K10" s="95"/>
      <c r="L10" s="88">
        <v>2</v>
      </c>
      <c r="M10" s="95">
        <v>62800</v>
      </c>
      <c r="N10" s="94">
        <f t="shared" si="1"/>
        <v>125600</v>
      </c>
      <c r="O10" s="88" t="s">
        <v>317</v>
      </c>
      <c r="P10" s="113" t="s">
        <v>318</v>
      </c>
    </row>
    <row r="11" spans="1:18" ht="27.75" customHeight="1">
      <c r="A11" s="112">
        <v>36431</v>
      </c>
      <c r="B11" s="88"/>
      <c r="C11" s="88" t="s">
        <v>496</v>
      </c>
      <c r="D11" s="197" t="s">
        <v>319</v>
      </c>
      <c r="E11" s="197"/>
      <c r="F11" s="88">
        <v>1</v>
      </c>
      <c r="G11" s="95">
        <v>62800</v>
      </c>
      <c r="H11" s="94">
        <f t="shared" si="0"/>
        <v>62800</v>
      </c>
      <c r="I11" s="88"/>
      <c r="J11" s="95"/>
      <c r="K11" s="95"/>
      <c r="L11" s="88">
        <v>1</v>
      </c>
      <c r="M11" s="95">
        <v>62800</v>
      </c>
      <c r="N11" s="94">
        <f t="shared" si="1"/>
        <v>62800</v>
      </c>
      <c r="O11" s="88" t="s">
        <v>320</v>
      </c>
      <c r="P11" s="113" t="s">
        <v>321</v>
      </c>
    </row>
    <row r="12" spans="1:18" ht="27.75" customHeight="1">
      <c r="A12" s="112">
        <v>36431</v>
      </c>
      <c r="B12" s="88"/>
      <c r="C12" s="88" t="s">
        <v>496</v>
      </c>
      <c r="D12" s="197" t="s">
        <v>109</v>
      </c>
      <c r="E12" s="197"/>
      <c r="F12" s="88">
        <v>1</v>
      </c>
      <c r="G12" s="95">
        <v>329910</v>
      </c>
      <c r="H12" s="95">
        <f t="shared" si="0"/>
        <v>329910</v>
      </c>
      <c r="I12" s="88">
        <v>1</v>
      </c>
      <c r="J12" s="95">
        <v>329910</v>
      </c>
      <c r="K12" s="95">
        <v>329910</v>
      </c>
      <c r="L12" s="88">
        <f>F12-I12</f>
        <v>0</v>
      </c>
      <c r="M12" s="95">
        <v>329910</v>
      </c>
      <c r="N12" s="95">
        <f t="shared" si="1"/>
        <v>0</v>
      </c>
      <c r="O12" s="88" t="s">
        <v>322</v>
      </c>
      <c r="P12" s="113" t="s">
        <v>321</v>
      </c>
      <c r="Q12" s="129" t="s">
        <v>723</v>
      </c>
    </row>
    <row r="13" spans="1:18" ht="27.75" customHeight="1">
      <c r="A13" s="86">
        <v>36850</v>
      </c>
      <c r="B13" s="88"/>
      <c r="C13" s="88" t="s">
        <v>496</v>
      </c>
      <c r="D13" s="197" t="s">
        <v>110</v>
      </c>
      <c r="E13" s="197"/>
      <c r="F13" s="88">
        <v>1</v>
      </c>
      <c r="G13" s="95">
        <v>81480</v>
      </c>
      <c r="H13" s="95">
        <f t="shared" si="0"/>
        <v>81480</v>
      </c>
      <c r="I13" s="88"/>
      <c r="J13" s="95"/>
      <c r="K13" s="95"/>
      <c r="L13" s="88">
        <v>1</v>
      </c>
      <c r="M13" s="95">
        <v>81480</v>
      </c>
      <c r="N13" s="95">
        <f t="shared" si="1"/>
        <v>81480</v>
      </c>
      <c r="O13" s="88" t="s">
        <v>323</v>
      </c>
      <c r="P13" s="113" t="s">
        <v>687</v>
      </c>
    </row>
    <row r="14" spans="1:18" ht="27.75" customHeight="1">
      <c r="A14" s="86">
        <v>36850</v>
      </c>
      <c r="B14" s="88"/>
      <c r="C14" s="88" t="s">
        <v>496</v>
      </c>
      <c r="D14" s="197" t="s">
        <v>324</v>
      </c>
      <c r="E14" s="197"/>
      <c r="F14" s="88">
        <v>10</v>
      </c>
      <c r="G14" s="95">
        <v>20685</v>
      </c>
      <c r="H14" s="95">
        <f t="shared" si="0"/>
        <v>206850</v>
      </c>
      <c r="I14" s="88">
        <v>1</v>
      </c>
      <c r="J14" s="95">
        <v>20685</v>
      </c>
      <c r="K14" s="95">
        <f>G14*4</f>
        <v>82740</v>
      </c>
      <c r="L14" s="88">
        <f>F14-I14</f>
        <v>9</v>
      </c>
      <c r="M14" s="95">
        <v>20685</v>
      </c>
      <c r="N14" s="95">
        <f t="shared" si="1"/>
        <v>186165</v>
      </c>
      <c r="O14" s="88" t="s">
        <v>325</v>
      </c>
      <c r="P14" s="113" t="s">
        <v>47</v>
      </c>
      <c r="Q14" s="240" t="s">
        <v>697</v>
      </c>
      <c r="R14" s="241"/>
    </row>
    <row r="15" spans="1:18" ht="27.75" customHeight="1">
      <c r="A15" s="86">
        <v>36850</v>
      </c>
      <c r="B15" s="88"/>
      <c r="C15" s="88" t="s">
        <v>496</v>
      </c>
      <c r="D15" s="197" t="s">
        <v>111</v>
      </c>
      <c r="E15" s="197"/>
      <c r="F15" s="88">
        <v>2</v>
      </c>
      <c r="G15" s="95">
        <v>53760</v>
      </c>
      <c r="H15" s="95">
        <f t="shared" si="0"/>
        <v>107520</v>
      </c>
      <c r="I15" s="88"/>
      <c r="J15" s="95"/>
      <c r="K15" s="95"/>
      <c r="L15" s="88">
        <v>2</v>
      </c>
      <c r="M15" s="95">
        <v>53760</v>
      </c>
      <c r="N15" s="95">
        <f t="shared" si="1"/>
        <v>107520</v>
      </c>
      <c r="O15" s="88" t="s">
        <v>326</v>
      </c>
      <c r="P15" s="113" t="s">
        <v>47</v>
      </c>
    </row>
    <row r="16" spans="1:18" ht="27.75" customHeight="1">
      <c r="A16" s="86">
        <v>38001</v>
      </c>
      <c r="B16" s="88"/>
      <c r="C16" s="88" t="s">
        <v>496</v>
      </c>
      <c r="D16" s="197" t="s">
        <v>680</v>
      </c>
      <c r="E16" s="197"/>
      <c r="F16" s="88">
        <v>1</v>
      </c>
      <c r="G16" s="95">
        <v>48400</v>
      </c>
      <c r="H16" s="95">
        <f t="shared" si="0"/>
        <v>48400</v>
      </c>
      <c r="I16" s="88">
        <v>1</v>
      </c>
      <c r="J16" s="95">
        <v>48400</v>
      </c>
      <c r="K16" s="95">
        <v>48400</v>
      </c>
      <c r="L16" s="149">
        <f>G16-M16</f>
        <v>0</v>
      </c>
      <c r="M16" s="95">
        <v>48400</v>
      </c>
      <c r="N16" s="95">
        <f t="shared" si="1"/>
        <v>0</v>
      </c>
      <c r="O16" s="88" t="s">
        <v>327</v>
      </c>
      <c r="P16" s="113" t="s">
        <v>92</v>
      </c>
      <c r="Q16" s="150" t="s">
        <v>681</v>
      </c>
    </row>
    <row r="17" spans="1:18" ht="27.75" customHeight="1">
      <c r="A17" s="86">
        <v>38043</v>
      </c>
      <c r="B17" s="88"/>
      <c r="C17" s="88" t="s">
        <v>496</v>
      </c>
      <c r="D17" s="197" t="s">
        <v>690</v>
      </c>
      <c r="E17" s="197"/>
      <c r="F17" s="88">
        <v>1</v>
      </c>
      <c r="G17" s="95">
        <v>77699</v>
      </c>
      <c r="H17" s="95">
        <f t="shared" si="0"/>
        <v>77699</v>
      </c>
      <c r="I17" s="88"/>
      <c r="J17" s="95"/>
      <c r="K17" s="95"/>
      <c r="L17" s="88">
        <v>1</v>
      </c>
      <c r="M17" s="95">
        <v>77699</v>
      </c>
      <c r="N17" s="95">
        <f t="shared" si="1"/>
        <v>77699</v>
      </c>
      <c r="O17" s="88" t="s">
        <v>328</v>
      </c>
      <c r="P17" s="113" t="s">
        <v>704</v>
      </c>
    </row>
    <row r="18" spans="1:18" ht="27.75" customHeight="1">
      <c r="A18" s="86">
        <v>38559</v>
      </c>
      <c r="B18" s="88"/>
      <c r="C18" s="88" t="s">
        <v>496</v>
      </c>
      <c r="D18" s="197" t="s">
        <v>329</v>
      </c>
      <c r="E18" s="197"/>
      <c r="F18" s="88">
        <v>6</v>
      </c>
      <c r="G18" s="95">
        <v>26145</v>
      </c>
      <c r="H18" s="95">
        <f t="shared" si="0"/>
        <v>156870</v>
      </c>
      <c r="I18" s="88"/>
      <c r="J18" s="95"/>
      <c r="K18" s="95"/>
      <c r="L18" s="88">
        <v>6</v>
      </c>
      <c r="M18" s="95">
        <v>26145</v>
      </c>
      <c r="N18" s="95">
        <f t="shared" si="1"/>
        <v>156870</v>
      </c>
      <c r="O18" s="88" t="s">
        <v>330</v>
      </c>
      <c r="P18" s="113" t="s">
        <v>92</v>
      </c>
    </row>
    <row r="19" spans="1:18" ht="27.75" customHeight="1">
      <c r="A19" s="86">
        <v>38763</v>
      </c>
      <c r="B19" s="88"/>
      <c r="C19" s="88" t="s">
        <v>496</v>
      </c>
      <c r="D19" s="197" t="s">
        <v>331</v>
      </c>
      <c r="E19" s="197"/>
      <c r="F19" s="88">
        <v>10</v>
      </c>
      <c r="G19" s="95">
        <v>15120</v>
      </c>
      <c r="H19" s="95">
        <f t="shared" si="0"/>
        <v>151200</v>
      </c>
      <c r="I19" s="88"/>
      <c r="J19" s="95"/>
      <c r="K19" s="95"/>
      <c r="L19" s="88">
        <v>10</v>
      </c>
      <c r="M19" s="95">
        <v>15120</v>
      </c>
      <c r="N19" s="95">
        <f t="shared" si="1"/>
        <v>151200</v>
      </c>
      <c r="O19" s="88" t="s">
        <v>332</v>
      </c>
      <c r="P19" s="113" t="s">
        <v>718</v>
      </c>
      <c r="Q19" s="244" t="s">
        <v>725</v>
      </c>
      <c r="R19" s="245"/>
    </row>
    <row r="20" spans="1:18" ht="27.75" customHeight="1">
      <c r="A20" s="86">
        <v>38807</v>
      </c>
      <c r="B20" s="88"/>
      <c r="C20" s="88" t="s">
        <v>496</v>
      </c>
      <c r="D20" s="197" t="s">
        <v>112</v>
      </c>
      <c r="E20" s="197"/>
      <c r="F20" s="88">
        <v>2</v>
      </c>
      <c r="G20" s="95">
        <v>41370</v>
      </c>
      <c r="H20" s="95">
        <f t="shared" si="0"/>
        <v>82740</v>
      </c>
      <c r="I20" s="88"/>
      <c r="J20" s="95"/>
      <c r="K20" s="95"/>
      <c r="L20" s="88">
        <v>2</v>
      </c>
      <c r="M20" s="95">
        <v>41370</v>
      </c>
      <c r="N20" s="95">
        <f t="shared" si="1"/>
        <v>82740</v>
      </c>
      <c r="O20" s="88" t="s">
        <v>333</v>
      </c>
      <c r="P20" s="113" t="s">
        <v>48</v>
      </c>
    </row>
    <row r="21" spans="1:18" ht="27.75" customHeight="1">
      <c r="A21" s="86">
        <v>38807</v>
      </c>
      <c r="B21" s="88"/>
      <c r="C21" s="88" t="s">
        <v>496</v>
      </c>
      <c r="D21" s="197" t="s">
        <v>112</v>
      </c>
      <c r="E21" s="197"/>
      <c r="F21" s="88">
        <v>2</v>
      </c>
      <c r="G21" s="95">
        <v>41370</v>
      </c>
      <c r="H21" s="95">
        <f t="shared" si="0"/>
        <v>82740</v>
      </c>
      <c r="I21" s="88"/>
      <c r="J21" s="95"/>
      <c r="K21" s="95"/>
      <c r="L21" s="88">
        <v>2</v>
      </c>
      <c r="M21" s="95">
        <v>41370</v>
      </c>
      <c r="N21" s="95">
        <f t="shared" si="1"/>
        <v>82740</v>
      </c>
      <c r="O21" s="113" t="s">
        <v>334</v>
      </c>
      <c r="P21" s="113" t="s">
        <v>48</v>
      </c>
    </row>
    <row r="22" spans="1:18" ht="27.75" customHeight="1">
      <c r="A22" s="86">
        <v>38807</v>
      </c>
      <c r="B22" s="88"/>
      <c r="C22" s="88" t="s">
        <v>496</v>
      </c>
      <c r="D22" s="197" t="s">
        <v>335</v>
      </c>
      <c r="E22" s="197"/>
      <c r="F22" s="88">
        <v>1</v>
      </c>
      <c r="G22" s="95">
        <v>103635</v>
      </c>
      <c r="H22" s="95">
        <f t="shared" si="0"/>
        <v>103635</v>
      </c>
      <c r="I22" s="88"/>
      <c r="J22" s="95"/>
      <c r="K22" s="95"/>
      <c r="L22" s="88">
        <v>1</v>
      </c>
      <c r="M22" s="95">
        <v>103635</v>
      </c>
      <c r="N22" s="95">
        <f t="shared" si="1"/>
        <v>103635</v>
      </c>
      <c r="O22" s="88" t="s">
        <v>336</v>
      </c>
      <c r="P22" s="113" t="s">
        <v>65</v>
      </c>
      <c r="Q22" s="151" t="s">
        <v>705</v>
      </c>
    </row>
  </sheetData>
  <mergeCells count="27">
    <mergeCell ref="Q19:R19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18:E18"/>
    <mergeCell ref="P6:P7"/>
    <mergeCell ref="D8:E8"/>
    <mergeCell ref="D9:E9"/>
    <mergeCell ref="D10:E10"/>
    <mergeCell ref="D11:E11"/>
    <mergeCell ref="D12:E12"/>
    <mergeCell ref="Q14:R14"/>
    <mergeCell ref="H2:J3"/>
    <mergeCell ref="A6:A7"/>
    <mergeCell ref="B6:B7"/>
    <mergeCell ref="C6:C7"/>
    <mergeCell ref="D6:E7"/>
    <mergeCell ref="F6:H6"/>
    <mergeCell ref="I6:K6"/>
    <mergeCell ref="L6:N6"/>
    <mergeCell ref="O6:O7"/>
  </mergeCells>
  <phoneticPr fontId="25"/>
  <pageMargins left="0.39370078740157483" right="0.11811023622047245" top="0.74803149606299213" bottom="0.74803149606299213" header="0.31496062992125984" footer="0.31496062992125984"/>
  <pageSetup paperSize="9" scale="79" orientation="landscape" horizontalDpi="300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Normal="100" workbookViewId="0">
      <selection activeCell="K4" sqref="K4"/>
    </sheetView>
  </sheetViews>
  <sheetFormatPr defaultRowHeight="13.5"/>
  <cols>
    <col min="1" max="1" width="13.875" style="58" bestFit="1" customWidth="1"/>
    <col min="2" max="2" width="5" style="58" customWidth="1"/>
    <col min="3" max="4" width="10.625" style="58" customWidth="1"/>
    <col min="5" max="5" width="7.125" style="58" customWidth="1"/>
    <col min="6" max="6" width="5" style="130" bestFit="1" customWidth="1"/>
    <col min="7" max="8" width="12.625" style="131" customWidth="1"/>
    <col min="9" max="9" width="5" style="130" bestFit="1" customWidth="1"/>
    <col min="10" max="11" width="12.625" style="131" customWidth="1"/>
    <col min="12" max="12" width="5" style="130" bestFit="1" customWidth="1"/>
    <col min="13" max="14" width="12.625" style="131" customWidth="1"/>
    <col min="15" max="15" width="10.625" style="130" customWidth="1"/>
    <col min="16" max="16" width="13" style="122" customWidth="1"/>
    <col min="17" max="16384" width="9" style="58"/>
  </cols>
  <sheetData>
    <row r="1" spans="1:17" s="129" customFormat="1" ht="21" customHeight="1">
      <c r="F1" s="130"/>
      <c r="G1" s="131"/>
      <c r="H1" s="131"/>
      <c r="I1" s="130"/>
      <c r="J1" s="131"/>
      <c r="K1" s="131"/>
      <c r="L1" s="130"/>
      <c r="M1" s="131"/>
      <c r="N1" s="131"/>
      <c r="O1" s="130"/>
      <c r="P1" s="122"/>
    </row>
    <row r="2" spans="1:17" s="129" customFormat="1" ht="14.25" customHeight="1">
      <c r="A2" s="132"/>
      <c r="B2" s="133"/>
      <c r="C2" s="133" t="s">
        <v>17</v>
      </c>
      <c r="D2" s="134" t="s">
        <v>18</v>
      </c>
      <c r="F2" s="130"/>
      <c r="G2" s="131"/>
      <c r="H2" s="205" t="s">
        <v>12</v>
      </c>
      <c r="I2" s="205"/>
      <c r="J2" s="205"/>
      <c r="K2" s="131"/>
      <c r="L2" s="130"/>
      <c r="M2" s="131"/>
      <c r="N2" s="131"/>
      <c r="O2" s="130"/>
      <c r="P2" s="122"/>
    </row>
    <row r="3" spans="1:17" s="129" customFormat="1" ht="14.25" customHeight="1">
      <c r="A3" s="135" t="s">
        <v>15</v>
      </c>
      <c r="B3" s="136"/>
      <c r="C3" s="136" t="s">
        <v>19</v>
      </c>
      <c r="D3" s="137" t="s">
        <v>29</v>
      </c>
      <c r="F3" s="130"/>
      <c r="G3" s="131"/>
      <c r="H3" s="205"/>
      <c r="I3" s="205"/>
      <c r="J3" s="205"/>
      <c r="K3" s="131"/>
      <c r="L3" s="130"/>
      <c r="M3" s="131"/>
      <c r="N3" s="131"/>
      <c r="O3" s="130"/>
      <c r="P3" s="122"/>
    </row>
    <row r="4" spans="1:17" s="129" customFormat="1" ht="14.25" customHeight="1">
      <c r="A4" s="138" t="s">
        <v>16</v>
      </c>
      <c r="B4" s="139"/>
      <c r="C4" s="140" t="s">
        <v>20</v>
      </c>
      <c r="D4" s="141" t="s">
        <v>30</v>
      </c>
      <c r="F4" s="130"/>
      <c r="G4" s="131"/>
      <c r="H4" s="131"/>
      <c r="I4" s="130"/>
      <c r="J4" s="131"/>
      <c r="K4" s="131"/>
      <c r="L4" s="130"/>
      <c r="M4" s="131"/>
      <c r="N4" s="131"/>
      <c r="O4" s="130"/>
      <c r="P4" s="122"/>
    </row>
    <row r="5" spans="1:17" s="129" customFormat="1" ht="12">
      <c r="F5" s="130"/>
      <c r="G5" s="131"/>
      <c r="H5" s="131"/>
      <c r="I5" s="130"/>
      <c r="J5" s="131"/>
      <c r="K5" s="131"/>
      <c r="L5" s="130"/>
      <c r="M5" s="131"/>
      <c r="N5" s="131"/>
      <c r="O5" s="130"/>
      <c r="P5" s="122"/>
    </row>
    <row r="6" spans="1:17" s="142" customFormat="1" ht="31.5" customHeight="1">
      <c r="A6" s="203" t="s">
        <v>8</v>
      </c>
      <c r="B6" s="203" t="s">
        <v>9</v>
      </c>
      <c r="C6" s="203" t="s">
        <v>0</v>
      </c>
      <c r="D6" s="206" t="s">
        <v>1</v>
      </c>
      <c r="E6" s="207"/>
      <c r="F6" s="200" t="s">
        <v>2</v>
      </c>
      <c r="G6" s="201"/>
      <c r="H6" s="202"/>
      <c r="I6" s="200" t="s">
        <v>3</v>
      </c>
      <c r="J6" s="201"/>
      <c r="K6" s="202"/>
      <c r="L6" s="200" t="s">
        <v>4</v>
      </c>
      <c r="M6" s="201"/>
      <c r="N6" s="202"/>
      <c r="O6" s="203" t="s">
        <v>13</v>
      </c>
      <c r="P6" s="242" t="s">
        <v>14</v>
      </c>
    </row>
    <row r="7" spans="1:17" s="142" customFormat="1" ht="15.75" customHeight="1">
      <c r="A7" s="204"/>
      <c r="B7" s="204"/>
      <c r="C7" s="204"/>
      <c r="D7" s="208"/>
      <c r="E7" s="209"/>
      <c r="F7" s="143" t="s">
        <v>5</v>
      </c>
      <c r="G7" s="144" t="s">
        <v>6</v>
      </c>
      <c r="H7" s="145" t="s">
        <v>7</v>
      </c>
      <c r="I7" s="143" t="s">
        <v>5</v>
      </c>
      <c r="J7" s="144" t="s">
        <v>6</v>
      </c>
      <c r="K7" s="145" t="s">
        <v>7</v>
      </c>
      <c r="L7" s="143" t="s">
        <v>5</v>
      </c>
      <c r="M7" s="144" t="s">
        <v>6</v>
      </c>
      <c r="N7" s="145" t="s">
        <v>7</v>
      </c>
      <c r="O7" s="204"/>
      <c r="P7" s="243"/>
    </row>
    <row r="8" spans="1:17" s="142" customFormat="1" ht="27.75" customHeight="1">
      <c r="A8" s="112">
        <v>39172</v>
      </c>
      <c r="B8" s="93"/>
      <c r="C8" s="93" t="s">
        <v>496</v>
      </c>
      <c r="D8" s="197" t="s">
        <v>113</v>
      </c>
      <c r="E8" s="197"/>
      <c r="F8" s="93">
        <v>1</v>
      </c>
      <c r="G8" s="94">
        <v>50000</v>
      </c>
      <c r="H8" s="94">
        <f t="shared" ref="H8:H21" si="0">F8*G8</f>
        <v>50000</v>
      </c>
      <c r="I8" s="93"/>
      <c r="J8" s="94"/>
      <c r="K8" s="94"/>
      <c r="L8" s="93">
        <v>1</v>
      </c>
      <c r="M8" s="94">
        <v>50000</v>
      </c>
      <c r="N8" s="94">
        <f t="shared" ref="N8:N21" si="1">L8*M8</f>
        <v>50000</v>
      </c>
      <c r="O8" s="93" t="s">
        <v>337</v>
      </c>
      <c r="P8" s="146" t="s">
        <v>92</v>
      </c>
    </row>
    <row r="9" spans="1:17" s="130" customFormat="1" ht="27.75" customHeight="1">
      <c r="A9" s="112">
        <v>39616</v>
      </c>
      <c r="B9" s="88"/>
      <c r="C9" s="93" t="s">
        <v>496</v>
      </c>
      <c r="D9" s="197" t="s">
        <v>114</v>
      </c>
      <c r="E9" s="197"/>
      <c r="F9" s="88">
        <v>1</v>
      </c>
      <c r="G9" s="95">
        <v>22050</v>
      </c>
      <c r="H9" s="94">
        <f t="shared" si="0"/>
        <v>22050</v>
      </c>
      <c r="I9" s="88"/>
      <c r="J9" s="95"/>
      <c r="K9" s="95"/>
      <c r="L9" s="88">
        <v>1</v>
      </c>
      <c r="M9" s="95">
        <v>22050</v>
      </c>
      <c r="N9" s="94">
        <f t="shared" si="1"/>
        <v>22050</v>
      </c>
      <c r="O9" s="93" t="s">
        <v>338</v>
      </c>
      <c r="P9" s="146" t="s">
        <v>321</v>
      </c>
    </row>
    <row r="10" spans="1:17" ht="27.75" customHeight="1">
      <c r="A10" s="112">
        <v>39616</v>
      </c>
      <c r="B10" s="88"/>
      <c r="C10" s="88" t="s">
        <v>496</v>
      </c>
      <c r="D10" s="197" t="s">
        <v>114</v>
      </c>
      <c r="E10" s="197"/>
      <c r="F10" s="88">
        <v>1</v>
      </c>
      <c r="G10" s="95">
        <v>22050</v>
      </c>
      <c r="H10" s="94">
        <f t="shared" si="0"/>
        <v>22050</v>
      </c>
      <c r="I10" s="88"/>
      <c r="J10" s="95"/>
      <c r="K10" s="95"/>
      <c r="L10" s="88">
        <v>1</v>
      </c>
      <c r="M10" s="95">
        <v>22050</v>
      </c>
      <c r="N10" s="94">
        <f t="shared" si="1"/>
        <v>22050</v>
      </c>
      <c r="O10" s="88" t="s">
        <v>339</v>
      </c>
      <c r="P10" s="113" t="s">
        <v>646</v>
      </c>
    </row>
    <row r="11" spans="1:17" ht="27.75" customHeight="1">
      <c r="A11" s="112">
        <v>39616</v>
      </c>
      <c r="B11" s="88"/>
      <c r="C11" s="88" t="s">
        <v>496</v>
      </c>
      <c r="D11" s="197" t="s">
        <v>114</v>
      </c>
      <c r="E11" s="197"/>
      <c r="F11" s="88">
        <v>1</v>
      </c>
      <c r="G11" s="95">
        <v>22050</v>
      </c>
      <c r="H11" s="94">
        <f t="shared" si="0"/>
        <v>22050</v>
      </c>
      <c r="I11" s="88"/>
      <c r="J11" s="95"/>
      <c r="K11" s="95"/>
      <c r="L11" s="88">
        <v>1</v>
      </c>
      <c r="M11" s="95">
        <v>22050</v>
      </c>
      <c r="N11" s="94">
        <f t="shared" si="1"/>
        <v>22050</v>
      </c>
      <c r="O11" s="88" t="s">
        <v>340</v>
      </c>
      <c r="P11" s="146" t="s">
        <v>321</v>
      </c>
    </row>
    <row r="12" spans="1:17" ht="27.75" customHeight="1">
      <c r="A12" s="112">
        <v>40268</v>
      </c>
      <c r="B12" s="88"/>
      <c r="C12" s="88" t="s">
        <v>496</v>
      </c>
      <c r="D12" s="197" t="s">
        <v>115</v>
      </c>
      <c r="E12" s="197"/>
      <c r="F12" s="88">
        <v>2</v>
      </c>
      <c r="G12" s="95">
        <v>98070</v>
      </c>
      <c r="H12" s="95">
        <f t="shared" si="0"/>
        <v>196140</v>
      </c>
      <c r="I12" s="88">
        <v>1</v>
      </c>
      <c r="J12" s="95">
        <v>98070</v>
      </c>
      <c r="K12" s="95">
        <v>98070</v>
      </c>
      <c r="L12" s="88">
        <f>F12-I12</f>
        <v>1</v>
      </c>
      <c r="M12" s="95">
        <v>98070</v>
      </c>
      <c r="N12" s="95">
        <f t="shared" si="1"/>
        <v>98070</v>
      </c>
      <c r="O12" s="88" t="s">
        <v>341</v>
      </c>
      <c r="P12" s="113" t="s">
        <v>704</v>
      </c>
      <c r="Q12" s="129" t="s">
        <v>724</v>
      </c>
    </row>
    <row r="13" spans="1:17" ht="27.75" customHeight="1">
      <c r="A13" s="86">
        <v>40617</v>
      </c>
      <c r="B13" s="88"/>
      <c r="C13" s="88" t="s">
        <v>496</v>
      </c>
      <c r="D13" s="197" t="s">
        <v>342</v>
      </c>
      <c r="E13" s="197"/>
      <c r="F13" s="88">
        <v>1</v>
      </c>
      <c r="G13" s="95">
        <v>36330</v>
      </c>
      <c r="H13" s="95">
        <f t="shared" si="0"/>
        <v>36330</v>
      </c>
      <c r="I13" s="88"/>
      <c r="J13" s="95"/>
      <c r="K13" s="95"/>
      <c r="L13" s="88">
        <v>1</v>
      </c>
      <c r="M13" s="95">
        <v>36330</v>
      </c>
      <c r="N13" s="95">
        <f t="shared" si="1"/>
        <v>36330</v>
      </c>
      <c r="O13" s="88" t="s">
        <v>343</v>
      </c>
      <c r="P13" s="113" t="s">
        <v>116</v>
      </c>
    </row>
    <row r="14" spans="1:17" ht="27.75" customHeight="1">
      <c r="A14" s="86">
        <v>41313</v>
      </c>
      <c r="B14" s="87"/>
      <c r="C14" s="88" t="s">
        <v>613</v>
      </c>
      <c r="D14" s="197" t="s">
        <v>471</v>
      </c>
      <c r="E14" s="197"/>
      <c r="F14" s="88">
        <v>1</v>
      </c>
      <c r="G14" s="95">
        <v>45570</v>
      </c>
      <c r="H14" s="95">
        <f t="shared" si="0"/>
        <v>45570</v>
      </c>
      <c r="I14" s="88"/>
      <c r="J14" s="95"/>
      <c r="K14" s="95"/>
      <c r="L14" s="88">
        <v>1</v>
      </c>
      <c r="M14" s="95">
        <v>45570</v>
      </c>
      <c r="N14" s="95">
        <f t="shared" si="1"/>
        <v>45570</v>
      </c>
      <c r="O14" s="88" t="s">
        <v>472</v>
      </c>
      <c r="P14" s="113" t="s">
        <v>58</v>
      </c>
    </row>
    <row r="15" spans="1:17" ht="27.75" customHeight="1">
      <c r="A15" s="86">
        <v>41317</v>
      </c>
      <c r="B15" s="87"/>
      <c r="C15" s="88" t="s">
        <v>613</v>
      </c>
      <c r="D15" s="197" t="s">
        <v>473</v>
      </c>
      <c r="E15" s="197"/>
      <c r="F15" s="88">
        <v>2</v>
      </c>
      <c r="G15" s="95">
        <v>100600</v>
      </c>
      <c r="H15" s="95">
        <f t="shared" si="0"/>
        <v>201200</v>
      </c>
      <c r="I15" s="88"/>
      <c r="J15" s="95"/>
      <c r="K15" s="95"/>
      <c r="L15" s="88">
        <v>2</v>
      </c>
      <c r="M15" s="95">
        <v>100600</v>
      </c>
      <c r="N15" s="95">
        <f t="shared" si="1"/>
        <v>201200</v>
      </c>
      <c r="O15" s="88" t="s">
        <v>474</v>
      </c>
      <c r="P15" s="113" t="s">
        <v>58</v>
      </c>
    </row>
    <row r="16" spans="1:17" ht="27.75" customHeight="1">
      <c r="A16" s="86">
        <v>41417</v>
      </c>
      <c r="B16" s="87"/>
      <c r="C16" s="88" t="s">
        <v>613</v>
      </c>
      <c r="D16" s="197" t="s">
        <v>475</v>
      </c>
      <c r="E16" s="197"/>
      <c r="F16" s="88">
        <v>1</v>
      </c>
      <c r="G16" s="95">
        <v>51818</v>
      </c>
      <c r="H16" s="95">
        <f t="shared" si="0"/>
        <v>51818</v>
      </c>
      <c r="I16" s="88"/>
      <c r="J16" s="95"/>
      <c r="K16" s="95"/>
      <c r="L16" s="88">
        <v>1</v>
      </c>
      <c r="M16" s="95">
        <v>51818</v>
      </c>
      <c r="N16" s="95">
        <f>L16*M16</f>
        <v>51818</v>
      </c>
      <c r="O16" s="88" t="s">
        <v>476</v>
      </c>
      <c r="P16" s="113" t="s">
        <v>48</v>
      </c>
    </row>
    <row r="17" spans="1:16" ht="27.75" customHeight="1">
      <c r="A17" s="86">
        <v>41481</v>
      </c>
      <c r="B17" s="87"/>
      <c r="C17" s="88" t="s">
        <v>613</v>
      </c>
      <c r="D17" s="197" t="s">
        <v>477</v>
      </c>
      <c r="E17" s="197"/>
      <c r="F17" s="88">
        <v>1</v>
      </c>
      <c r="G17" s="95">
        <v>36330</v>
      </c>
      <c r="H17" s="95">
        <f t="shared" si="0"/>
        <v>36330</v>
      </c>
      <c r="I17" s="88"/>
      <c r="J17" s="95"/>
      <c r="K17" s="95"/>
      <c r="L17" s="88">
        <v>1</v>
      </c>
      <c r="M17" s="95">
        <v>36330</v>
      </c>
      <c r="N17" s="95">
        <f t="shared" si="1"/>
        <v>36330</v>
      </c>
      <c r="O17" s="88" t="s">
        <v>478</v>
      </c>
      <c r="P17" s="113" t="s">
        <v>479</v>
      </c>
    </row>
    <row r="18" spans="1:16" ht="27.75" customHeight="1">
      <c r="A18" s="86">
        <v>41481</v>
      </c>
      <c r="B18" s="87"/>
      <c r="C18" s="88" t="s">
        <v>613</v>
      </c>
      <c r="D18" s="197" t="s">
        <v>480</v>
      </c>
      <c r="E18" s="197"/>
      <c r="F18" s="88">
        <v>1</v>
      </c>
      <c r="G18" s="95">
        <v>52290</v>
      </c>
      <c r="H18" s="95">
        <f t="shared" si="0"/>
        <v>52290</v>
      </c>
      <c r="I18" s="88"/>
      <c r="J18" s="95"/>
      <c r="K18" s="95"/>
      <c r="L18" s="88">
        <v>1</v>
      </c>
      <c r="M18" s="95">
        <v>52290</v>
      </c>
      <c r="N18" s="95">
        <f t="shared" si="1"/>
        <v>52290</v>
      </c>
      <c r="O18" s="88" t="s">
        <v>481</v>
      </c>
      <c r="P18" s="113" t="s">
        <v>58</v>
      </c>
    </row>
    <row r="19" spans="1:16" ht="27.75" customHeight="1">
      <c r="A19" s="86">
        <v>41555</v>
      </c>
      <c r="B19" s="87"/>
      <c r="C19" s="87" t="s">
        <v>613</v>
      </c>
      <c r="D19" s="246" t="s">
        <v>484</v>
      </c>
      <c r="E19" s="246"/>
      <c r="F19" s="89">
        <v>12</v>
      </c>
      <c r="G19" s="90">
        <v>30765</v>
      </c>
      <c r="H19" s="90">
        <f>F19*G19</f>
        <v>369180</v>
      </c>
      <c r="I19" s="89"/>
      <c r="J19" s="90"/>
      <c r="K19" s="90"/>
      <c r="L19" s="89">
        <v>12</v>
      </c>
      <c r="M19" s="95">
        <v>30765</v>
      </c>
      <c r="N19" s="95">
        <f>L19*M19</f>
        <v>369180</v>
      </c>
      <c r="O19" s="88" t="s">
        <v>489</v>
      </c>
      <c r="P19" s="27" t="s">
        <v>483</v>
      </c>
    </row>
    <row r="20" spans="1:16" ht="27.75" customHeight="1">
      <c r="A20" s="86">
        <v>41647</v>
      </c>
      <c r="B20" s="93"/>
      <c r="C20" s="93" t="s">
        <v>613</v>
      </c>
      <c r="D20" s="197" t="s">
        <v>485</v>
      </c>
      <c r="E20" s="197"/>
      <c r="F20" s="93">
        <v>1</v>
      </c>
      <c r="G20" s="94">
        <v>29190</v>
      </c>
      <c r="H20" s="94">
        <f>F20*G20</f>
        <v>29190</v>
      </c>
      <c r="I20" s="93"/>
      <c r="J20" s="94"/>
      <c r="K20" s="94"/>
      <c r="L20" s="93">
        <v>1</v>
      </c>
      <c r="M20" s="94">
        <v>29190</v>
      </c>
      <c r="N20" s="94">
        <f>L20*M20</f>
        <v>29190</v>
      </c>
      <c r="O20" s="93" t="s">
        <v>490</v>
      </c>
      <c r="P20" s="146" t="s">
        <v>486</v>
      </c>
    </row>
    <row r="21" spans="1:16" ht="27.75" customHeight="1">
      <c r="A21" s="86">
        <v>41781</v>
      </c>
      <c r="B21" s="87"/>
      <c r="C21" s="93" t="s">
        <v>613</v>
      </c>
      <c r="D21" s="198" t="s">
        <v>501</v>
      </c>
      <c r="E21" s="199"/>
      <c r="F21" s="89">
        <v>1</v>
      </c>
      <c r="G21" s="90">
        <v>92400</v>
      </c>
      <c r="H21" s="90">
        <f t="shared" si="0"/>
        <v>92400</v>
      </c>
      <c r="I21" s="89"/>
      <c r="J21" s="90"/>
      <c r="K21" s="90"/>
      <c r="L21" s="89">
        <v>1</v>
      </c>
      <c r="M21" s="95">
        <v>92400</v>
      </c>
      <c r="N21" s="95">
        <f t="shared" si="1"/>
        <v>92400</v>
      </c>
      <c r="O21" s="113" t="s">
        <v>502</v>
      </c>
      <c r="P21" s="113" t="s">
        <v>58</v>
      </c>
    </row>
    <row r="22" spans="1:16" ht="27.75" customHeight="1">
      <c r="A22" s="86">
        <v>42116</v>
      </c>
      <c r="B22" s="87"/>
      <c r="C22" s="93" t="s">
        <v>613</v>
      </c>
      <c r="D22" s="246" t="s">
        <v>512</v>
      </c>
      <c r="E22" s="246"/>
      <c r="F22" s="89">
        <v>1</v>
      </c>
      <c r="G22" s="95">
        <v>31644</v>
      </c>
      <c r="H22" s="95">
        <v>31644</v>
      </c>
      <c r="I22" s="89"/>
      <c r="J22" s="90"/>
      <c r="K22" s="90"/>
      <c r="L22" s="88">
        <v>1</v>
      </c>
      <c r="M22" s="95">
        <v>31644</v>
      </c>
      <c r="N22" s="95">
        <v>31644</v>
      </c>
      <c r="O22" s="88" t="s">
        <v>513</v>
      </c>
      <c r="P22" s="27" t="s">
        <v>572</v>
      </c>
    </row>
  </sheetData>
  <mergeCells count="25">
    <mergeCell ref="D17:E17"/>
    <mergeCell ref="D18:E18"/>
    <mergeCell ref="D19:E19"/>
    <mergeCell ref="D20:E20"/>
    <mergeCell ref="D21:E21"/>
    <mergeCell ref="D22:E22"/>
    <mergeCell ref="D11:E11"/>
    <mergeCell ref="D12:E12"/>
    <mergeCell ref="D13:E13"/>
    <mergeCell ref="D14:E14"/>
    <mergeCell ref="D15:E15"/>
    <mergeCell ref="D16:E16"/>
    <mergeCell ref="L6:N6"/>
    <mergeCell ref="O6:O7"/>
    <mergeCell ref="P6:P7"/>
    <mergeCell ref="D8:E8"/>
    <mergeCell ref="D9:E9"/>
    <mergeCell ref="D10:E10"/>
    <mergeCell ref="H2:J3"/>
    <mergeCell ref="A6:A7"/>
    <mergeCell ref="B6:B7"/>
    <mergeCell ref="C6:C7"/>
    <mergeCell ref="D6:E7"/>
    <mergeCell ref="F6:H6"/>
    <mergeCell ref="I6:K6"/>
  </mergeCells>
  <phoneticPr fontId="25"/>
  <pageMargins left="0.39370078740157483" right="0.11811023622047245" top="0.74803149606299213" bottom="0.74803149606299213" header="0.31496062992125984" footer="0.31496062992125984"/>
  <pageSetup paperSize="9" scale="88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37</vt:i4>
      </vt:variant>
    </vt:vector>
  </HeadingPairs>
  <TitlesOfParts>
    <vt:vector size="37" baseType="lpstr">
      <vt:lpstr>０１０１</vt:lpstr>
      <vt:lpstr>０１０２</vt:lpstr>
      <vt:lpstr>０１０４</vt:lpstr>
      <vt:lpstr>０１０５（１）</vt:lpstr>
      <vt:lpstr>０１０５（２）</vt:lpstr>
      <vt:lpstr>０１０５（３）</vt:lpstr>
      <vt:lpstr>０１０５（４）</vt:lpstr>
      <vt:lpstr>０１０５（５）</vt:lpstr>
      <vt:lpstr>０１０５（６）</vt:lpstr>
      <vt:lpstr>０１０５（７） </vt:lpstr>
      <vt:lpstr>０１０６</vt:lpstr>
      <vt:lpstr>０１０７</vt:lpstr>
      <vt:lpstr>０１０８</vt:lpstr>
      <vt:lpstr>０１０９</vt:lpstr>
      <vt:lpstr>０１１０</vt:lpstr>
      <vt:lpstr>０１１１</vt:lpstr>
      <vt:lpstr>０１１２</vt:lpstr>
      <vt:lpstr>０１１４</vt:lpstr>
      <vt:lpstr>０１１６</vt:lpstr>
      <vt:lpstr>０１９９</vt:lpstr>
      <vt:lpstr>０２０１</vt:lpstr>
      <vt:lpstr>０２０５</vt:lpstr>
      <vt:lpstr>０２０６</vt:lpstr>
      <vt:lpstr>０３０１</vt:lpstr>
      <vt:lpstr>０３０３</vt:lpstr>
      <vt:lpstr>０３０５</vt:lpstr>
      <vt:lpstr>０３９９（１）</vt:lpstr>
      <vt:lpstr>０３９９（２）</vt:lpstr>
      <vt:lpstr>０５０１</vt:lpstr>
      <vt:lpstr>０５０２</vt:lpstr>
      <vt:lpstr>０５０３</vt:lpstr>
      <vt:lpstr>０５０３ (2)</vt:lpstr>
      <vt:lpstr>０５０５</vt:lpstr>
      <vt:lpstr>０７０６</vt:lpstr>
      <vt:lpstr>０７０７</vt:lpstr>
      <vt:lpstr>０９０２</vt:lpstr>
      <vt:lpstr>１００３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1601-01-01T00:00:00Z</cp:lastPrinted>
  <dcterms:created xsi:type="dcterms:W3CDTF">1601-01-01T00:00:00Z</dcterms:created>
  <dcterms:modified xsi:type="dcterms:W3CDTF">2020-01-06T04:42:28Z</dcterms:modified>
  <cp:category/>
</cp:coreProperties>
</file>