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6080707\Desktop\自分で作成したもの\処遇改善\2021案\処遇計画\"/>
    </mc:Choice>
  </mc:AlternateContent>
  <workbookProtection workbookAlgorithmName="SHA-512" workbookHashValue="gxK/PYcF7CGaNNXzKx/FXEzX4GXl68aSoBT382hjNYG/v6vQDSsWAQR9ZCpSaojNY7T0kdaoPbYrz7XOE9IypQ==" workbookSaltValue="0HmRsGyc0SjUaROCcM+Z/g==" workbookSpinCount="100000" lockStructure="1"/>
  <bookViews>
    <workbookView xWindow="0" yWindow="0" windowWidth="20490" windowHeight="6405" tabRatio="786"/>
  </bookViews>
  <sheets>
    <sheet name="①入力シート" sheetId="10" r:id="rId1"/>
    <sheet name="②第６号様式添付書類２" sheetId="9" r:id="rId2"/>
    <sheet name="③入力シート２" sheetId="13" r:id="rId3"/>
    <sheet name="④入力シート３" sheetId="14" r:id="rId4"/>
    <sheet name="⑤第６号様式添付書類" sheetId="8" r:id="rId5"/>
    <sheet name="⑥第６号様式" sheetId="7" r:id="rId6"/>
    <sheet name="⑦第２号様式の２" sheetId="2" r:id="rId7"/>
    <sheet name="⑧第２号様式の４" sheetId="4" r:id="rId8"/>
    <sheet name="⑨第３号様式(表)" sheetId="5" r:id="rId9"/>
    <sheet name="⑩第３号様式(裏面)" sheetId="6" r:id="rId10"/>
    <sheet name="⑪第２号様式の１" sheetId="1" r:id="rId11"/>
    <sheet name="⑫第２号様式の３" sheetId="3" r:id="rId12"/>
    <sheet name="マスタ" sheetId="15" state="hidden" r:id="rId13"/>
  </sheet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①入力シート!$A$2:$J$22</definedName>
    <definedName name="_xlnm.Print_Area" localSheetId="1">②第６号様式添付書類２!$A$1:$I$24</definedName>
    <definedName name="_xlnm.Print_Area" localSheetId="4">⑤第６号様式添付書類!$A$1:$CB$83</definedName>
    <definedName name="_xlnm.Print_Area" localSheetId="5">⑥第６号様式!$A$1:$AJ$84</definedName>
    <definedName name="_xlnm.Print_Area" localSheetId="6">⑦第２号様式の２!$A$1:$H$24</definedName>
    <definedName name="_xlnm.Print_Area" localSheetId="7">⑧第２号様式の４!$A$1:$M$44</definedName>
    <definedName name="_xlnm.Print_Area" localSheetId="8">'⑨第３号様式(表)'!$A$1:$AM$59</definedName>
    <definedName name="_xlnm.Print_Area" localSheetId="9">'⑩第３号様式(裏面)'!$A$1:$BH$42</definedName>
    <definedName name="_xlnm.Print_Area" localSheetId="10">⑪第２号様式の１!$A$1:$AI$57</definedName>
    <definedName name="_xlnm.Print_Area" localSheetId="11">⑫第２号様式の３!$A$1:$AO$70</definedName>
    <definedName name="_xlnm.Print_Titles" localSheetId="7">⑧第２号様式の４!$3:$7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9" l="1"/>
  <c r="L21" i="10"/>
  <c r="I6" i="14" l="1"/>
  <c r="Q1" i="14" l="1"/>
  <c r="AD1" i="13"/>
  <c r="L2" i="14" l="1"/>
  <c r="P51" i="7" l="1"/>
  <c r="CB12" i="8" l="1"/>
  <c r="CB13" i="8"/>
  <c r="CB14" i="8"/>
  <c r="CB15" i="8"/>
  <c r="CB16" i="8"/>
  <c r="CB17" i="8"/>
  <c r="CB18" i="8"/>
  <c r="CB19" i="8"/>
  <c r="CB20" i="8"/>
  <c r="CB21" i="8"/>
  <c r="CB22" i="8"/>
  <c r="CB23" i="8"/>
  <c r="CB24" i="8"/>
  <c r="CB25" i="8"/>
  <c r="CB26" i="8"/>
  <c r="CB27" i="8"/>
  <c r="CB28" i="8"/>
  <c r="CB29" i="8"/>
  <c r="CB30" i="8"/>
  <c r="CB31" i="8"/>
  <c r="CB32" i="8"/>
  <c r="CB33" i="8"/>
  <c r="CB34" i="8"/>
  <c r="CB35" i="8"/>
  <c r="CB36" i="8"/>
  <c r="CB37" i="8"/>
  <c r="CB38" i="8"/>
  <c r="CB11" i="8"/>
  <c r="CB10" i="8"/>
  <c r="CB9" i="8"/>
  <c r="Z24" i="1" l="1"/>
  <c r="Q24" i="1"/>
  <c r="X22" i="7"/>
  <c r="AD22" i="7"/>
  <c r="P22" i="7"/>
  <c r="P73" i="7" l="1"/>
  <c r="P60" i="7"/>
  <c r="AQ2" i="13" l="1"/>
  <c r="AP2" i="13" l="1"/>
  <c r="AP79" i="8" l="1"/>
  <c r="AP78" i="8"/>
  <c r="AP77" i="8"/>
  <c r="AP76" i="8"/>
  <c r="AP75" i="8"/>
  <c r="AP74" i="8"/>
  <c r="AP73" i="8"/>
  <c r="AP72" i="8"/>
  <c r="AP71" i="8"/>
  <c r="AP70" i="8"/>
  <c r="AP69" i="8"/>
  <c r="AP68" i="8"/>
  <c r="AP67" i="8"/>
  <c r="AP66" i="8"/>
  <c r="AP65" i="8"/>
  <c r="AP64" i="8"/>
  <c r="AP63" i="8"/>
  <c r="AP62" i="8"/>
  <c r="BV36" i="8"/>
  <c r="AP36" i="8"/>
  <c r="BV35" i="8"/>
  <c r="AP35" i="8"/>
  <c r="BV34" i="8"/>
  <c r="AP34" i="8"/>
  <c r="BV33" i="8"/>
  <c r="AP33" i="8"/>
  <c r="BV32" i="8"/>
  <c r="AP32" i="8"/>
  <c r="BV31" i="8"/>
  <c r="AP31" i="8"/>
  <c r="BV37" i="8"/>
  <c r="AP37" i="8"/>
  <c r="BV30" i="8"/>
  <c r="AP30" i="8"/>
  <c r="BV29" i="8"/>
  <c r="AP29" i="8"/>
  <c r="BV28" i="8"/>
  <c r="AP28" i="8"/>
  <c r="BV27" i="8"/>
  <c r="AP27" i="8"/>
  <c r="BV26" i="8"/>
  <c r="AP26" i="8"/>
  <c r="BV25" i="8"/>
  <c r="AP25" i="8"/>
  <c r="BV24" i="8"/>
  <c r="AP24" i="8"/>
  <c r="BV23" i="8"/>
  <c r="AP23" i="8"/>
  <c r="BV22" i="8"/>
  <c r="AP22" i="8"/>
  <c r="BV21" i="8"/>
  <c r="AP21" i="8"/>
  <c r="AP54" i="8" l="1"/>
  <c r="AP55" i="8"/>
  <c r="AP56" i="8"/>
  <c r="AP57" i="8"/>
  <c r="AP58" i="8"/>
  <c r="AP59" i="8"/>
  <c r="AP60" i="8"/>
  <c r="AP61" i="8"/>
  <c r="AP80" i="8"/>
  <c r="AP53" i="8"/>
  <c r="AP52" i="8"/>
  <c r="AP51" i="8"/>
  <c r="BV9" i="8" l="1"/>
  <c r="BV10" i="8"/>
  <c r="BV11" i="8"/>
  <c r="BV12" i="8"/>
  <c r="BV13" i="8"/>
  <c r="BV14" i="8"/>
  <c r="BV15" i="8"/>
  <c r="BV16" i="8"/>
  <c r="BV17" i="8"/>
  <c r="BV18" i="8"/>
  <c r="BV19" i="8"/>
  <c r="BV20" i="8"/>
  <c r="BV38" i="8"/>
  <c r="AP38" i="8"/>
  <c r="AP20" i="8"/>
  <c r="AP19" i="8"/>
  <c r="AP18" i="8"/>
  <c r="AP17" i="8"/>
  <c r="AP16" i="8"/>
  <c r="AP15" i="8"/>
  <c r="AP14" i="8"/>
  <c r="AP13" i="8"/>
  <c r="AP12" i="8"/>
  <c r="AP11" i="8"/>
  <c r="AP10" i="8"/>
  <c r="AP9" i="8"/>
  <c r="Z15" i="7" l="1"/>
  <c r="V15" i="7"/>
  <c r="R15" i="7"/>
  <c r="E6" i="9" l="1"/>
  <c r="E5" i="9"/>
  <c r="D14" i="9" s="1"/>
  <c r="E4" i="9"/>
  <c r="E5" i="2"/>
  <c r="E4" i="2"/>
  <c r="E3" i="2"/>
  <c r="E2" i="2"/>
  <c r="F1" i="2"/>
  <c r="E3" i="9"/>
  <c r="I14" i="9" s="1"/>
  <c r="O2" i="14" l="1"/>
  <c r="I2" i="14"/>
  <c r="I94" i="14"/>
  <c r="CF93" i="14"/>
  <c r="CE93" i="14"/>
  <c r="CD93" i="14"/>
  <c r="CC93" i="14"/>
  <c r="CB93" i="14"/>
  <c r="CA93" i="14"/>
  <c r="BZ93" i="14"/>
  <c r="BY93" i="14"/>
  <c r="BX93" i="14"/>
  <c r="BW93" i="14"/>
  <c r="BV93" i="14"/>
  <c r="BU93" i="14"/>
  <c r="BH93" i="14"/>
  <c r="I93" i="14"/>
  <c r="I91" i="14"/>
  <c r="J91" i="14" s="1"/>
  <c r="K91" i="14" s="1"/>
  <c r="L91" i="14" s="1"/>
  <c r="M91" i="14" s="1"/>
  <c r="N91" i="14" s="1"/>
  <c r="O91" i="14" s="1"/>
  <c r="P91" i="14" s="1"/>
  <c r="Q91" i="14" s="1"/>
  <c r="R91" i="14" s="1"/>
  <c r="S91" i="14" s="1"/>
  <c r="CF90" i="14"/>
  <c r="CE90" i="14"/>
  <c r="CD90" i="14"/>
  <c r="CC90" i="14"/>
  <c r="CB90" i="14"/>
  <c r="CA90" i="14"/>
  <c r="BZ90" i="14"/>
  <c r="BY90" i="14"/>
  <c r="BX90" i="14"/>
  <c r="BW90" i="14"/>
  <c r="BV90" i="14"/>
  <c r="BU90" i="14"/>
  <c r="BH90" i="14"/>
  <c r="I90" i="14"/>
  <c r="I88" i="14"/>
  <c r="J88" i="14" s="1"/>
  <c r="K88" i="14" s="1"/>
  <c r="L88" i="14" s="1"/>
  <c r="M88" i="14" s="1"/>
  <c r="N88" i="14" s="1"/>
  <c r="O88" i="14" s="1"/>
  <c r="P88" i="14" s="1"/>
  <c r="Q88" i="14" s="1"/>
  <c r="R88" i="14" s="1"/>
  <c r="S88" i="14" s="1"/>
  <c r="CF87" i="14"/>
  <c r="CE87" i="14"/>
  <c r="CD87" i="14"/>
  <c r="CC87" i="14"/>
  <c r="CB87" i="14"/>
  <c r="CA87" i="14"/>
  <c r="BZ87" i="14"/>
  <c r="BY87" i="14"/>
  <c r="BX87" i="14"/>
  <c r="BW87" i="14"/>
  <c r="BV87" i="14"/>
  <c r="BU87" i="14"/>
  <c r="BH87" i="14"/>
  <c r="I87" i="14"/>
  <c r="BI87" i="14" s="1"/>
  <c r="BI88" i="14" s="1"/>
  <c r="I85" i="14"/>
  <c r="J85" i="14" s="1"/>
  <c r="K85" i="14" s="1"/>
  <c r="L85" i="14" s="1"/>
  <c r="CF84" i="14"/>
  <c r="CE84" i="14"/>
  <c r="CD84" i="14"/>
  <c r="CC84" i="14"/>
  <c r="CB84" i="14"/>
  <c r="CA84" i="14"/>
  <c r="BZ84" i="14"/>
  <c r="BY84" i="14"/>
  <c r="BX84" i="14"/>
  <c r="BW84" i="14"/>
  <c r="BV84" i="14"/>
  <c r="BU84" i="14"/>
  <c r="BH84" i="14"/>
  <c r="I84" i="14"/>
  <c r="J84" i="14" s="1"/>
  <c r="I82" i="14"/>
  <c r="CF81" i="14"/>
  <c r="CE81" i="14"/>
  <c r="CD81" i="14"/>
  <c r="CC81" i="14"/>
  <c r="CB81" i="14"/>
  <c r="CA81" i="14"/>
  <c r="BZ81" i="14"/>
  <c r="BY81" i="14"/>
  <c r="BX81" i="14"/>
  <c r="BW81" i="14"/>
  <c r="BV81" i="14"/>
  <c r="BU81" i="14"/>
  <c r="BH81" i="14"/>
  <c r="I81" i="14"/>
  <c r="I79" i="14"/>
  <c r="J79" i="14" s="1"/>
  <c r="CF78" i="14"/>
  <c r="CE78" i="14"/>
  <c r="CD78" i="14"/>
  <c r="CC78" i="14"/>
  <c r="CB78" i="14"/>
  <c r="CA78" i="14"/>
  <c r="BZ78" i="14"/>
  <c r="BY78" i="14"/>
  <c r="BX78" i="14"/>
  <c r="BW78" i="14"/>
  <c r="BV78" i="14"/>
  <c r="BU78" i="14"/>
  <c r="BH78" i="14"/>
  <c r="I78" i="14"/>
  <c r="I76" i="14"/>
  <c r="J76" i="14" s="1"/>
  <c r="K76" i="14" s="1"/>
  <c r="L76" i="14" s="1"/>
  <c r="M76" i="14" s="1"/>
  <c r="N76" i="14" s="1"/>
  <c r="O76" i="14" s="1"/>
  <c r="P76" i="14" s="1"/>
  <c r="Q76" i="14" s="1"/>
  <c r="R76" i="14" s="1"/>
  <c r="S76" i="14" s="1"/>
  <c r="CF75" i="14"/>
  <c r="CE75" i="14"/>
  <c r="CD75" i="14"/>
  <c r="CC75" i="14"/>
  <c r="CB75" i="14"/>
  <c r="CA75" i="14"/>
  <c r="BZ75" i="14"/>
  <c r="BY75" i="14"/>
  <c r="BX75" i="14"/>
  <c r="BW75" i="14"/>
  <c r="BV75" i="14"/>
  <c r="BU75" i="14"/>
  <c r="BH75" i="14"/>
  <c r="I75" i="14"/>
  <c r="I73" i="14"/>
  <c r="J73" i="14" s="1"/>
  <c r="K73" i="14" s="1"/>
  <c r="L73" i="14" s="1"/>
  <c r="CF72" i="14"/>
  <c r="CE72" i="14"/>
  <c r="CD72" i="14"/>
  <c r="CC72" i="14"/>
  <c r="CB72" i="14"/>
  <c r="CA72" i="14"/>
  <c r="BZ72" i="14"/>
  <c r="BY72" i="14"/>
  <c r="BX72" i="14"/>
  <c r="BW72" i="14"/>
  <c r="BV72" i="14"/>
  <c r="BU72" i="14"/>
  <c r="BH72" i="14"/>
  <c r="I72" i="14"/>
  <c r="J72" i="14" s="1"/>
  <c r="I70" i="14"/>
  <c r="CF69" i="14"/>
  <c r="CE69" i="14"/>
  <c r="CD69" i="14"/>
  <c r="CC69" i="14"/>
  <c r="CB69" i="14"/>
  <c r="CA69" i="14"/>
  <c r="BZ69" i="14"/>
  <c r="BY69" i="14"/>
  <c r="BX69" i="14"/>
  <c r="BW69" i="14"/>
  <c r="BV69" i="14"/>
  <c r="BU69" i="14"/>
  <c r="BH69" i="14"/>
  <c r="I69" i="14"/>
  <c r="I67" i="14"/>
  <c r="J67" i="14" s="1"/>
  <c r="CF66" i="14"/>
  <c r="CE66" i="14"/>
  <c r="CD66" i="14"/>
  <c r="CC66" i="14"/>
  <c r="CB66" i="14"/>
  <c r="CA66" i="14"/>
  <c r="BZ66" i="14"/>
  <c r="BY66" i="14"/>
  <c r="BX66" i="14"/>
  <c r="BW66" i="14"/>
  <c r="BV66" i="14"/>
  <c r="BU66" i="14"/>
  <c r="BH66" i="14"/>
  <c r="I66" i="14"/>
  <c r="I64" i="14"/>
  <c r="CF63" i="14"/>
  <c r="CE63" i="14"/>
  <c r="CD63" i="14"/>
  <c r="CC63" i="14"/>
  <c r="CB63" i="14"/>
  <c r="CA63" i="14"/>
  <c r="BZ63" i="14"/>
  <c r="BY63" i="14"/>
  <c r="BX63" i="14"/>
  <c r="BW63" i="14"/>
  <c r="BV63" i="14"/>
  <c r="BU63" i="14"/>
  <c r="BH63" i="14"/>
  <c r="I63" i="14"/>
  <c r="J63" i="14" s="1"/>
  <c r="I61" i="14"/>
  <c r="J61" i="14" s="1"/>
  <c r="CF60" i="14"/>
  <c r="CE60" i="14"/>
  <c r="CD60" i="14"/>
  <c r="CC60" i="14"/>
  <c r="CB60" i="14"/>
  <c r="CA60" i="14"/>
  <c r="BZ60" i="14"/>
  <c r="BY60" i="14"/>
  <c r="BX60" i="14"/>
  <c r="BW60" i="14"/>
  <c r="BV60" i="14"/>
  <c r="BU60" i="14"/>
  <c r="BH60" i="14"/>
  <c r="I60" i="14"/>
  <c r="I58" i="14"/>
  <c r="J58" i="14" s="1"/>
  <c r="K58" i="14" s="1"/>
  <c r="L58" i="14" s="1"/>
  <c r="M58" i="14" s="1"/>
  <c r="N58" i="14" s="1"/>
  <c r="O58" i="14" s="1"/>
  <c r="P58" i="14" s="1"/>
  <c r="Q58" i="14" s="1"/>
  <c r="R58" i="14" s="1"/>
  <c r="S58" i="14" s="1"/>
  <c r="CF57" i="14"/>
  <c r="CE57" i="14"/>
  <c r="CD57" i="14"/>
  <c r="CC57" i="14"/>
  <c r="CB57" i="14"/>
  <c r="CA57" i="14"/>
  <c r="BZ57" i="14"/>
  <c r="BY57" i="14"/>
  <c r="BX57" i="14"/>
  <c r="BW57" i="14"/>
  <c r="BV57" i="14"/>
  <c r="BU57" i="14"/>
  <c r="BH57" i="14"/>
  <c r="I57" i="14"/>
  <c r="I55" i="14"/>
  <c r="J55" i="14" s="1"/>
  <c r="K55" i="14" s="1"/>
  <c r="L55" i="14" s="1"/>
  <c r="M55" i="14" s="1"/>
  <c r="N55" i="14" s="1"/>
  <c r="O55" i="14" s="1"/>
  <c r="P55" i="14" s="1"/>
  <c r="Q55" i="14" s="1"/>
  <c r="R55" i="14" s="1"/>
  <c r="S55" i="14" s="1"/>
  <c r="CF54" i="14"/>
  <c r="CE54" i="14"/>
  <c r="CD54" i="14"/>
  <c r="CC54" i="14"/>
  <c r="CB54" i="14"/>
  <c r="CA54" i="14"/>
  <c r="BZ54" i="14"/>
  <c r="BY54" i="14"/>
  <c r="BX54" i="14"/>
  <c r="BW54" i="14"/>
  <c r="BV54" i="14"/>
  <c r="BU54" i="14"/>
  <c r="BH54" i="14"/>
  <c r="I54" i="14"/>
  <c r="J54" i="14" s="1"/>
  <c r="I52" i="14"/>
  <c r="CF51" i="14"/>
  <c r="CE51" i="14"/>
  <c r="CD51" i="14"/>
  <c r="CC51" i="14"/>
  <c r="CB51" i="14"/>
  <c r="CA51" i="14"/>
  <c r="BZ51" i="14"/>
  <c r="BY51" i="14"/>
  <c r="BX51" i="14"/>
  <c r="BW51" i="14"/>
  <c r="BV51" i="14"/>
  <c r="BU51" i="14"/>
  <c r="BH51" i="14"/>
  <c r="BH52" i="14" s="1"/>
  <c r="I51" i="14"/>
  <c r="J51" i="14" s="1"/>
  <c r="I49" i="14"/>
  <c r="J49" i="14" s="1"/>
  <c r="CF48" i="14"/>
  <c r="CE48" i="14"/>
  <c r="CD48" i="14"/>
  <c r="CC48" i="14"/>
  <c r="CB48" i="14"/>
  <c r="CA48" i="14"/>
  <c r="BZ48" i="14"/>
  <c r="BY48" i="14"/>
  <c r="BX48" i="14"/>
  <c r="BW48" i="14"/>
  <c r="BV48" i="14"/>
  <c r="BU48" i="14"/>
  <c r="BH48" i="14"/>
  <c r="BH49" i="14" s="1"/>
  <c r="I48" i="14"/>
  <c r="I46" i="14"/>
  <c r="J46" i="14" s="1"/>
  <c r="K46" i="14" s="1"/>
  <c r="L46" i="14" s="1"/>
  <c r="M46" i="14" s="1"/>
  <c r="N46" i="14" s="1"/>
  <c r="O46" i="14" s="1"/>
  <c r="P46" i="14" s="1"/>
  <c r="Q46" i="14" s="1"/>
  <c r="R46" i="14" s="1"/>
  <c r="S46" i="14" s="1"/>
  <c r="CF45" i="14"/>
  <c r="CE45" i="14"/>
  <c r="CD45" i="14"/>
  <c r="CC45" i="14"/>
  <c r="CB45" i="14"/>
  <c r="CA45" i="14"/>
  <c r="BZ45" i="14"/>
  <c r="BY45" i="14"/>
  <c r="BX45" i="14"/>
  <c r="BW45" i="14"/>
  <c r="BV45" i="14"/>
  <c r="BU45" i="14"/>
  <c r="BH45" i="14"/>
  <c r="BH46" i="14" s="1"/>
  <c r="I45" i="14"/>
  <c r="I43" i="14"/>
  <c r="J43" i="14" s="1"/>
  <c r="K43" i="14" s="1"/>
  <c r="L43" i="14" s="1"/>
  <c r="M43" i="14" s="1"/>
  <c r="N43" i="14" s="1"/>
  <c r="O43" i="14" s="1"/>
  <c r="P43" i="14" s="1"/>
  <c r="Q43" i="14" s="1"/>
  <c r="R43" i="14" s="1"/>
  <c r="S43" i="14" s="1"/>
  <c r="CF42" i="14"/>
  <c r="CE42" i="14"/>
  <c r="CD42" i="14"/>
  <c r="CC42" i="14"/>
  <c r="CB42" i="14"/>
  <c r="CA42" i="14"/>
  <c r="BZ42" i="14"/>
  <c r="BY42" i="14"/>
  <c r="BX42" i="14"/>
  <c r="BW42" i="14"/>
  <c r="BV42" i="14"/>
  <c r="BU42" i="14"/>
  <c r="BH42" i="14"/>
  <c r="I42" i="14"/>
  <c r="J42" i="14" s="1"/>
  <c r="I40" i="14"/>
  <c r="CF39" i="14"/>
  <c r="CE39" i="14"/>
  <c r="CD39" i="14"/>
  <c r="CC39" i="14"/>
  <c r="CB39" i="14"/>
  <c r="CA39" i="14"/>
  <c r="BZ39" i="14"/>
  <c r="BY39" i="14"/>
  <c r="BX39" i="14"/>
  <c r="BW39" i="14"/>
  <c r="BV39" i="14"/>
  <c r="BU39" i="14"/>
  <c r="BH39" i="14"/>
  <c r="I39" i="14"/>
  <c r="J39" i="14" s="1"/>
  <c r="I37" i="14"/>
  <c r="J37" i="14" s="1"/>
  <c r="CF36" i="14"/>
  <c r="CE36" i="14"/>
  <c r="CD36" i="14"/>
  <c r="CC36" i="14"/>
  <c r="CB36" i="14"/>
  <c r="CA36" i="14"/>
  <c r="BZ36" i="14"/>
  <c r="BY36" i="14"/>
  <c r="BX36" i="14"/>
  <c r="BW36" i="14"/>
  <c r="BV36" i="14"/>
  <c r="BU36" i="14"/>
  <c r="BH36" i="14"/>
  <c r="I36" i="14"/>
  <c r="I34" i="14"/>
  <c r="J34" i="14" s="1"/>
  <c r="CF33" i="14"/>
  <c r="CE33" i="14"/>
  <c r="CD33" i="14"/>
  <c r="CC33" i="14"/>
  <c r="CB33" i="14"/>
  <c r="CA33" i="14"/>
  <c r="BZ33" i="14"/>
  <c r="BY33" i="14"/>
  <c r="BX33" i="14"/>
  <c r="BW33" i="14"/>
  <c r="BV33" i="14"/>
  <c r="BU33" i="14"/>
  <c r="BH33" i="14"/>
  <c r="BH34" i="14" s="1"/>
  <c r="I33" i="14"/>
  <c r="J33" i="14" s="1"/>
  <c r="I31" i="14"/>
  <c r="J31" i="14" s="1"/>
  <c r="K31" i="14" s="1"/>
  <c r="L31" i="14" s="1"/>
  <c r="M31" i="14" s="1"/>
  <c r="N31" i="14" s="1"/>
  <c r="O31" i="14" s="1"/>
  <c r="P31" i="14" s="1"/>
  <c r="Q31" i="14" s="1"/>
  <c r="R31" i="14" s="1"/>
  <c r="S31" i="14" s="1"/>
  <c r="CF30" i="14"/>
  <c r="CE30" i="14"/>
  <c r="CD30" i="14"/>
  <c r="CC30" i="14"/>
  <c r="CB30" i="14"/>
  <c r="CA30" i="14"/>
  <c r="BZ30" i="14"/>
  <c r="BY30" i="14"/>
  <c r="BX30" i="14"/>
  <c r="BW30" i="14"/>
  <c r="BV30" i="14"/>
  <c r="BU30" i="14"/>
  <c r="BH30" i="14"/>
  <c r="BH31" i="14" s="1"/>
  <c r="I30" i="14"/>
  <c r="J30" i="14" s="1"/>
  <c r="K30" i="14" s="1"/>
  <c r="L30" i="14" s="1"/>
  <c r="I28" i="14"/>
  <c r="CF27" i="14"/>
  <c r="CE27" i="14"/>
  <c r="CD27" i="14"/>
  <c r="CC27" i="14"/>
  <c r="CB27" i="14"/>
  <c r="CA27" i="14"/>
  <c r="BZ27" i="14"/>
  <c r="BY27" i="14"/>
  <c r="BX27" i="14"/>
  <c r="BW27" i="14"/>
  <c r="BV27" i="14"/>
  <c r="BU27" i="14"/>
  <c r="BH27" i="14"/>
  <c r="BH28" i="14" s="1"/>
  <c r="I27" i="14"/>
  <c r="J27" i="14" s="1"/>
  <c r="I25" i="14"/>
  <c r="J25" i="14" s="1"/>
  <c r="CF24" i="14"/>
  <c r="CE24" i="14"/>
  <c r="CD24" i="14"/>
  <c r="CC24" i="14"/>
  <c r="CB24" i="14"/>
  <c r="CA24" i="14"/>
  <c r="BZ24" i="14"/>
  <c r="BY24" i="14"/>
  <c r="BX24" i="14"/>
  <c r="BW24" i="14"/>
  <c r="BV24" i="14"/>
  <c r="BU24" i="14"/>
  <c r="BH24" i="14"/>
  <c r="I24" i="14"/>
  <c r="I22" i="14"/>
  <c r="J22" i="14" s="1"/>
  <c r="CF21" i="14"/>
  <c r="CE21" i="14"/>
  <c r="CD21" i="14"/>
  <c r="CC21" i="14"/>
  <c r="CB21" i="14"/>
  <c r="CA21" i="14"/>
  <c r="BZ21" i="14"/>
  <c r="BY21" i="14"/>
  <c r="BX21" i="14"/>
  <c r="BW21" i="14"/>
  <c r="BV21" i="14"/>
  <c r="BU21" i="14"/>
  <c r="BH21" i="14"/>
  <c r="I21" i="14"/>
  <c r="J21" i="14" s="1"/>
  <c r="I19" i="14"/>
  <c r="J19" i="14" s="1"/>
  <c r="K19" i="14" s="1"/>
  <c r="L19" i="14" s="1"/>
  <c r="M19" i="14" s="1"/>
  <c r="N19" i="14" s="1"/>
  <c r="O19" i="14" s="1"/>
  <c r="P19" i="14" s="1"/>
  <c r="Q19" i="14" s="1"/>
  <c r="R19" i="14" s="1"/>
  <c r="S19" i="14" s="1"/>
  <c r="CF18" i="14"/>
  <c r="CE18" i="14"/>
  <c r="CD18" i="14"/>
  <c r="CC18" i="14"/>
  <c r="CB18" i="14"/>
  <c r="CA18" i="14"/>
  <c r="BZ18" i="14"/>
  <c r="BY18" i="14"/>
  <c r="BX18" i="14"/>
  <c r="BW18" i="14"/>
  <c r="BV18" i="14"/>
  <c r="BU18" i="14"/>
  <c r="BH18" i="14"/>
  <c r="I18" i="14"/>
  <c r="J18" i="14" s="1"/>
  <c r="I16" i="14"/>
  <c r="J16" i="14" s="1"/>
  <c r="K16" i="14" s="1"/>
  <c r="L16" i="14" s="1"/>
  <c r="M16" i="14" s="1"/>
  <c r="N16" i="14" s="1"/>
  <c r="O16" i="14" s="1"/>
  <c r="P16" i="14" s="1"/>
  <c r="Q16" i="14" s="1"/>
  <c r="R16" i="14" s="1"/>
  <c r="S16" i="14" s="1"/>
  <c r="CF15" i="14"/>
  <c r="CE15" i="14"/>
  <c r="CD15" i="14"/>
  <c r="CC15" i="14"/>
  <c r="CB15" i="14"/>
  <c r="CA15" i="14"/>
  <c r="BZ15" i="14"/>
  <c r="BY15" i="14"/>
  <c r="BX15" i="14"/>
  <c r="BW15" i="14"/>
  <c r="BV15" i="14"/>
  <c r="BU15" i="14"/>
  <c r="BH15" i="14"/>
  <c r="I15" i="14"/>
  <c r="I13" i="14"/>
  <c r="J13" i="14" s="1"/>
  <c r="CF12" i="14"/>
  <c r="CE12" i="14"/>
  <c r="CD12" i="14"/>
  <c r="CC12" i="14"/>
  <c r="CB12" i="14"/>
  <c r="CA12" i="14"/>
  <c r="BZ12" i="14"/>
  <c r="BY12" i="14"/>
  <c r="BX12" i="14"/>
  <c r="BW12" i="14"/>
  <c r="BV12" i="14"/>
  <c r="BU12" i="14"/>
  <c r="BH12" i="14"/>
  <c r="BH13" i="14" s="1"/>
  <c r="I12" i="14"/>
  <c r="I10" i="14"/>
  <c r="J10" i="14" s="1"/>
  <c r="K10" i="14" s="1"/>
  <c r="L10" i="14" s="1"/>
  <c r="M10" i="14" s="1"/>
  <c r="N10" i="14" s="1"/>
  <c r="O10" i="14" s="1"/>
  <c r="P10" i="14" s="1"/>
  <c r="Q10" i="14" s="1"/>
  <c r="R10" i="14" s="1"/>
  <c r="S10" i="14" s="1"/>
  <c r="CF9" i="14"/>
  <c r="CE9" i="14"/>
  <c r="CD9" i="14"/>
  <c r="CC9" i="14"/>
  <c r="CB9" i="14"/>
  <c r="CA9" i="14"/>
  <c r="BZ9" i="14"/>
  <c r="BY9" i="14"/>
  <c r="BX9" i="14"/>
  <c r="BW9" i="14"/>
  <c r="BV9" i="14"/>
  <c r="BU9" i="14"/>
  <c r="BH9" i="14"/>
  <c r="BH10" i="14" s="1"/>
  <c r="I9" i="14"/>
  <c r="I7" i="14"/>
  <c r="J7" i="14" s="1"/>
  <c r="K7" i="14" s="1"/>
  <c r="CF6" i="14"/>
  <c r="CE6" i="14"/>
  <c r="CD6" i="14"/>
  <c r="CC6" i="14"/>
  <c r="CB6" i="14"/>
  <c r="CA6" i="14"/>
  <c r="BZ6" i="14"/>
  <c r="BY6" i="14"/>
  <c r="BX6" i="14"/>
  <c r="BW6" i="14"/>
  <c r="BV6" i="14"/>
  <c r="BU6" i="14"/>
  <c r="BH6" i="14"/>
  <c r="J6" i="14"/>
  <c r="BH4" i="14"/>
  <c r="V94" i="13"/>
  <c r="W94" i="13" s="1"/>
  <c r="X94" i="13" s="1"/>
  <c r="Y94" i="13" s="1"/>
  <c r="Z94" i="13" s="1"/>
  <c r="AA94" i="13" s="1"/>
  <c r="AB94" i="13" s="1"/>
  <c r="AC94" i="13" s="1"/>
  <c r="AD94" i="13" s="1"/>
  <c r="AE94" i="13" s="1"/>
  <c r="AF94" i="13" s="1"/>
  <c r="I94" i="13"/>
  <c r="J94" i="13" s="1"/>
  <c r="K94" i="13" s="1"/>
  <c r="L94" i="13" s="1"/>
  <c r="M94" i="13" s="1"/>
  <c r="N94" i="13" s="1"/>
  <c r="O94" i="13" s="1"/>
  <c r="P94" i="13" s="1"/>
  <c r="Q94" i="13" s="1"/>
  <c r="R94" i="13" s="1"/>
  <c r="S94" i="13" s="1"/>
  <c r="BU93" i="13"/>
  <c r="BH93" i="13"/>
  <c r="CJ93" i="13" s="1"/>
  <c r="V93" i="13"/>
  <c r="I93" i="13"/>
  <c r="V91" i="13"/>
  <c r="W91" i="13" s="1"/>
  <c r="X91" i="13" s="1"/>
  <c r="Y91" i="13" s="1"/>
  <c r="Z91" i="13" s="1"/>
  <c r="AA91" i="13" s="1"/>
  <c r="AB91" i="13" s="1"/>
  <c r="AC91" i="13" s="1"/>
  <c r="AD91" i="13" s="1"/>
  <c r="AE91" i="13" s="1"/>
  <c r="AF91" i="13" s="1"/>
  <c r="I91" i="13"/>
  <c r="J91" i="13" s="1"/>
  <c r="K91" i="13" s="1"/>
  <c r="L91" i="13" s="1"/>
  <c r="M91" i="13" s="1"/>
  <c r="N91" i="13" s="1"/>
  <c r="O91" i="13" s="1"/>
  <c r="P91" i="13" s="1"/>
  <c r="Q91" i="13" s="1"/>
  <c r="R91" i="13" s="1"/>
  <c r="S91" i="13" s="1"/>
  <c r="BU90" i="13"/>
  <c r="BH90" i="13"/>
  <c r="V90" i="13"/>
  <c r="W90" i="13" s="1"/>
  <c r="I90" i="13"/>
  <c r="V88" i="13"/>
  <c r="W88" i="13" s="1"/>
  <c r="I88" i="13"/>
  <c r="J88" i="13" s="1"/>
  <c r="K88" i="13" s="1"/>
  <c r="L88" i="13" s="1"/>
  <c r="M88" i="13" s="1"/>
  <c r="N88" i="13" s="1"/>
  <c r="O88" i="13" s="1"/>
  <c r="P88" i="13" s="1"/>
  <c r="Q88" i="13" s="1"/>
  <c r="R88" i="13" s="1"/>
  <c r="S88" i="13" s="1"/>
  <c r="BU87" i="13"/>
  <c r="BH87" i="13"/>
  <c r="V87" i="13"/>
  <c r="I87" i="13"/>
  <c r="J87" i="13" s="1"/>
  <c r="V85" i="13"/>
  <c r="W85" i="13" s="1"/>
  <c r="X85" i="13" s="1"/>
  <c r="Y85" i="13" s="1"/>
  <c r="Z85" i="13" s="1"/>
  <c r="AA85" i="13" s="1"/>
  <c r="AB85" i="13" s="1"/>
  <c r="AC85" i="13" s="1"/>
  <c r="AD85" i="13" s="1"/>
  <c r="AE85" i="13" s="1"/>
  <c r="AF85" i="13" s="1"/>
  <c r="I85" i="13"/>
  <c r="BU84" i="13"/>
  <c r="BH84" i="13"/>
  <c r="V84" i="13"/>
  <c r="BV84" i="13" s="1"/>
  <c r="I84" i="13"/>
  <c r="J84" i="13" s="1"/>
  <c r="K84" i="13" s="1"/>
  <c r="V82" i="13"/>
  <c r="I82" i="13"/>
  <c r="J82" i="13" s="1"/>
  <c r="K82" i="13" s="1"/>
  <c r="L82" i="13" s="1"/>
  <c r="BU81" i="13"/>
  <c r="BH81" i="13"/>
  <c r="V81" i="13"/>
  <c r="I81" i="13"/>
  <c r="J81" i="13" s="1"/>
  <c r="V79" i="13"/>
  <c r="W79" i="13" s="1"/>
  <c r="X79" i="13" s="1"/>
  <c r="I79" i="13"/>
  <c r="J79" i="13" s="1"/>
  <c r="K79" i="13" s="1"/>
  <c r="BU78" i="13"/>
  <c r="BH78" i="13"/>
  <c r="V78" i="13"/>
  <c r="I78" i="13"/>
  <c r="V76" i="13"/>
  <c r="W76" i="13" s="1"/>
  <c r="I76" i="13"/>
  <c r="J76" i="13" s="1"/>
  <c r="K76" i="13" s="1"/>
  <c r="L76" i="13" s="1"/>
  <c r="M76" i="13" s="1"/>
  <c r="N76" i="13" s="1"/>
  <c r="O76" i="13" s="1"/>
  <c r="P76" i="13" s="1"/>
  <c r="Q76" i="13" s="1"/>
  <c r="R76" i="13" s="1"/>
  <c r="S76" i="13" s="1"/>
  <c r="BU75" i="13"/>
  <c r="BH75" i="13"/>
  <c r="V75" i="13"/>
  <c r="W75" i="13" s="1"/>
  <c r="X75" i="13" s="1"/>
  <c r="Y75" i="13" s="1"/>
  <c r="I75" i="13"/>
  <c r="J75" i="13" s="1"/>
  <c r="V73" i="13"/>
  <c r="W73" i="13" s="1"/>
  <c r="X73" i="13" s="1"/>
  <c r="Y73" i="13" s="1"/>
  <c r="Z73" i="13" s="1"/>
  <c r="AA73" i="13" s="1"/>
  <c r="AB73" i="13" s="1"/>
  <c r="AC73" i="13" s="1"/>
  <c r="AD73" i="13" s="1"/>
  <c r="AE73" i="13" s="1"/>
  <c r="AF73" i="13" s="1"/>
  <c r="I73" i="13"/>
  <c r="BU72" i="13"/>
  <c r="BH72" i="13"/>
  <c r="V72" i="13"/>
  <c r="I72" i="13"/>
  <c r="J72" i="13" s="1"/>
  <c r="V70" i="13"/>
  <c r="W70" i="13" s="1"/>
  <c r="X70" i="13" s="1"/>
  <c r="Y70" i="13" s="1"/>
  <c r="Z70" i="13" s="1"/>
  <c r="AA70" i="13" s="1"/>
  <c r="AB70" i="13" s="1"/>
  <c r="AC70" i="13" s="1"/>
  <c r="AD70" i="13" s="1"/>
  <c r="AE70" i="13" s="1"/>
  <c r="AF70" i="13" s="1"/>
  <c r="I70" i="13"/>
  <c r="J70" i="13" s="1"/>
  <c r="K70" i="13" s="1"/>
  <c r="L70" i="13" s="1"/>
  <c r="M70" i="13" s="1"/>
  <c r="N70" i="13" s="1"/>
  <c r="O70" i="13" s="1"/>
  <c r="P70" i="13" s="1"/>
  <c r="Q70" i="13" s="1"/>
  <c r="R70" i="13" s="1"/>
  <c r="S70" i="13" s="1"/>
  <c r="BU69" i="13"/>
  <c r="BH69" i="13"/>
  <c r="CJ69" i="13" s="1"/>
  <c r="V69" i="13"/>
  <c r="I69" i="13"/>
  <c r="V67" i="13"/>
  <c r="W67" i="13" s="1"/>
  <c r="X67" i="13" s="1"/>
  <c r="Y67" i="13" s="1"/>
  <c r="Z67" i="13" s="1"/>
  <c r="AA67" i="13" s="1"/>
  <c r="AB67" i="13" s="1"/>
  <c r="AC67" i="13" s="1"/>
  <c r="AD67" i="13" s="1"/>
  <c r="AE67" i="13" s="1"/>
  <c r="AF67" i="13" s="1"/>
  <c r="I67" i="13"/>
  <c r="J67" i="13" s="1"/>
  <c r="K67" i="13" s="1"/>
  <c r="L67" i="13" s="1"/>
  <c r="M67" i="13" s="1"/>
  <c r="N67" i="13" s="1"/>
  <c r="O67" i="13" s="1"/>
  <c r="P67" i="13" s="1"/>
  <c r="Q67" i="13" s="1"/>
  <c r="R67" i="13" s="1"/>
  <c r="S67" i="13" s="1"/>
  <c r="BU66" i="13"/>
  <c r="BH66" i="13"/>
  <c r="V66" i="13"/>
  <c r="I66" i="13"/>
  <c r="V64" i="13"/>
  <c r="I64" i="13"/>
  <c r="J64" i="13" s="1"/>
  <c r="BU63" i="13"/>
  <c r="BH63" i="13"/>
  <c r="V63" i="13"/>
  <c r="W63" i="13" s="1"/>
  <c r="X63" i="13" s="1"/>
  <c r="I63" i="13"/>
  <c r="V61" i="13"/>
  <c r="I61" i="13"/>
  <c r="J61" i="13" s="1"/>
  <c r="K61" i="13" s="1"/>
  <c r="L61" i="13" s="1"/>
  <c r="M61" i="13" s="1"/>
  <c r="N61" i="13" s="1"/>
  <c r="O61" i="13" s="1"/>
  <c r="P61" i="13" s="1"/>
  <c r="Q61" i="13" s="1"/>
  <c r="R61" i="13" s="1"/>
  <c r="S61" i="13" s="1"/>
  <c r="BU60" i="13"/>
  <c r="BH60" i="13"/>
  <c r="V60" i="13"/>
  <c r="W60" i="13" s="1"/>
  <c r="X60" i="13" s="1"/>
  <c r="I60" i="13"/>
  <c r="V58" i="13"/>
  <c r="W58" i="13" s="1"/>
  <c r="X58" i="13" s="1"/>
  <c r="Y58" i="13" s="1"/>
  <c r="I58" i="13"/>
  <c r="BU57" i="13"/>
  <c r="BH57" i="13"/>
  <c r="V57" i="13"/>
  <c r="W57" i="13" s="1"/>
  <c r="I57" i="13"/>
  <c r="V55" i="13"/>
  <c r="W55" i="13" s="1"/>
  <c r="X55" i="13" s="1"/>
  <c r="Y55" i="13" s="1"/>
  <c r="Z55" i="13" s="1"/>
  <c r="AA55" i="13" s="1"/>
  <c r="AB55" i="13" s="1"/>
  <c r="AC55" i="13" s="1"/>
  <c r="AD55" i="13" s="1"/>
  <c r="AE55" i="13" s="1"/>
  <c r="AF55" i="13" s="1"/>
  <c r="I55" i="13"/>
  <c r="J55" i="13" s="1"/>
  <c r="K55" i="13" s="1"/>
  <c r="L55" i="13" s="1"/>
  <c r="M55" i="13" s="1"/>
  <c r="N55" i="13" s="1"/>
  <c r="O55" i="13" s="1"/>
  <c r="P55" i="13" s="1"/>
  <c r="Q55" i="13" s="1"/>
  <c r="R55" i="13" s="1"/>
  <c r="S55" i="13" s="1"/>
  <c r="BU54" i="13"/>
  <c r="BH54" i="13"/>
  <c r="V54" i="13"/>
  <c r="I54" i="13"/>
  <c r="V52" i="13"/>
  <c r="W52" i="13" s="1"/>
  <c r="X52" i="13" s="1"/>
  <c r="Y52" i="13" s="1"/>
  <c r="Z52" i="13" s="1"/>
  <c r="AA52" i="13" s="1"/>
  <c r="AB52" i="13" s="1"/>
  <c r="AC52" i="13" s="1"/>
  <c r="AD52" i="13" s="1"/>
  <c r="AE52" i="13" s="1"/>
  <c r="AF52" i="13" s="1"/>
  <c r="I52" i="13"/>
  <c r="BU51" i="13"/>
  <c r="BH51" i="13"/>
  <c r="V51" i="13"/>
  <c r="BV51" i="13" s="1"/>
  <c r="I51" i="13"/>
  <c r="J51" i="13" s="1"/>
  <c r="K51" i="13" s="1"/>
  <c r="V49" i="13"/>
  <c r="W49" i="13" s="1"/>
  <c r="X49" i="13" s="1"/>
  <c r="Y49" i="13" s="1"/>
  <c r="Z49" i="13" s="1"/>
  <c r="AA49" i="13" s="1"/>
  <c r="AB49" i="13" s="1"/>
  <c r="AC49" i="13" s="1"/>
  <c r="AD49" i="13" s="1"/>
  <c r="AE49" i="13" s="1"/>
  <c r="AF49" i="13" s="1"/>
  <c r="I49" i="13"/>
  <c r="J49" i="13" s="1"/>
  <c r="K49" i="13" s="1"/>
  <c r="L49" i="13" s="1"/>
  <c r="M49" i="13" s="1"/>
  <c r="N49" i="13" s="1"/>
  <c r="O49" i="13" s="1"/>
  <c r="P49" i="13" s="1"/>
  <c r="Q49" i="13" s="1"/>
  <c r="R49" i="13" s="1"/>
  <c r="S49" i="13" s="1"/>
  <c r="BU48" i="13"/>
  <c r="BH48" i="13"/>
  <c r="V48" i="13"/>
  <c r="I48" i="13"/>
  <c r="V46" i="13"/>
  <c r="W46" i="13" s="1"/>
  <c r="X46" i="13" s="1"/>
  <c r="Y46" i="13" s="1"/>
  <c r="Z46" i="13" s="1"/>
  <c r="AA46" i="13" s="1"/>
  <c r="AB46" i="13" s="1"/>
  <c r="AC46" i="13" s="1"/>
  <c r="AD46" i="13" s="1"/>
  <c r="AE46" i="13" s="1"/>
  <c r="AF46" i="13" s="1"/>
  <c r="I46" i="13"/>
  <c r="J46" i="13" s="1"/>
  <c r="K46" i="13" s="1"/>
  <c r="L46" i="13" s="1"/>
  <c r="M46" i="13" s="1"/>
  <c r="N46" i="13" s="1"/>
  <c r="O46" i="13" s="1"/>
  <c r="BU45" i="13"/>
  <c r="BH45" i="13"/>
  <c r="V45" i="13"/>
  <c r="I45" i="13"/>
  <c r="V43" i="13"/>
  <c r="W43" i="13" s="1"/>
  <c r="X43" i="13" s="1"/>
  <c r="Y43" i="13" s="1"/>
  <c r="Z43" i="13" s="1"/>
  <c r="AA43" i="13" s="1"/>
  <c r="AB43" i="13" s="1"/>
  <c r="AC43" i="13" s="1"/>
  <c r="AD43" i="13" s="1"/>
  <c r="AE43" i="13" s="1"/>
  <c r="AF43" i="13" s="1"/>
  <c r="I43" i="13"/>
  <c r="J43" i="13" s="1"/>
  <c r="K43" i="13" s="1"/>
  <c r="L43" i="13" s="1"/>
  <c r="M43" i="13" s="1"/>
  <c r="N43" i="13" s="1"/>
  <c r="O43" i="13" s="1"/>
  <c r="P43" i="13" s="1"/>
  <c r="Q43" i="13" s="1"/>
  <c r="R43" i="13" s="1"/>
  <c r="S43" i="13" s="1"/>
  <c r="BU42" i="13"/>
  <c r="BH42" i="13"/>
  <c r="V42" i="13"/>
  <c r="W42" i="13" s="1"/>
  <c r="I42" i="13"/>
  <c r="V40" i="13"/>
  <c r="I40" i="13"/>
  <c r="BU39" i="13"/>
  <c r="BH39" i="13"/>
  <c r="V39" i="13"/>
  <c r="W39" i="13" s="1"/>
  <c r="I39" i="13"/>
  <c r="J39" i="13" s="1"/>
  <c r="K39" i="13" s="1"/>
  <c r="V37" i="13"/>
  <c r="W37" i="13" s="1"/>
  <c r="X37" i="13" s="1"/>
  <c r="Y37" i="13" s="1"/>
  <c r="Z37" i="13" s="1"/>
  <c r="AA37" i="13" s="1"/>
  <c r="AB37" i="13" s="1"/>
  <c r="AC37" i="13" s="1"/>
  <c r="AD37" i="13" s="1"/>
  <c r="AE37" i="13" s="1"/>
  <c r="AF37" i="13" s="1"/>
  <c r="I37" i="13"/>
  <c r="J37" i="13" s="1"/>
  <c r="K37" i="13" s="1"/>
  <c r="L37" i="13" s="1"/>
  <c r="M37" i="13" s="1"/>
  <c r="N37" i="13" s="1"/>
  <c r="O37" i="13" s="1"/>
  <c r="P37" i="13" s="1"/>
  <c r="Q37" i="13" s="1"/>
  <c r="R37" i="13" s="1"/>
  <c r="S37" i="13" s="1"/>
  <c r="BU36" i="13"/>
  <c r="BH36" i="13"/>
  <c r="V36" i="13"/>
  <c r="I36" i="13"/>
  <c r="V34" i="13"/>
  <c r="W34" i="13" s="1"/>
  <c r="X34" i="13" s="1"/>
  <c r="I34" i="13"/>
  <c r="J34" i="13" s="1"/>
  <c r="K34" i="13" s="1"/>
  <c r="BU33" i="13"/>
  <c r="BH33" i="13"/>
  <c r="V33" i="13"/>
  <c r="I33" i="13"/>
  <c r="V31" i="13"/>
  <c r="W31" i="13" s="1"/>
  <c r="I31" i="13"/>
  <c r="J31" i="13" s="1"/>
  <c r="K31" i="13" s="1"/>
  <c r="L31" i="13" s="1"/>
  <c r="M31" i="13" s="1"/>
  <c r="N31" i="13" s="1"/>
  <c r="O31" i="13" s="1"/>
  <c r="P31" i="13" s="1"/>
  <c r="Q31" i="13" s="1"/>
  <c r="R31" i="13" s="1"/>
  <c r="S31" i="13" s="1"/>
  <c r="BU30" i="13"/>
  <c r="BH30" i="13"/>
  <c r="V30" i="13"/>
  <c r="I30" i="13"/>
  <c r="V28" i="13"/>
  <c r="I28" i="13"/>
  <c r="BU27" i="13"/>
  <c r="BH27" i="13"/>
  <c r="V27" i="13"/>
  <c r="W27" i="13" s="1"/>
  <c r="I27" i="13"/>
  <c r="J27" i="13" s="1"/>
  <c r="V25" i="13"/>
  <c r="W25" i="13" s="1"/>
  <c r="X25" i="13" s="1"/>
  <c r="Y25" i="13" s="1"/>
  <c r="Z25" i="13" s="1"/>
  <c r="AA25" i="13" s="1"/>
  <c r="AB25" i="13" s="1"/>
  <c r="AC25" i="13" s="1"/>
  <c r="AD25" i="13" s="1"/>
  <c r="AE25" i="13" s="1"/>
  <c r="AF25" i="13" s="1"/>
  <c r="I25" i="13"/>
  <c r="J25" i="13" s="1"/>
  <c r="K25" i="13" s="1"/>
  <c r="L25" i="13" s="1"/>
  <c r="M25" i="13" s="1"/>
  <c r="N25" i="13" s="1"/>
  <c r="O25" i="13" s="1"/>
  <c r="P25" i="13" s="1"/>
  <c r="Q25" i="13" s="1"/>
  <c r="R25" i="13" s="1"/>
  <c r="S25" i="13" s="1"/>
  <c r="BU24" i="13"/>
  <c r="BH24" i="13"/>
  <c r="V24" i="13"/>
  <c r="I24" i="13"/>
  <c r="V22" i="13"/>
  <c r="W22" i="13" s="1"/>
  <c r="X22" i="13" s="1"/>
  <c r="Y22" i="13" s="1"/>
  <c r="Z22" i="13" s="1"/>
  <c r="AA22" i="13" s="1"/>
  <c r="AB22" i="13" s="1"/>
  <c r="AC22" i="13" s="1"/>
  <c r="AD22" i="13" s="1"/>
  <c r="AE22" i="13" s="1"/>
  <c r="AF22" i="13" s="1"/>
  <c r="I22" i="13"/>
  <c r="J22" i="13" s="1"/>
  <c r="K22" i="13" s="1"/>
  <c r="L22" i="13" s="1"/>
  <c r="M22" i="13" s="1"/>
  <c r="N22" i="13" s="1"/>
  <c r="O22" i="13" s="1"/>
  <c r="P22" i="13" s="1"/>
  <c r="Q22" i="13" s="1"/>
  <c r="R22" i="13" s="1"/>
  <c r="S22" i="13" s="1"/>
  <c r="BU21" i="13"/>
  <c r="BH21" i="13"/>
  <c r="CJ21" i="13" s="1"/>
  <c r="V21" i="13"/>
  <c r="I21" i="13"/>
  <c r="V19" i="13"/>
  <c r="W19" i="13" s="1"/>
  <c r="X19" i="13" s="1"/>
  <c r="Y19" i="13" s="1"/>
  <c r="Z19" i="13" s="1"/>
  <c r="AA19" i="13" s="1"/>
  <c r="AB19" i="13" s="1"/>
  <c r="AC19" i="13" s="1"/>
  <c r="AD19" i="13" s="1"/>
  <c r="AE19" i="13" s="1"/>
  <c r="AF19" i="13" s="1"/>
  <c r="I19" i="13"/>
  <c r="J19" i="13" s="1"/>
  <c r="BU18" i="13"/>
  <c r="BH18" i="13"/>
  <c r="V18" i="13"/>
  <c r="I18" i="13"/>
  <c r="V16" i="13"/>
  <c r="I16" i="13"/>
  <c r="J16" i="13" s="1"/>
  <c r="K16" i="13" s="1"/>
  <c r="L16" i="13" s="1"/>
  <c r="M16" i="13" s="1"/>
  <c r="N16" i="13" s="1"/>
  <c r="O16" i="13" s="1"/>
  <c r="P16" i="13" s="1"/>
  <c r="Q16" i="13" s="1"/>
  <c r="R16" i="13" s="1"/>
  <c r="S16" i="13" s="1"/>
  <c r="BU15" i="13"/>
  <c r="BH15" i="13"/>
  <c r="CJ15" i="13" s="1"/>
  <c r="V15" i="13"/>
  <c r="W15" i="13" s="1"/>
  <c r="X15" i="13" s="1"/>
  <c r="I15" i="13"/>
  <c r="V13" i="13"/>
  <c r="W13" i="13" s="1"/>
  <c r="X13" i="13" s="1"/>
  <c r="Y13" i="13" s="1"/>
  <c r="Z13" i="13" s="1"/>
  <c r="AA13" i="13" s="1"/>
  <c r="AB13" i="13" s="1"/>
  <c r="AC13" i="13" s="1"/>
  <c r="AD13" i="13" s="1"/>
  <c r="AE13" i="13" s="1"/>
  <c r="AF13" i="13" s="1"/>
  <c r="I13" i="13"/>
  <c r="J13" i="13" s="1"/>
  <c r="K13" i="13" s="1"/>
  <c r="L13" i="13" s="1"/>
  <c r="M13" i="13" s="1"/>
  <c r="N13" i="13" s="1"/>
  <c r="O13" i="13" s="1"/>
  <c r="P13" i="13" s="1"/>
  <c r="Q13" i="13" s="1"/>
  <c r="R13" i="13" s="1"/>
  <c r="S13" i="13" s="1"/>
  <c r="BU12" i="13"/>
  <c r="BH12" i="13"/>
  <c r="V12" i="13"/>
  <c r="W12" i="13" s="1"/>
  <c r="I12" i="13"/>
  <c r="V10" i="13"/>
  <c r="W10" i="13" s="1"/>
  <c r="X10" i="13" s="1"/>
  <c r="I10" i="13"/>
  <c r="J10" i="13" s="1"/>
  <c r="K10" i="13" s="1"/>
  <c r="BU9" i="13"/>
  <c r="BH9" i="13"/>
  <c r="V9" i="13"/>
  <c r="I9" i="13"/>
  <c r="V7" i="13"/>
  <c r="W7" i="13" s="1"/>
  <c r="X7" i="13" s="1"/>
  <c r="I7" i="13"/>
  <c r="J7" i="13" s="1"/>
  <c r="K7" i="13" s="1"/>
  <c r="BU6" i="13"/>
  <c r="BH6" i="13"/>
  <c r="V6" i="13"/>
  <c r="I6" i="13"/>
  <c r="BI15" i="14" l="1"/>
  <c r="BI16" i="14" s="1"/>
  <c r="BI81" i="14"/>
  <c r="BI82" i="14" s="1"/>
  <c r="BI75" i="14"/>
  <c r="BI76" i="14" s="1"/>
  <c r="BV48" i="13"/>
  <c r="BV36" i="13"/>
  <c r="BV30" i="13"/>
  <c r="W84" i="13"/>
  <c r="BW84" i="13" s="1"/>
  <c r="BV72" i="13"/>
  <c r="BH70" i="13"/>
  <c r="BV63" i="13"/>
  <c r="BV45" i="13"/>
  <c r="BH22" i="13"/>
  <c r="BV18" i="13"/>
  <c r="BH16" i="13"/>
  <c r="BJ33" i="14"/>
  <c r="BJ34" i="14" s="1"/>
  <c r="BI93" i="14"/>
  <c r="BI94" i="14" s="1"/>
  <c r="J87" i="14"/>
  <c r="BJ87" i="14" s="1"/>
  <c r="BJ88" i="14" s="1"/>
  <c r="BI48" i="14"/>
  <c r="BI49" i="14" s="1"/>
  <c r="BI45" i="14"/>
  <c r="BI46" i="14" s="1"/>
  <c r="BI9" i="14"/>
  <c r="BI10" i="14" s="1"/>
  <c r="AQ3" i="13"/>
  <c r="Z2" i="13" s="1"/>
  <c r="BH55" i="13"/>
  <c r="CJ54" i="13"/>
  <c r="CJ6" i="13"/>
  <c r="BH7" i="13"/>
  <c r="BH40" i="13"/>
  <c r="CJ39" i="13"/>
  <c r="CJ9" i="13"/>
  <c r="BH10" i="13"/>
  <c r="BH28" i="13"/>
  <c r="CJ27" i="13"/>
  <c r="BH43" i="13"/>
  <c r="CJ42" i="13"/>
  <c r="BH58" i="13"/>
  <c r="CJ57" i="13"/>
  <c r="BH19" i="13"/>
  <c r="CJ18" i="13"/>
  <c r="BH52" i="13"/>
  <c r="CJ51" i="13"/>
  <c r="BH25" i="13"/>
  <c r="CJ24" i="13"/>
  <c r="BH31" i="13"/>
  <c r="CJ30" i="13"/>
  <c r="BH37" i="13"/>
  <c r="CJ36" i="13"/>
  <c r="BH46" i="13"/>
  <c r="CJ45" i="13"/>
  <c r="BH61" i="13"/>
  <c r="CJ60" i="13"/>
  <c r="BH64" i="13"/>
  <c r="CJ63" i="13"/>
  <c r="BH67" i="13"/>
  <c r="CJ66" i="13"/>
  <c r="BH76" i="13"/>
  <c r="CJ75" i="13"/>
  <c r="BH79" i="13"/>
  <c r="CJ78" i="13"/>
  <c r="BH85" i="13"/>
  <c r="CJ84" i="13"/>
  <c r="BH88" i="13"/>
  <c r="CJ87" i="13"/>
  <c r="BH13" i="13"/>
  <c r="CJ12" i="13"/>
  <c r="BH34" i="13"/>
  <c r="CJ33" i="13"/>
  <c r="BH49" i="13"/>
  <c r="CJ48" i="13"/>
  <c r="BH73" i="13"/>
  <c r="CJ72" i="13"/>
  <c r="BH82" i="13"/>
  <c r="CJ81" i="13"/>
  <c r="BI93" i="13"/>
  <c r="CK93" i="13" s="1"/>
  <c r="BI90" i="13"/>
  <c r="CK90" i="13" s="1"/>
  <c r="CJ90" i="13"/>
  <c r="BH91" i="13"/>
  <c r="BH94" i="13"/>
  <c r="J63" i="13"/>
  <c r="J69" i="13"/>
  <c r="BJ69" i="13" s="1"/>
  <c r="CL69" i="13" s="1"/>
  <c r="BI36" i="13"/>
  <c r="BI30" i="13"/>
  <c r="BI18" i="13"/>
  <c r="BI15" i="13"/>
  <c r="CK15" i="13" s="1"/>
  <c r="BI36" i="14"/>
  <c r="BI37" i="14" s="1"/>
  <c r="BH37" i="14"/>
  <c r="BH43" i="14"/>
  <c r="J45" i="14"/>
  <c r="BJ45" i="14" s="1"/>
  <c r="BJ46" i="14" s="1"/>
  <c r="BH55" i="14"/>
  <c r="BH58" i="14"/>
  <c r="BH61" i="14"/>
  <c r="BH64" i="14"/>
  <c r="BH67" i="14"/>
  <c r="BH73" i="14"/>
  <c r="BH76" i="14"/>
  <c r="J81" i="14"/>
  <c r="K81" i="14" s="1"/>
  <c r="BH7" i="14"/>
  <c r="BH22" i="14"/>
  <c r="BH25" i="14"/>
  <c r="Z58" i="13"/>
  <c r="AA58" i="13" s="1"/>
  <c r="AB58" i="13" s="1"/>
  <c r="AC58" i="13" s="1"/>
  <c r="AD58" i="13" s="1"/>
  <c r="AE58" i="13" s="1"/>
  <c r="AF58" i="13" s="1"/>
  <c r="J15" i="13"/>
  <c r="BJ15" i="13" s="1"/>
  <c r="CL15" i="13" s="1"/>
  <c r="W18" i="13"/>
  <c r="W30" i="13"/>
  <c r="X30" i="13" s="1"/>
  <c r="Y30" i="13" s="1"/>
  <c r="W51" i="13"/>
  <c r="W64" i="13"/>
  <c r="W72" i="13"/>
  <c r="BW72" i="13" s="1"/>
  <c r="BI39" i="13"/>
  <c r="BI48" i="13"/>
  <c r="AG62" i="13"/>
  <c r="BJ75" i="13"/>
  <c r="BV75" i="13"/>
  <c r="BW42" i="13"/>
  <c r="W48" i="13"/>
  <c r="BW48" i="13" s="1"/>
  <c r="AG74" i="13"/>
  <c r="BI75" i="13"/>
  <c r="W36" i="13"/>
  <c r="BV93" i="13"/>
  <c r="W93" i="13"/>
  <c r="X88" i="13"/>
  <c r="Y88" i="13" s="1"/>
  <c r="Z88" i="13" s="1"/>
  <c r="AA88" i="13" s="1"/>
  <c r="AB88" i="13" s="1"/>
  <c r="AC88" i="13" s="1"/>
  <c r="AD88" i="13" s="1"/>
  <c r="AE88" i="13" s="1"/>
  <c r="AF88" i="13" s="1"/>
  <c r="AP3" i="13"/>
  <c r="V2" i="13" s="1"/>
  <c r="J90" i="13"/>
  <c r="BJ90" i="13" s="1"/>
  <c r="K13" i="14"/>
  <c r="L13" i="14" s="1"/>
  <c r="M13" i="14" s="1"/>
  <c r="N13" i="14" s="1"/>
  <c r="O13" i="14" s="1"/>
  <c r="P13" i="14" s="1"/>
  <c r="Q13" i="14" s="1"/>
  <c r="R13" i="14" s="1"/>
  <c r="S13" i="14" s="1"/>
  <c r="J9" i="14"/>
  <c r="K9" i="14" s="1"/>
  <c r="BJ84" i="14"/>
  <c r="BJ85" i="14" s="1"/>
  <c r="J93" i="14"/>
  <c r="K93" i="14" s="1"/>
  <c r="L93" i="14" s="1"/>
  <c r="BJ18" i="14"/>
  <c r="BJ19" i="14" s="1"/>
  <c r="BI24" i="14"/>
  <c r="BI25" i="14" s="1"/>
  <c r="BJ72" i="14"/>
  <c r="BJ73" i="14" s="1"/>
  <c r="BI21" i="14"/>
  <c r="BI22" i="14" s="1"/>
  <c r="K22" i="14"/>
  <c r="L22" i="14" s="1"/>
  <c r="M22" i="14" s="1"/>
  <c r="N22" i="14" s="1"/>
  <c r="O22" i="14" s="1"/>
  <c r="P22" i="14" s="1"/>
  <c r="Q22" i="14" s="1"/>
  <c r="R22" i="14" s="1"/>
  <c r="S22" i="14" s="1"/>
  <c r="BI33" i="14"/>
  <c r="BI34" i="14" s="1"/>
  <c r="BI69" i="14"/>
  <c r="BI70" i="14" s="1"/>
  <c r="J75" i="14"/>
  <c r="BJ75" i="14" s="1"/>
  <c r="BJ76" i="14" s="1"/>
  <c r="M82" i="13"/>
  <c r="N82" i="13" s="1"/>
  <c r="O82" i="13" s="1"/>
  <c r="P82" i="13" s="1"/>
  <c r="Q82" i="13" s="1"/>
  <c r="R82" i="13" s="1"/>
  <c r="S82" i="13" s="1"/>
  <c r="BJ87" i="13"/>
  <c r="J18" i="13"/>
  <c r="K18" i="13" s="1"/>
  <c r="J30" i="13"/>
  <c r="K87" i="13"/>
  <c r="L87" i="13" s="1"/>
  <c r="BL87" i="13" s="1"/>
  <c r="J40" i="13"/>
  <c r="K40" i="13" s="1"/>
  <c r="L40" i="13" s="1"/>
  <c r="M40" i="13" s="1"/>
  <c r="N40" i="13" s="1"/>
  <c r="O40" i="13" s="1"/>
  <c r="P40" i="13" s="1"/>
  <c r="Q40" i="13" s="1"/>
  <c r="R40" i="13" s="1"/>
  <c r="S40" i="13" s="1"/>
  <c r="J48" i="13"/>
  <c r="K75" i="13"/>
  <c r="L75" i="13" s="1"/>
  <c r="BL75" i="13" s="1"/>
  <c r="BH91" i="14"/>
  <c r="BH88" i="14"/>
  <c r="BH85" i="14"/>
  <c r="BH79" i="14"/>
  <c r="BI60" i="13"/>
  <c r="BI66" i="14"/>
  <c r="BI67" i="14" s="1"/>
  <c r="BI57" i="14"/>
  <c r="BI58" i="14" s="1"/>
  <c r="BH5" i="14"/>
  <c r="L7" i="14"/>
  <c r="BJ6" i="14"/>
  <c r="K6" i="14"/>
  <c r="T11" i="14"/>
  <c r="K27" i="14"/>
  <c r="K67" i="14"/>
  <c r="T10" i="14"/>
  <c r="T14" i="14"/>
  <c r="J15" i="14"/>
  <c r="K18" i="14"/>
  <c r="BH19" i="14"/>
  <c r="K21" i="14"/>
  <c r="BJ21" i="14"/>
  <c r="BJ22" i="14" s="1"/>
  <c r="J24" i="14"/>
  <c r="BK30" i="14"/>
  <c r="BK31" i="14" s="1"/>
  <c r="K34" i="14"/>
  <c r="J36" i="14"/>
  <c r="K49" i="14"/>
  <c r="T50" i="14"/>
  <c r="J52" i="14"/>
  <c r="BJ51" i="14" s="1"/>
  <c r="BJ52" i="14" s="1"/>
  <c r="BI60" i="14"/>
  <c r="BI61" i="14" s="1"/>
  <c r="J60" i="14"/>
  <c r="J90" i="14"/>
  <c r="BI90" i="14"/>
  <c r="BI91" i="14" s="1"/>
  <c r="T17" i="14"/>
  <c r="M30" i="14"/>
  <c r="BL30" i="14"/>
  <c r="BL31" i="14" s="1"/>
  <c r="BI6" i="14"/>
  <c r="T23" i="14"/>
  <c r="K37" i="14"/>
  <c r="J40" i="14"/>
  <c r="BJ39" i="14" s="1"/>
  <c r="BJ40" i="14" s="1"/>
  <c r="BJ42" i="14"/>
  <c r="BJ43" i="14" s="1"/>
  <c r="T43" i="14"/>
  <c r="K51" i="14"/>
  <c r="M85" i="14"/>
  <c r="T16" i="14"/>
  <c r="K33" i="14"/>
  <c r="J48" i="14"/>
  <c r="M73" i="14"/>
  <c r="J12" i="14"/>
  <c r="BI12" i="14"/>
  <c r="BI13" i="14" s="1"/>
  <c r="BH16" i="14"/>
  <c r="T19" i="14"/>
  <c r="T20" i="14"/>
  <c r="K25" i="14"/>
  <c r="T26" i="14"/>
  <c r="J28" i="14"/>
  <c r="BJ27" i="14" s="1"/>
  <c r="BJ28" i="14" s="1"/>
  <c r="BJ30" i="14"/>
  <c r="BJ31" i="14" s="1"/>
  <c r="T31" i="14"/>
  <c r="K39" i="14"/>
  <c r="BH40" i="14"/>
  <c r="K42" i="14"/>
  <c r="T46" i="14"/>
  <c r="T47" i="14"/>
  <c r="BJ54" i="14"/>
  <c r="BJ55" i="14" s="1"/>
  <c r="K54" i="14"/>
  <c r="BI54" i="14"/>
  <c r="BI55" i="14" s="1"/>
  <c r="T55" i="14"/>
  <c r="K63" i="14"/>
  <c r="J78" i="14"/>
  <c r="BI78" i="14"/>
  <c r="BI79" i="14" s="1"/>
  <c r="T91" i="14"/>
  <c r="T95" i="14"/>
  <c r="BI27" i="14"/>
  <c r="BI28" i="14" s="1"/>
  <c r="BI39" i="14"/>
  <c r="BI40" i="14" s="1"/>
  <c r="BI51" i="14"/>
  <c r="BI52" i="14" s="1"/>
  <c r="T53" i="14"/>
  <c r="T58" i="14"/>
  <c r="T59" i="14"/>
  <c r="J70" i="14"/>
  <c r="K79" i="14"/>
  <c r="J82" i="14"/>
  <c r="J94" i="14"/>
  <c r="BI18" i="14"/>
  <c r="BI19" i="14" s="1"/>
  <c r="BI30" i="14"/>
  <c r="BI31" i="14" s="1"/>
  <c r="BI42" i="14"/>
  <c r="BI43" i="14" s="1"/>
  <c r="BI63" i="14"/>
  <c r="BI64" i="14" s="1"/>
  <c r="BH70" i="14"/>
  <c r="K72" i="14"/>
  <c r="BH82" i="14"/>
  <c r="K84" i="14"/>
  <c r="BH94" i="14"/>
  <c r="T62" i="14"/>
  <c r="J64" i="14"/>
  <c r="BJ63" i="14" s="1"/>
  <c r="BJ64" i="14" s="1"/>
  <c r="J66" i="14"/>
  <c r="L81" i="14"/>
  <c r="T68" i="14"/>
  <c r="T76" i="14"/>
  <c r="T80" i="14"/>
  <c r="T88" i="14"/>
  <c r="T92" i="14"/>
  <c r="BI72" i="14"/>
  <c r="BI73" i="14" s="1"/>
  <c r="BI84" i="14"/>
  <c r="BI85" i="14" s="1"/>
  <c r="P46" i="13"/>
  <c r="BV6" i="13"/>
  <c r="AG11" i="13"/>
  <c r="BW12" i="13"/>
  <c r="X12" i="13"/>
  <c r="T14" i="13"/>
  <c r="AG14" i="13"/>
  <c r="Y15" i="13"/>
  <c r="BI21" i="13"/>
  <c r="CK21" i="13" s="1"/>
  <c r="J21" i="13"/>
  <c r="T22" i="13"/>
  <c r="AG22" i="13"/>
  <c r="BV24" i="13"/>
  <c r="AG25" i="13"/>
  <c r="AG29" i="13"/>
  <c r="T31" i="13"/>
  <c r="AG35" i="13"/>
  <c r="T41" i="13"/>
  <c r="AG41" i="13"/>
  <c r="J42" i="13"/>
  <c r="BI42" i="13"/>
  <c r="AG47" i="13"/>
  <c r="T49" i="13"/>
  <c r="AG49" i="13"/>
  <c r="L51" i="13"/>
  <c r="BI51" i="13"/>
  <c r="J52" i="13"/>
  <c r="BJ51" i="13" s="1"/>
  <c r="AG56" i="13"/>
  <c r="Y60" i="13"/>
  <c r="BJ63" i="13"/>
  <c r="K64" i="13"/>
  <c r="J73" i="13"/>
  <c r="BJ72" i="13" s="1"/>
  <c r="BI72" i="13"/>
  <c r="W87" i="13"/>
  <c r="BV87" i="13"/>
  <c r="W6" i="13"/>
  <c r="BV9" i="13"/>
  <c r="W9" i="13"/>
  <c r="T11" i="13"/>
  <c r="BI12" i="13"/>
  <c r="T13" i="13"/>
  <c r="T17" i="13"/>
  <c r="K19" i="13"/>
  <c r="AG23" i="13"/>
  <c r="W24" i="13"/>
  <c r="X27" i="13"/>
  <c r="BI27" i="13"/>
  <c r="J28" i="13"/>
  <c r="BJ27" i="13" s="1"/>
  <c r="X31" i="13"/>
  <c r="BI33" i="13"/>
  <c r="J33" i="13"/>
  <c r="L34" i="13"/>
  <c r="Y34" i="13"/>
  <c r="BI45" i="13"/>
  <c r="J45" i="13"/>
  <c r="J58" i="13"/>
  <c r="T67" i="13"/>
  <c r="X72" i="13"/>
  <c r="BI6" i="13"/>
  <c r="BV15" i="13"/>
  <c r="W16" i="13"/>
  <c r="BV21" i="13"/>
  <c r="W21" i="13"/>
  <c r="BI24" i="13"/>
  <c r="K27" i="13"/>
  <c r="T29" i="13"/>
  <c r="BK39" i="13"/>
  <c r="L39" i="13"/>
  <c r="BV39" i="13"/>
  <c r="W40" i="13"/>
  <c r="T43" i="13"/>
  <c r="X48" i="13"/>
  <c r="AG59" i="13"/>
  <c r="BI66" i="13"/>
  <c r="J66" i="13"/>
  <c r="AG67" i="13"/>
  <c r="BV69" i="13"/>
  <c r="W69" i="13"/>
  <c r="AG70" i="13"/>
  <c r="L79" i="13"/>
  <c r="Y79" i="13"/>
  <c r="BJ81" i="13"/>
  <c r="K81" i="13"/>
  <c r="W82" i="13"/>
  <c r="AG92" i="13"/>
  <c r="T37" i="13"/>
  <c r="BJ39" i="13"/>
  <c r="T59" i="13"/>
  <c r="J12" i="13"/>
  <c r="AG19" i="13"/>
  <c r="T23" i="13"/>
  <c r="T25" i="13"/>
  <c r="J36" i="13"/>
  <c r="AG37" i="13"/>
  <c r="T47" i="13"/>
  <c r="J6" i="13"/>
  <c r="L7" i="13"/>
  <c r="Y7" i="13"/>
  <c r="BI9" i="13"/>
  <c r="J9" i="13"/>
  <c r="L10" i="13"/>
  <c r="Y10" i="13"/>
  <c r="BV12" i="13"/>
  <c r="AG13" i="13"/>
  <c r="T16" i="13"/>
  <c r="AG17" i="13"/>
  <c r="AG20" i="13"/>
  <c r="J24" i="13"/>
  <c r="BV27" i="13"/>
  <c r="W28" i="13"/>
  <c r="BV33" i="13"/>
  <c r="W33" i="13"/>
  <c r="T35" i="13"/>
  <c r="T38" i="13"/>
  <c r="BW57" i="13"/>
  <c r="X57" i="13"/>
  <c r="T76" i="13"/>
  <c r="BW75" i="13"/>
  <c r="X76" i="13"/>
  <c r="BX75" i="13" s="1"/>
  <c r="X90" i="13"/>
  <c r="BW90" i="13"/>
  <c r="BV42" i="13"/>
  <c r="AG43" i="13"/>
  <c r="AG46" i="13"/>
  <c r="T50" i="13"/>
  <c r="BV54" i="13"/>
  <c r="W54" i="13"/>
  <c r="T56" i="13"/>
  <c r="BI57" i="13"/>
  <c r="AG68" i="13"/>
  <c r="BI78" i="13"/>
  <c r="J78" i="13"/>
  <c r="BV81" i="13"/>
  <c r="AG91" i="13"/>
  <c r="T94" i="13"/>
  <c r="X39" i="13"/>
  <c r="X42" i="13"/>
  <c r="T44" i="13"/>
  <c r="W45" i="13"/>
  <c r="AG50" i="13"/>
  <c r="AG53" i="13"/>
  <c r="J57" i="13"/>
  <c r="BV60" i="13"/>
  <c r="W61" i="13"/>
  <c r="Y63" i="13"/>
  <c r="BV66" i="13"/>
  <c r="W66" i="13"/>
  <c r="T68" i="13"/>
  <c r="BI69" i="13"/>
  <c r="CK69" i="13" s="1"/>
  <c r="T70" i="13"/>
  <c r="K72" i="13"/>
  <c r="AG73" i="13"/>
  <c r="T74" i="13"/>
  <c r="BK75" i="13"/>
  <c r="T77" i="13"/>
  <c r="AG80" i="13"/>
  <c r="W81" i="13"/>
  <c r="BI84" i="13"/>
  <c r="J85" i="13"/>
  <c r="BJ84" i="13" s="1"/>
  <c r="T86" i="13"/>
  <c r="T92" i="13"/>
  <c r="J93" i="13"/>
  <c r="AG94" i="13"/>
  <c r="T95" i="13"/>
  <c r="AG38" i="13"/>
  <c r="AG52" i="13"/>
  <c r="AG44" i="13"/>
  <c r="BI54" i="13"/>
  <c r="J54" i="13"/>
  <c r="T55" i="13"/>
  <c r="AG55" i="13"/>
  <c r="BV57" i="13"/>
  <c r="T61" i="13"/>
  <c r="AG65" i="13"/>
  <c r="Z75" i="13"/>
  <c r="BV78" i="13"/>
  <c r="W78" i="13"/>
  <c r="T80" i="13"/>
  <c r="BI81" i="13"/>
  <c r="L84" i="13"/>
  <c r="AG85" i="13"/>
  <c r="AG86" i="13"/>
  <c r="T88" i="13"/>
  <c r="BV90" i="13"/>
  <c r="AG95" i="13"/>
  <c r="BI87" i="13"/>
  <c r="AG89" i="13"/>
  <c r="T91" i="13"/>
  <c r="K87" i="14" l="1"/>
  <c r="K45" i="14"/>
  <c r="X84" i="13"/>
  <c r="T40" i="13"/>
  <c r="BI70" i="13"/>
  <c r="BW30" i="13"/>
  <c r="BI22" i="13"/>
  <c r="BI16" i="13"/>
  <c r="K90" i="13"/>
  <c r="M87" i="13"/>
  <c r="M75" i="13"/>
  <c r="BM75" i="13" s="1"/>
  <c r="BJ81" i="14"/>
  <c r="BJ82" i="14" s="1"/>
  <c r="K75" i="14"/>
  <c r="BK75" i="14" s="1"/>
  <c r="BK76" i="14" s="1"/>
  <c r="BI55" i="13"/>
  <c r="CK54" i="13"/>
  <c r="BI94" i="13"/>
  <c r="BI91" i="13"/>
  <c r="BI85" i="13"/>
  <c r="CK84" i="13"/>
  <c r="BK76" i="13"/>
  <c r="CM75" i="13"/>
  <c r="CM39" i="13"/>
  <c r="CL27" i="13"/>
  <c r="BI61" i="13"/>
  <c r="CK60" i="13"/>
  <c r="CK87" i="13"/>
  <c r="BI88" i="13"/>
  <c r="K69" i="13"/>
  <c r="BK69" i="13" s="1"/>
  <c r="CM69" i="13" s="1"/>
  <c r="BI10" i="13"/>
  <c r="CK9" i="13"/>
  <c r="BI46" i="13"/>
  <c r="CK45" i="13"/>
  <c r="CK27" i="13"/>
  <c r="BI28" i="13"/>
  <c r="CL63" i="13"/>
  <c r="BI19" i="13"/>
  <c r="CK18" i="13"/>
  <c r="BI82" i="13"/>
  <c r="CK81" i="13"/>
  <c r="BI79" i="13"/>
  <c r="CK78" i="13"/>
  <c r="CL39" i="13"/>
  <c r="CL51" i="13"/>
  <c r="CK6" i="13"/>
  <c r="BI7" i="13"/>
  <c r="BI13" i="13"/>
  <c r="CK12" i="13"/>
  <c r="BI73" i="13"/>
  <c r="CK72" i="13"/>
  <c r="BI43" i="13"/>
  <c r="CK42" i="13"/>
  <c r="BI49" i="13"/>
  <c r="CK48" i="13"/>
  <c r="BI31" i="13"/>
  <c r="CK30" i="13"/>
  <c r="CN75" i="13"/>
  <c r="BI58" i="13"/>
  <c r="CK57" i="13"/>
  <c r="BJ76" i="13"/>
  <c r="CL75" i="13"/>
  <c r="BI34" i="13"/>
  <c r="CK33" i="13"/>
  <c r="BI52" i="13"/>
  <c r="CK51" i="13"/>
  <c r="CL84" i="13"/>
  <c r="BJ85" i="13"/>
  <c r="CN87" i="13"/>
  <c r="CL81" i="13"/>
  <c r="BI67" i="13"/>
  <c r="CK66" i="13"/>
  <c r="BI25" i="13"/>
  <c r="CK24" i="13"/>
  <c r="BJ73" i="13"/>
  <c r="CL72" i="13"/>
  <c r="CL87" i="13"/>
  <c r="CK75" i="13"/>
  <c r="BI76" i="13"/>
  <c r="CK39" i="13"/>
  <c r="BI40" i="13"/>
  <c r="BI37" i="13"/>
  <c r="CK36" i="13"/>
  <c r="BJ91" i="13"/>
  <c r="CL90" i="13"/>
  <c r="K15" i="13"/>
  <c r="L15" i="13" s="1"/>
  <c r="K63" i="13"/>
  <c r="CJ5" i="13"/>
  <c r="BW63" i="13"/>
  <c r="BJ64" i="13" s="1"/>
  <c r="X64" i="13"/>
  <c r="BK87" i="13"/>
  <c r="BK18" i="13"/>
  <c r="BW51" i="13"/>
  <c r="BJ52" i="13" s="1"/>
  <c r="X51" i="13"/>
  <c r="BW18" i="13"/>
  <c r="X18" i="13"/>
  <c r="AG58" i="13"/>
  <c r="BW36" i="13"/>
  <c r="X36" i="13"/>
  <c r="L18" i="13"/>
  <c r="M18" i="13" s="1"/>
  <c r="BJ93" i="14"/>
  <c r="BJ94" i="14" s="1"/>
  <c r="BW93" i="13"/>
  <c r="X93" i="13"/>
  <c r="AG88" i="13"/>
  <c r="BJ9" i="14"/>
  <c r="BJ10" i="14" s="1"/>
  <c r="T22" i="14"/>
  <c r="T13" i="14"/>
  <c r="BJ18" i="13"/>
  <c r="BJ48" i="13"/>
  <c r="K48" i="13"/>
  <c r="K30" i="13"/>
  <c r="BJ30" i="13"/>
  <c r="T82" i="13"/>
  <c r="K61" i="14"/>
  <c r="J69" i="14"/>
  <c r="J60" i="13"/>
  <c r="J57" i="14"/>
  <c r="BI63" i="13"/>
  <c r="L54" i="14"/>
  <c r="BK54" i="14"/>
  <c r="BK55" i="14" s="1"/>
  <c r="L34" i="14"/>
  <c r="M81" i="14"/>
  <c r="BJ66" i="14"/>
  <c r="BJ67" i="14" s="1"/>
  <c r="K66" i="14"/>
  <c r="L84" i="14"/>
  <c r="BK84" i="14"/>
  <c r="BK85" i="14" s="1"/>
  <c r="L79" i="14"/>
  <c r="K70" i="14"/>
  <c r="L63" i="14"/>
  <c r="L39" i="14"/>
  <c r="L33" i="14"/>
  <c r="BK33" i="14"/>
  <c r="BK34" i="14" s="1"/>
  <c r="BJ60" i="14"/>
  <c r="BJ61" i="14" s="1"/>
  <c r="K60" i="14"/>
  <c r="K52" i="14"/>
  <c r="BK51" i="14" s="1"/>
  <c r="BK52" i="14" s="1"/>
  <c r="L67" i="14"/>
  <c r="L45" i="14"/>
  <c r="BK45" i="14"/>
  <c r="BK46" i="14" s="1"/>
  <c r="BJ12" i="14"/>
  <c r="BJ13" i="14" s="1"/>
  <c r="K12" i="14"/>
  <c r="L21" i="14"/>
  <c r="BK21" i="14"/>
  <c r="BK22" i="14" s="1"/>
  <c r="N73" i="14"/>
  <c r="L18" i="14"/>
  <c r="BK18" i="14"/>
  <c r="BK19" i="14" s="1"/>
  <c r="L49" i="14"/>
  <c r="BJ7" i="14"/>
  <c r="M93" i="14"/>
  <c r="L72" i="14"/>
  <c r="BK72" i="14"/>
  <c r="BK73" i="14" s="1"/>
  <c r="K78" i="14"/>
  <c r="BJ78" i="14"/>
  <c r="BJ79" i="14" s="1"/>
  <c r="L42" i="14"/>
  <c r="BK42" i="14"/>
  <c r="BK43" i="14" s="1"/>
  <c r="K28" i="14"/>
  <c r="BK27" i="14" s="1"/>
  <c r="BK28" i="14" s="1"/>
  <c r="L25" i="14"/>
  <c r="N85" i="14"/>
  <c r="L37" i="14"/>
  <c r="K36" i="14"/>
  <c r="BJ36" i="14"/>
  <c r="BJ37" i="14" s="1"/>
  <c r="K24" i="14"/>
  <c r="BJ24" i="14"/>
  <c r="BJ25" i="14" s="1"/>
  <c r="L9" i="14"/>
  <c r="BK9" i="14"/>
  <c r="BK10" i="14" s="1"/>
  <c r="M7" i="14"/>
  <c r="L87" i="14"/>
  <c r="BK87" i="14"/>
  <c r="BK88" i="14" s="1"/>
  <c r="K64" i="14"/>
  <c r="K94" i="14"/>
  <c r="K82" i="14"/>
  <c r="K48" i="14"/>
  <c r="BJ48" i="14"/>
  <c r="BJ49" i="14" s="1"/>
  <c r="L51" i="14"/>
  <c r="K40" i="14"/>
  <c r="BI5" i="14"/>
  <c r="BI7" i="14"/>
  <c r="N30" i="14"/>
  <c r="BM30" i="14"/>
  <c r="BM31" i="14" s="1"/>
  <c r="K90" i="14"/>
  <c r="BJ90" i="14"/>
  <c r="BJ91" i="14" s="1"/>
  <c r="K15" i="14"/>
  <c r="BJ15" i="14"/>
  <c r="BJ16" i="14" s="1"/>
  <c r="L27" i="14"/>
  <c r="L6" i="14"/>
  <c r="BK6" i="14"/>
  <c r="AA75" i="13"/>
  <c r="L72" i="13"/>
  <c r="Y76" i="13"/>
  <c r="Z7" i="13"/>
  <c r="L27" i="13"/>
  <c r="Y31" i="13"/>
  <c r="BY30" i="13" s="1"/>
  <c r="X6" i="13"/>
  <c r="BW6" i="13"/>
  <c r="K54" i="13"/>
  <c r="BJ54" i="13"/>
  <c r="BJ93" i="13"/>
  <c r="CL93" i="13" s="1"/>
  <c r="K93" i="13"/>
  <c r="K85" i="13"/>
  <c r="X66" i="13"/>
  <c r="BW66" i="13"/>
  <c r="X61" i="13"/>
  <c r="Y39" i="13"/>
  <c r="X54" i="13"/>
  <c r="BW54" i="13"/>
  <c r="Y90" i="13"/>
  <c r="BX90" i="13"/>
  <c r="X33" i="13"/>
  <c r="BW33" i="13"/>
  <c r="X28" i="13"/>
  <c r="BX27" i="13" s="1"/>
  <c r="K9" i="13"/>
  <c r="BJ9" i="13"/>
  <c r="M7" i="13"/>
  <c r="X82" i="13"/>
  <c r="X40" i="13"/>
  <c r="BX39" i="13" s="1"/>
  <c r="BK40" i="13" s="1"/>
  <c r="BW39" i="13"/>
  <c r="BJ40" i="13" s="1"/>
  <c r="BX72" i="13"/>
  <c r="Y72" i="13"/>
  <c r="K45" i="13"/>
  <c r="BJ45" i="13"/>
  <c r="K33" i="13"/>
  <c r="BJ33" i="13"/>
  <c r="K28" i="13"/>
  <c r="BK27" i="13" s="1"/>
  <c r="X9" i="13"/>
  <c r="BW9" i="13"/>
  <c r="K42" i="13"/>
  <c r="BJ42" i="13"/>
  <c r="K21" i="13"/>
  <c r="BJ21" i="13"/>
  <c r="CL21" i="13" s="1"/>
  <c r="X78" i="13"/>
  <c r="BW78" i="13"/>
  <c r="BJ57" i="13"/>
  <c r="K57" i="13"/>
  <c r="Y57" i="13"/>
  <c r="BX57" i="13"/>
  <c r="BJ12" i="13"/>
  <c r="K12" i="13"/>
  <c r="Z79" i="13"/>
  <c r="X16" i="13"/>
  <c r="M34" i="13"/>
  <c r="Z15" i="13"/>
  <c r="BK90" i="13"/>
  <c r="L90" i="13"/>
  <c r="M79" i="13"/>
  <c r="BW69" i="13"/>
  <c r="BJ70" i="13" s="1"/>
  <c r="X69" i="13"/>
  <c r="Y48" i="13"/>
  <c r="BX48" i="13"/>
  <c r="BX30" i="13"/>
  <c r="K58" i="13"/>
  <c r="BW87" i="13"/>
  <c r="BJ88" i="13" s="1"/>
  <c r="X87" i="13"/>
  <c r="K73" i="13"/>
  <c r="Z60" i="13"/>
  <c r="BW27" i="13"/>
  <c r="BJ28" i="13" s="1"/>
  <c r="Q46" i="13"/>
  <c r="BW81" i="13"/>
  <c r="BJ82" i="13" s="1"/>
  <c r="X81" i="13"/>
  <c r="BX42" i="13"/>
  <c r="Y42" i="13"/>
  <c r="BJ24" i="13"/>
  <c r="K24" i="13"/>
  <c r="M10" i="13"/>
  <c r="BJ36" i="13"/>
  <c r="K36" i="13"/>
  <c r="M39" i="13"/>
  <c r="BL39" i="13"/>
  <c r="L64" i="13"/>
  <c r="Z63" i="13"/>
  <c r="X45" i="13"/>
  <c r="BW45" i="13"/>
  <c r="K78" i="13"/>
  <c r="BJ78" i="13"/>
  <c r="Z30" i="13"/>
  <c r="BW15" i="13"/>
  <c r="BJ16" i="13" s="1"/>
  <c r="K6" i="13"/>
  <c r="BJ6" i="13"/>
  <c r="L81" i="13"/>
  <c r="BK81" i="13"/>
  <c r="M84" i="13"/>
  <c r="N75" i="13"/>
  <c r="BW60" i="13"/>
  <c r="BX84" i="13"/>
  <c r="Y84" i="13"/>
  <c r="N87" i="13"/>
  <c r="BM87" i="13"/>
  <c r="Z10" i="13"/>
  <c r="K66" i="13"/>
  <c r="BJ66" i="13"/>
  <c r="X21" i="13"/>
  <c r="BW21" i="13"/>
  <c r="Z34" i="13"/>
  <c r="Y27" i="13"/>
  <c r="BW24" i="13"/>
  <c r="X24" i="13"/>
  <c r="L19" i="13"/>
  <c r="K52" i="13"/>
  <c r="M51" i="13"/>
  <c r="Y12" i="13"/>
  <c r="BX12" i="13"/>
  <c r="BK15" i="13" l="1"/>
  <c r="CM15" i="13" s="1"/>
  <c r="L75" i="14"/>
  <c r="L69" i="13"/>
  <c r="BJ22" i="13"/>
  <c r="BL18" i="13"/>
  <c r="CN18" i="13" s="1"/>
  <c r="BJ55" i="13"/>
  <c r="CL54" i="13"/>
  <c r="CN39" i="13"/>
  <c r="BJ49" i="13"/>
  <c r="CL48" i="13"/>
  <c r="CO87" i="13"/>
  <c r="CL45" i="13"/>
  <c r="BJ46" i="13"/>
  <c r="CL18" i="13"/>
  <c r="BJ19" i="13"/>
  <c r="CL66" i="13"/>
  <c r="BJ67" i="13"/>
  <c r="CM81" i="13"/>
  <c r="CL33" i="13"/>
  <c r="BJ34" i="13"/>
  <c r="CO75" i="13"/>
  <c r="CL12" i="13"/>
  <c r="BJ13" i="13"/>
  <c r="CL57" i="13"/>
  <c r="BJ58" i="13"/>
  <c r="CL6" i="13"/>
  <c r="BJ7" i="13"/>
  <c r="BJ25" i="13"/>
  <c r="CL24" i="13"/>
  <c r="CL42" i="13"/>
  <c r="BJ43" i="13"/>
  <c r="CL30" i="13"/>
  <c r="BJ31" i="13"/>
  <c r="CM18" i="13"/>
  <c r="CL78" i="13"/>
  <c r="BJ79" i="13"/>
  <c r="CL36" i="13"/>
  <c r="BJ37" i="13"/>
  <c r="BK28" i="13"/>
  <c r="CM27" i="13"/>
  <c r="BJ10" i="13"/>
  <c r="CL9" i="13"/>
  <c r="BI64" i="13"/>
  <c r="CK63" i="13"/>
  <c r="CK5" i="13" s="1"/>
  <c r="CM87" i="13"/>
  <c r="BK91" i="13"/>
  <c r="CM90" i="13"/>
  <c r="BJ94" i="13"/>
  <c r="BK63" i="13"/>
  <c r="L63" i="13"/>
  <c r="BL63" i="13" s="1"/>
  <c r="BX51" i="13"/>
  <c r="Y51" i="13"/>
  <c r="Y64" i="13"/>
  <c r="BX63" i="13"/>
  <c r="Y18" i="13"/>
  <c r="BX18" i="13"/>
  <c r="BK19" i="13" s="1"/>
  <c r="BX36" i="13"/>
  <c r="Y36" i="13"/>
  <c r="BX93" i="13"/>
  <c r="Y93" i="13"/>
  <c r="L30" i="13"/>
  <c r="BK30" i="13"/>
  <c r="L48" i="13"/>
  <c r="BK48" i="13"/>
  <c r="K57" i="14"/>
  <c r="BJ57" i="14"/>
  <c r="BJ58" i="14" s="1"/>
  <c r="BJ60" i="13"/>
  <c r="K60" i="13"/>
  <c r="K69" i="14"/>
  <c r="BK69" i="14" s="1"/>
  <c r="BK70" i="14" s="1"/>
  <c r="BJ69" i="14"/>
  <c r="BJ70" i="14" s="1"/>
  <c r="L61" i="14"/>
  <c r="M6" i="14"/>
  <c r="BL6" i="14"/>
  <c r="L82" i="14"/>
  <c r="BK81" i="14"/>
  <c r="BK82" i="14" s="1"/>
  <c r="O85" i="14"/>
  <c r="N93" i="14"/>
  <c r="M45" i="14"/>
  <c r="BL45" i="14"/>
  <c r="BL46" i="14" s="1"/>
  <c r="L60" i="14"/>
  <c r="BK60" i="14"/>
  <c r="BK61" i="14" s="1"/>
  <c r="L70" i="14"/>
  <c r="M84" i="14"/>
  <c r="BL84" i="14"/>
  <c r="BL85" i="14" s="1"/>
  <c r="BN30" i="14"/>
  <c r="BN31" i="14" s="1"/>
  <c r="O30" i="14"/>
  <c r="L40" i="14"/>
  <c r="L94" i="14"/>
  <c r="BK93" i="14"/>
  <c r="BK94" i="14" s="1"/>
  <c r="M9" i="14"/>
  <c r="BL9" i="14"/>
  <c r="BL10" i="14" s="1"/>
  <c r="L36" i="14"/>
  <c r="BK36" i="14"/>
  <c r="BK37" i="14" s="1"/>
  <c r="M25" i="14"/>
  <c r="M42" i="14"/>
  <c r="BL42" i="14"/>
  <c r="BL43" i="14" s="1"/>
  <c r="M72" i="14"/>
  <c r="BL72" i="14"/>
  <c r="BL73" i="14" s="1"/>
  <c r="M49" i="14"/>
  <c r="M75" i="14"/>
  <c r="BL75" i="14"/>
  <c r="BL76" i="14" s="1"/>
  <c r="L12" i="14"/>
  <c r="BK12" i="14"/>
  <c r="BK13" i="14" s="1"/>
  <c r="M33" i="14"/>
  <c r="BL33" i="14"/>
  <c r="BL34" i="14" s="1"/>
  <c r="BK39" i="14"/>
  <c r="BK40" i="14" s="1"/>
  <c r="M79" i="14"/>
  <c r="L66" i="14"/>
  <c r="BK66" i="14"/>
  <c r="BK67" i="14" s="1"/>
  <c r="N81" i="14"/>
  <c r="M27" i="14"/>
  <c r="L48" i="14"/>
  <c r="BK48" i="14"/>
  <c r="BK49" i="14" s="1"/>
  <c r="M87" i="14"/>
  <c r="BL87" i="14"/>
  <c r="BL88" i="14" s="1"/>
  <c r="L28" i="14"/>
  <c r="M18" i="14"/>
  <c r="BL18" i="14"/>
  <c r="BL19" i="14" s="1"/>
  <c r="M67" i="14"/>
  <c r="M63" i="14"/>
  <c r="M34" i="14"/>
  <c r="M54" i="14"/>
  <c r="BL54" i="14"/>
  <c r="BL55" i="14" s="1"/>
  <c r="BK7" i="14"/>
  <c r="BK15" i="14"/>
  <c r="BK16" i="14" s="1"/>
  <c r="L15" i="14"/>
  <c r="L90" i="14"/>
  <c r="BK90" i="14"/>
  <c r="BK91" i="14" s="1"/>
  <c r="M51" i="14"/>
  <c r="L64" i="14"/>
  <c r="N7" i="14"/>
  <c r="L24" i="14"/>
  <c r="BK24" i="14"/>
  <c r="BK25" i="14" s="1"/>
  <c r="M37" i="14"/>
  <c r="L78" i="14"/>
  <c r="BK78" i="14"/>
  <c r="BK79" i="14" s="1"/>
  <c r="O73" i="14"/>
  <c r="M21" i="14"/>
  <c r="BL21" i="14"/>
  <c r="BL22" i="14" s="1"/>
  <c r="L52" i="14"/>
  <c r="M39" i="14"/>
  <c r="BK63" i="14"/>
  <c r="BK64" i="14" s="1"/>
  <c r="M81" i="13"/>
  <c r="BL81" i="13"/>
  <c r="AA63" i="13"/>
  <c r="R46" i="13"/>
  <c r="N79" i="13"/>
  <c r="N34" i="13"/>
  <c r="BX33" i="13"/>
  <c r="Y33" i="13"/>
  <c r="Y6" i="13"/>
  <c r="BX6" i="13"/>
  <c r="N51" i="13"/>
  <c r="Y24" i="13"/>
  <c r="BX24" i="13"/>
  <c r="BK78" i="13"/>
  <c r="L78" i="13"/>
  <c r="AA15" i="13"/>
  <c r="Y16" i="13"/>
  <c r="BX15" i="13"/>
  <c r="BK16" i="13" s="1"/>
  <c r="L57" i="13"/>
  <c r="BK57" i="13"/>
  <c r="BX78" i="13"/>
  <c r="Y78" i="13"/>
  <c r="BX9" i="13"/>
  <c r="Y9" i="13"/>
  <c r="Z72" i="13"/>
  <c r="BY72" i="13"/>
  <c r="N7" i="13"/>
  <c r="Y28" i="13"/>
  <c r="BY27" i="13" s="1"/>
  <c r="BX54" i="13"/>
  <c r="Y54" i="13"/>
  <c r="Z31" i="13"/>
  <c r="BZ30" i="13" s="1"/>
  <c r="M27" i="13"/>
  <c r="AB75" i="13"/>
  <c r="Y21" i="13"/>
  <c r="BX21" i="13"/>
  <c r="O87" i="13"/>
  <c r="BN87" i="13"/>
  <c r="N18" i="13"/>
  <c r="Z57" i="13"/>
  <c r="BY57" i="13"/>
  <c r="L45" i="13"/>
  <c r="BK45" i="13"/>
  <c r="BK9" i="13"/>
  <c r="L9" i="13"/>
  <c r="Y61" i="13"/>
  <c r="BX60" i="13"/>
  <c r="AA7" i="13"/>
  <c r="N84" i="13"/>
  <c r="BL69" i="13"/>
  <c r="CN69" i="13" s="1"/>
  <c r="M69" i="13"/>
  <c r="N10" i="13"/>
  <c r="BY42" i="13"/>
  <c r="Z42" i="13"/>
  <c r="Z12" i="13"/>
  <c r="BY12" i="13"/>
  <c r="L52" i="13"/>
  <c r="BK51" i="13"/>
  <c r="AA34" i="13"/>
  <c r="BN75" i="13"/>
  <c r="O75" i="13"/>
  <c r="L6" i="13"/>
  <c r="BK6" i="13"/>
  <c r="BM39" i="13"/>
  <c r="N39" i="13"/>
  <c r="L24" i="13"/>
  <c r="BK24" i="13"/>
  <c r="AA60" i="13"/>
  <c r="Y69" i="13"/>
  <c r="BX69" i="13"/>
  <c r="BK70" i="13" s="1"/>
  <c r="M90" i="13"/>
  <c r="BL90" i="13"/>
  <c r="M15" i="13"/>
  <c r="BL15" i="13"/>
  <c r="CN15" i="13" s="1"/>
  <c r="AA79" i="13"/>
  <c r="L42" i="13"/>
  <c r="BK42" i="13"/>
  <c r="BK33" i="13"/>
  <c r="L33" i="13"/>
  <c r="Y40" i="13"/>
  <c r="BY39" i="13" s="1"/>
  <c r="BL40" i="13" s="1"/>
  <c r="Z39" i="13"/>
  <c r="L85" i="13"/>
  <c r="BK84" i="13"/>
  <c r="M72" i="13"/>
  <c r="M19" i="13"/>
  <c r="BM18" i="13" s="1"/>
  <c r="Z84" i="13"/>
  <c r="BY84" i="13"/>
  <c r="AA30" i="13"/>
  <c r="BX87" i="13"/>
  <c r="BK88" i="13" s="1"/>
  <c r="Y87" i="13"/>
  <c r="Z48" i="13"/>
  <c r="BY48" i="13"/>
  <c r="L28" i="13"/>
  <c r="BL27" i="13" s="1"/>
  <c r="Z27" i="13"/>
  <c r="BK66" i="13"/>
  <c r="L66" i="13"/>
  <c r="AA10" i="13"/>
  <c r="Y45" i="13"/>
  <c r="BX45" i="13"/>
  <c r="M64" i="13"/>
  <c r="L36" i="13"/>
  <c r="BK36" i="13"/>
  <c r="Y81" i="13"/>
  <c r="BX81" i="13"/>
  <c r="BK82" i="13" s="1"/>
  <c r="L73" i="13"/>
  <c r="L58" i="13"/>
  <c r="L12" i="13"/>
  <c r="BK12" i="13"/>
  <c r="BK21" i="13"/>
  <c r="CM21" i="13" s="1"/>
  <c r="L21" i="13"/>
  <c r="Y82" i="13"/>
  <c r="Z90" i="13"/>
  <c r="BY90" i="13"/>
  <c r="Y66" i="13"/>
  <c r="BX66" i="13"/>
  <c r="L93" i="13"/>
  <c r="BK93" i="13"/>
  <c r="CM93" i="13" s="1"/>
  <c r="BK54" i="13"/>
  <c r="L54" i="13"/>
  <c r="Z76" i="13"/>
  <c r="BY75" i="13"/>
  <c r="BL76" i="13" s="1"/>
  <c r="BK72" i="13"/>
  <c r="BK22" i="13" l="1"/>
  <c r="BK55" i="13"/>
  <c r="CM54" i="13"/>
  <c r="CN63" i="13"/>
  <c r="CL60" i="13"/>
  <c r="CL5" i="13" s="1"/>
  <c r="BJ61" i="13"/>
  <c r="BK49" i="13"/>
  <c r="CM48" i="13"/>
  <c r="BK67" i="13"/>
  <c r="CM66" i="13"/>
  <c r="CP75" i="13"/>
  <c r="BK37" i="13"/>
  <c r="CM36" i="13"/>
  <c r="CO18" i="13"/>
  <c r="BK34" i="13"/>
  <c r="CM33" i="13"/>
  <c r="CM6" i="13"/>
  <c r="BK7" i="13"/>
  <c r="BK52" i="13"/>
  <c r="CM51" i="13"/>
  <c r="BK85" i="13"/>
  <c r="CM84" i="13"/>
  <c r="CO39" i="13"/>
  <c r="BK46" i="13"/>
  <c r="CM45" i="13"/>
  <c r="BK58" i="13"/>
  <c r="CM57" i="13"/>
  <c r="CN81" i="13"/>
  <c r="BK64" i="13"/>
  <c r="CM63" i="13"/>
  <c r="BL28" i="13"/>
  <c r="CN27" i="13"/>
  <c r="BK25" i="13"/>
  <c r="CM24" i="13"/>
  <c r="CP87" i="13"/>
  <c r="BK73" i="13"/>
  <c r="CM72" i="13"/>
  <c r="BK13" i="13"/>
  <c r="CM12" i="13"/>
  <c r="BK43" i="13"/>
  <c r="CM42" i="13"/>
  <c r="BK10" i="13"/>
  <c r="CM9" i="13"/>
  <c r="BK79" i="13"/>
  <c r="CM78" i="13"/>
  <c r="BK31" i="13"/>
  <c r="CM30" i="13"/>
  <c r="CN90" i="13"/>
  <c r="BL91" i="13"/>
  <c r="BK94" i="13"/>
  <c r="M63" i="13"/>
  <c r="BM63" i="13" s="1"/>
  <c r="BY18" i="13"/>
  <c r="BL19" i="13" s="1"/>
  <c r="Z18" i="13"/>
  <c r="Z64" i="13"/>
  <c r="BY63" i="13"/>
  <c r="BL64" i="13" s="1"/>
  <c r="Z51" i="13"/>
  <c r="BY51" i="13"/>
  <c r="BJ5" i="14"/>
  <c r="Z36" i="13"/>
  <c r="BY36" i="13"/>
  <c r="BY93" i="13"/>
  <c r="Z93" i="13"/>
  <c r="BL48" i="13"/>
  <c r="M48" i="13"/>
  <c r="BL30" i="13"/>
  <c r="M30" i="13"/>
  <c r="L60" i="13"/>
  <c r="BK60" i="13"/>
  <c r="M61" i="14"/>
  <c r="L69" i="14"/>
  <c r="BL69" i="14" s="1"/>
  <c r="BL70" i="14" s="1"/>
  <c r="L57" i="14"/>
  <c r="BK57" i="14"/>
  <c r="BK58" i="14" s="1"/>
  <c r="BM21" i="14"/>
  <c r="BM22" i="14" s="1"/>
  <c r="N21" i="14"/>
  <c r="BL24" i="14"/>
  <c r="BL25" i="14" s="1"/>
  <c r="M24" i="14"/>
  <c r="BL51" i="14"/>
  <c r="BL52" i="14" s="1"/>
  <c r="BL90" i="14"/>
  <c r="BL91" i="14" s="1"/>
  <c r="M90" i="14"/>
  <c r="N67" i="14"/>
  <c r="BL48" i="14"/>
  <c r="BL49" i="14" s="1"/>
  <c r="M48" i="14"/>
  <c r="N49" i="14"/>
  <c r="P30" i="14"/>
  <c r="BO30" i="14"/>
  <c r="BO31" i="14" s="1"/>
  <c r="M70" i="14"/>
  <c r="BM45" i="14"/>
  <c r="BM46" i="14" s="1"/>
  <c r="N45" i="14"/>
  <c r="O93" i="14"/>
  <c r="M82" i="14"/>
  <c r="BL81" i="14"/>
  <c r="BL82" i="14" s="1"/>
  <c r="N39" i="14"/>
  <c r="BL78" i="14"/>
  <c r="BL79" i="14" s="1"/>
  <c r="M78" i="14"/>
  <c r="N63" i="14"/>
  <c r="M28" i="14"/>
  <c r="BM27" i="14" s="1"/>
  <c r="BM28" i="14" s="1"/>
  <c r="N72" i="14"/>
  <c r="BM72" i="14"/>
  <c r="BM73" i="14" s="1"/>
  <c r="P73" i="14"/>
  <c r="O7" i="14"/>
  <c r="N51" i="14"/>
  <c r="BL27" i="14"/>
  <c r="BL28" i="14" s="1"/>
  <c r="BL66" i="14"/>
  <c r="BL67" i="14" s="1"/>
  <c r="M66" i="14"/>
  <c r="BL12" i="14"/>
  <c r="BL13" i="14" s="1"/>
  <c r="M12" i="14"/>
  <c r="BL36" i="14"/>
  <c r="BL37" i="14" s="1"/>
  <c r="M36" i="14"/>
  <c r="N84" i="14"/>
  <c r="BM84" i="14"/>
  <c r="BM85" i="14" s="1"/>
  <c r="P85" i="14"/>
  <c r="M64" i="14"/>
  <c r="BM63" i="14" s="1"/>
  <c r="BM64" i="14" s="1"/>
  <c r="M15" i="14"/>
  <c r="BL15" i="14"/>
  <c r="BL16" i="14" s="1"/>
  <c r="O81" i="14"/>
  <c r="N42" i="14"/>
  <c r="BM42" i="14"/>
  <c r="BM43" i="14" s="1"/>
  <c r="M94" i="14"/>
  <c r="BL93" i="14"/>
  <c r="BL94" i="14" s="1"/>
  <c r="M40" i="14"/>
  <c r="BL60" i="14"/>
  <c r="BL61" i="14" s="1"/>
  <c r="M60" i="14"/>
  <c r="BL7" i="14"/>
  <c r="M52" i="14"/>
  <c r="N37" i="14"/>
  <c r="N54" i="14"/>
  <c r="BM54" i="14"/>
  <c r="BM55" i="14" s="1"/>
  <c r="N18" i="14"/>
  <c r="BM18" i="14"/>
  <c r="BM19" i="14" s="1"/>
  <c r="N27" i="14"/>
  <c r="BL39" i="14"/>
  <c r="BL40" i="14" s="1"/>
  <c r="N34" i="14"/>
  <c r="BL63" i="14"/>
  <c r="BL64" i="14" s="1"/>
  <c r="BM87" i="14"/>
  <c r="BM88" i="14" s="1"/>
  <c r="N87" i="14"/>
  <c r="N79" i="14"/>
  <c r="BM33" i="14"/>
  <c r="BM34" i="14" s="1"/>
  <c r="N33" i="14"/>
  <c r="BM75" i="14"/>
  <c r="BM76" i="14" s="1"/>
  <c r="N75" i="14"/>
  <c r="N25" i="14"/>
  <c r="BM9" i="14"/>
  <c r="BM10" i="14" s="1"/>
  <c r="N9" i="14"/>
  <c r="T35" i="14"/>
  <c r="N6" i="14"/>
  <c r="BM6" i="14"/>
  <c r="BL9" i="13"/>
  <c r="M9" i="13"/>
  <c r="M45" i="13"/>
  <c r="BL45" i="13"/>
  <c r="AC75" i="13"/>
  <c r="BY9" i="13"/>
  <c r="Z9" i="13"/>
  <c r="BY33" i="13"/>
  <c r="Z33" i="13"/>
  <c r="BM81" i="13"/>
  <c r="N81" i="13"/>
  <c r="BL93" i="13"/>
  <c r="CN93" i="13" s="1"/>
  <c r="M93" i="13"/>
  <c r="BL21" i="13"/>
  <c r="CN21" i="13" s="1"/>
  <c r="M21" i="13"/>
  <c r="BL36" i="13"/>
  <c r="M36" i="13"/>
  <c r="M28" i="13"/>
  <c r="AB60" i="13"/>
  <c r="N64" i="13"/>
  <c r="Z40" i="13"/>
  <c r="AB79" i="13"/>
  <c r="Z69" i="13"/>
  <c r="BY69" i="13"/>
  <c r="BL70" i="13" s="1"/>
  <c r="BL6" i="13"/>
  <c r="M6" i="13"/>
  <c r="BZ12" i="13"/>
  <c r="AA12" i="13"/>
  <c r="AB7" i="13"/>
  <c r="O18" i="13"/>
  <c r="N27" i="13"/>
  <c r="BY54" i="13"/>
  <c r="Z54" i="13"/>
  <c r="Z28" i="13"/>
  <c r="AA72" i="13"/>
  <c r="BZ72" i="13"/>
  <c r="M57" i="13"/>
  <c r="BL57" i="13"/>
  <c r="Z16" i="13"/>
  <c r="BY15" i="13"/>
  <c r="BL16" i="13" s="1"/>
  <c r="BL78" i="13"/>
  <c r="M78" i="13"/>
  <c r="O51" i="13"/>
  <c r="AB63" i="13"/>
  <c r="BZ90" i="13"/>
  <c r="AA90" i="13"/>
  <c r="M73" i="13"/>
  <c r="AB30" i="13"/>
  <c r="O39" i="13"/>
  <c r="BN39" i="13"/>
  <c r="BL54" i="13"/>
  <c r="M54" i="13"/>
  <c r="AB10" i="13"/>
  <c r="BL72" i="13"/>
  <c r="AA39" i="13"/>
  <c r="BY66" i="13"/>
  <c r="Z66" i="13"/>
  <c r="Z81" i="13"/>
  <c r="BY81" i="13"/>
  <c r="BL82" i="13" s="1"/>
  <c r="AA48" i="13"/>
  <c r="BZ48" i="13"/>
  <c r="N19" i="13"/>
  <c r="BN18" i="13" s="1"/>
  <c r="N72" i="13"/>
  <c r="BM90" i="13"/>
  <c r="N90" i="13"/>
  <c r="M52" i="13"/>
  <c r="BL51" i="13"/>
  <c r="AA42" i="13"/>
  <c r="BZ42" i="13"/>
  <c r="BM69" i="13"/>
  <c r="CO69" i="13" s="1"/>
  <c r="N69" i="13"/>
  <c r="BY21" i="13"/>
  <c r="Z21" i="13"/>
  <c r="O7" i="13"/>
  <c r="BY78" i="13"/>
  <c r="Z78" i="13"/>
  <c r="Z24" i="13"/>
  <c r="BY24" i="13"/>
  <c r="O34" i="13"/>
  <c r="S46" i="13"/>
  <c r="AA76" i="13"/>
  <c r="BZ75" i="13"/>
  <c r="BM76" i="13" s="1"/>
  <c r="BY87" i="13"/>
  <c r="BL88" i="13" s="1"/>
  <c r="Z87" i="13"/>
  <c r="O10" i="13"/>
  <c r="AA27" i="13"/>
  <c r="BZ27" i="13"/>
  <c r="Z82" i="13"/>
  <c r="M12" i="13"/>
  <c r="BL12" i="13"/>
  <c r="M58" i="13"/>
  <c r="BY45" i="13"/>
  <c r="Z45" i="13"/>
  <c r="BL66" i="13"/>
  <c r="M66" i="13"/>
  <c r="AA84" i="13"/>
  <c r="BZ84" i="13"/>
  <c r="M85" i="13"/>
  <c r="BL84" i="13"/>
  <c r="BL33" i="13"/>
  <c r="M33" i="13"/>
  <c r="BL42" i="13"/>
  <c r="M42" i="13"/>
  <c r="N15" i="13"/>
  <c r="BM15" i="13"/>
  <c r="CO15" i="13" s="1"/>
  <c r="BL24" i="13"/>
  <c r="M24" i="13"/>
  <c r="BO75" i="13"/>
  <c r="P75" i="13"/>
  <c r="AB34" i="13"/>
  <c r="O84" i="13"/>
  <c r="Z61" i="13"/>
  <c r="BY60" i="13"/>
  <c r="BZ57" i="13"/>
  <c r="AA57" i="13"/>
  <c r="BO87" i="13"/>
  <c r="P87" i="13"/>
  <c r="AA31" i="13"/>
  <c r="AB15" i="13"/>
  <c r="BY6" i="13"/>
  <c r="Z6" i="13"/>
  <c r="O79" i="13"/>
  <c r="BL22" i="13" l="1"/>
  <c r="BL55" i="13"/>
  <c r="CN54" i="13"/>
  <c r="BM64" i="13"/>
  <c r="CO63" i="13"/>
  <c r="BL43" i="13"/>
  <c r="CN42" i="13"/>
  <c r="BL58" i="13"/>
  <c r="CN57" i="13"/>
  <c r="BL37" i="13"/>
  <c r="CN36" i="13"/>
  <c r="BL10" i="13"/>
  <c r="CN9" i="13"/>
  <c r="CQ75" i="13"/>
  <c r="BL49" i="13"/>
  <c r="CN48" i="13"/>
  <c r="BL67" i="13"/>
  <c r="CN66" i="13"/>
  <c r="CP18" i="13"/>
  <c r="BL79" i="13"/>
  <c r="CN78" i="13"/>
  <c r="BL46" i="13"/>
  <c r="CN45" i="13"/>
  <c r="BL25" i="13"/>
  <c r="CN24" i="13"/>
  <c r="BL13" i="13"/>
  <c r="CN12" i="13"/>
  <c r="BL34" i="13"/>
  <c r="CN33" i="13"/>
  <c r="CO81" i="13"/>
  <c r="BL31" i="13"/>
  <c r="CN30" i="13"/>
  <c r="BL94" i="13"/>
  <c r="CQ87" i="13"/>
  <c r="BL85" i="13"/>
  <c r="CN84" i="13"/>
  <c r="BL52" i="13"/>
  <c r="CN51" i="13"/>
  <c r="BL73" i="13"/>
  <c r="CN72" i="13"/>
  <c r="CP39" i="13"/>
  <c r="CN6" i="13"/>
  <c r="BL7" i="13"/>
  <c r="BK61" i="13"/>
  <c r="CM60" i="13"/>
  <c r="CM5" i="13" s="1"/>
  <c r="CO90" i="13"/>
  <c r="BM91" i="13"/>
  <c r="N63" i="13"/>
  <c r="BN63" i="13" s="1"/>
  <c r="BZ51" i="13"/>
  <c r="AA51" i="13"/>
  <c r="BZ18" i="13"/>
  <c r="BM19" i="13" s="1"/>
  <c r="AA18" i="13"/>
  <c r="AA64" i="13"/>
  <c r="BZ63" i="13"/>
  <c r="BZ36" i="13"/>
  <c r="AA36" i="13"/>
  <c r="AA93" i="13"/>
  <c r="BZ93" i="13"/>
  <c r="N30" i="13"/>
  <c r="BM30" i="13"/>
  <c r="N48" i="13"/>
  <c r="BM48" i="13"/>
  <c r="BK5" i="14"/>
  <c r="M69" i="14"/>
  <c r="BM69" i="14" s="1"/>
  <c r="BM70" i="14" s="1"/>
  <c r="N61" i="14"/>
  <c r="BL60" i="13"/>
  <c r="M60" i="13"/>
  <c r="M57" i="14"/>
  <c r="BL57" i="14"/>
  <c r="BL58" i="14" s="1"/>
  <c r="BN54" i="14"/>
  <c r="BN55" i="14" s="1"/>
  <c r="O54" i="14"/>
  <c r="P81" i="14"/>
  <c r="N36" i="14"/>
  <c r="BM36" i="14"/>
  <c r="BM37" i="14" s="1"/>
  <c r="N78" i="14"/>
  <c r="BM78" i="14"/>
  <c r="BM79" i="14" s="1"/>
  <c r="N70" i="14"/>
  <c r="BM7" i="14"/>
  <c r="O75" i="14"/>
  <c r="BN75" i="14"/>
  <c r="BN76" i="14" s="1"/>
  <c r="O79" i="14"/>
  <c r="O34" i="14"/>
  <c r="N52" i="14"/>
  <c r="BN51" i="14" s="1"/>
  <c r="BN52" i="14" s="1"/>
  <c r="N40" i="14"/>
  <c r="BN39" i="14" s="1"/>
  <c r="BN40" i="14" s="1"/>
  <c r="N64" i="14"/>
  <c r="BN63" i="14" s="1"/>
  <c r="BN64" i="14" s="1"/>
  <c r="N66" i="14"/>
  <c r="BM66" i="14"/>
  <c r="BM67" i="14" s="1"/>
  <c r="P7" i="14"/>
  <c r="BN72" i="14"/>
  <c r="BN73" i="14" s="1"/>
  <c r="O72" i="14"/>
  <c r="O63" i="14"/>
  <c r="N82" i="14"/>
  <c r="BM81" i="14"/>
  <c r="BM82" i="14" s="1"/>
  <c r="O45" i="14"/>
  <c r="BN45" i="14"/>
  <c r="BN46" i="14" s="1"/>
  <c r="O67" i="14"/>
  <c r="O27" i="14"/>
  <c r="O37" i="14"/>
  <c r="BM15" i="14"/>
  <c r="BM16" i="14" s="1"/>
  <c r="N15" i="14"/>
  <c r="O49" i="14"/>
  <c r="BN6" i="14"/>
  <c r="O6" i="14"/>
  <c r="BN42" i="14"/>
  <c r="BN43" i="14" s="1"/>
  <c r="O42" i="14"/>
  <c r="BN84" i="14"/>
  <c r="BN85" i="14" s="1"/>
  <c r="O84" i="14"/>
  <c r="BM51" i="14"/>
  <c r="BM52" i="14" s="1"/>
  <c r="BM39" i="14"/>
  <c r="BM40" i="14" s="1"/>
  <c r="Q30" i="14"/>
  <c r="BP30" i="14"/>
  <c r="BP31" i="14" s="1"/>
  <c r="N90" i="14"/>
  <c r="BM90" i="14"/>
  <c r="BM91" i="14" s="1"/>
  <c r="BN21" i="14"/>
  <c r="BN22" i="14" s="1"/>
  <c r="O21" i="14"/>
  <c r="BN9" i="14"/>
  <c r="BN10" i="14" s="1"/>
  <c r="O9" i="14"/>
  <c r="BN18" i="14"/>
  <c r="BN19" i="14" s="1"/>
  <c r="O18" i="14"/>
  <c r="N60" i="14"/>
  <c r="BM60" i="14"/>
  <c r="BM61" i="14" s="1"/>
  <c r="P93" i="14"/>
  <c r="O25" i="14"/>
  <c r="O33" i="14"/>
  <c r="BN33" i="14"/>
  <c r="BN34" i="14" s="1"/>
  <c r="O87" i="14"/>
  <c r="BN87" i="14"/>
  <c r="BN88" i="14" s="1"/>
  <c r="N94" i="14"/>
  <c r="BM93" i="14"/>
  <c r="BM94" i="14" s="1"/>
  <c r="Q85" i="14"/>
  <c r="BM12" i="14"/>
  <c r="BM13" i="14" s="1"/>
  <c r="N12" i="14"/>
  <c r="O51" i="14"/>
  <c r="Q73" i="14"/>
  <c r="N28" i="14"/>
  <c r="O39" i="14"/>
  <c r="N48" i="14"/>
  <c r="BM48" i="14"/>
  <c r="BM49" i="14" s="1"/>
  <c r="BM24" i="14"/>
  <c r="BM25" i="14" s="1"/>
  <c r="N24" i="14"/>
  <c r="N52" i="13"/>
  <c r="BM51" i="13"/>
  <c r="O90" i="13"/>
  <c r="BN90" i="13"/>
  <c r="O72" i="13"/>
  <c r="CA48" i="13"/>
  <c r="AB48" i="13"/>
  <c r="AB39" i="13"/>
  <c r="BM54" i="13"/>
  <c r="N54" i="13"/>
  <c r="BO39" i="13"/>
  <c r="P39" i="13"/>
  <c r="P51" i="13"/>
  <c r="AC79" i="13"/>
  <c r="AC60" i="13"/>
  <c r="BM36" i="13"/>
  <c r="N36" i="13"/>
  <c r="BM45" i="13"/>
  <c r="N45" i="13"/>
  <c r="P79" i="13"/>
  <c r="CA57" i="13"/>
  <c r="AB57" i="13"/>
  <c r="AA61" i="13"/>
  <c r="BZ60" i="13"/>
  <c r="AC34" i="13"/>
  <c r="BN15" i="13"/>
  <c r="CP15" i="13" s="1"/>
  <c r="O15" i="13"/>
  <c r="N85" i="13"/>
  <c r="BM84" i="13"/>
  <c r="BM66" i="13"/>
  <c r="N66" i="13"/>
  <c r="AB31" i="13"/>
  <c r="CB30" i="13" s="1"/>
  <c r="BP87" i="13"/>
  <c r="Q87" i="13"/>
  <c r="N42" i="13"/>
  <c r="BM42" i="13"/>
  <c r="N58" i="13"/>
  <c r="AA82" i="13"/>
  <c r="P10" i="13"/>
  <c r="BZ24" i="13"/>
  <c r="AA24" i="13"/>
  <c r="P7" i="13"/>
  <c r="BZ21" i="13"/>
  <c r="AA21" i="13"/>
  <c r="BM72" i="13"/>
  <c r="BZ66" i="13"/>
  <c r="AA66" i="13"/>
  <c r="BZ39" i="13"/>
  <c r="BM40" i="13" s="1"/>
  <c r="AC30" i="13"/>
  <c r="BM57" i="13"/>
  <c r="N57" i="13"/>
  <c r="AA28" i="13"/>
  <c r="CA27" i="13" s="1"/>
  <c r="P18" i="13"/>
  <c r="CA12" i="13"/>
  <c r="AB12" i="13"/>
  <c r="BM6" i="13"/>
  <c r="N6" i="13"/>
  <c r="BZ69" i="13"/>
  <c r="BM70" i="13" s="1"/>
  <c r="AA69" i="13"/>
  <c r="BM93" i="13"/>
  <c r="CO93" i="13" s="1"/>
  <c r="N93" i="13"/>
  <c r="BZ33" i="13"/>
  <c r="AA33" i="13"/>
  <c r="BM9" i="13"/>
  <c r="N9" i="13"/>
  <c r="CA84" i="13"/>
  <c r="AB84" i="13"/>
  <c r="AB76" i="13"/>
  <c r="CA75" i="13"/>
  <c r="BN76" i="13" s="1"/>
  <c r="T46" i="13"/>
  <c r="CA42" i="13"/>
  <c r="AB42" i="13"/>
  <c r="O19" i="13"/>
  <c r="BO18" i="13" s="1"/>
  <c r="CA30" i="13"/>
  <c r="N73" i="13"/>
  <c r="AC63" i="13"/>
  <c r="BM78" i="13"/>
  <c r="N78" i="13"/>
  <c r="AA16" i="13"/>
  <c r="BZ15" i="13"/>
  <c r="BM16" i="13" s="1"/>
  <c r="BZ54" i="13"/>
  <c r="AA54" i="13"/>
  <c r="O27" i="13"/>
  <c r="AA40" i="13"/>
  <c r="N28" i="13"/>
  <c r="BN27" i="13" s="1"/>
  <c r="BM21" i="13"/>
  <c r="CO21" i="13" s="1"/>
  <c r="N21" i="13"/>
  <c r="BZ6" i="13"/>
  <c r="AA6" i="13"/>
  <c r="BZ78" i="13"/>
  <c r="AA78" i="13"/>
  <c r="AC15" i="13"/>
  <c r="P84" i="13"/>
  <c r="BP75" i="13"/>
  <c r="Q75" i="13"/>
  <c r="BM24" i="13"/>
  <c r="N24" i="13"/>
  <c r="BM33" i="13"/>
  <c r="N33" i="13"/>
  <c r="BZ45" i="13"/>
  <c r="AA45" i="13"/>
  <c r="BM12" i="13"/>
  <c r="N12" i="13"/>
  <c r="AB27" i="13"/>
  <c r="AA87" i="13"/>
  <c r="BZ87" i="13"/>
  <c r="BM88" i="13" s="1"/>
  <c r="P34" i="13"/>
  <c r="BN69" i="13"/>
  <c r="CP69" i="13" s="1"/>
  <c r="O69" i="13"/>
  <c r="BZ81" i="13"/>
  <c r="BM82" i="13" s="1"/>
  <c r="AA81" i="13"/>
  <c r="AC10" i="13"/>
  <c r="AB90" i="13"/>
  <c r="CA90" i="13"/>
  <c r="CA72" i="13"/>
  <c r="AB72" i="13"/>
  <c r="BM27" i="13"/>
  <c r="AC7" i="13"/>
  <c r="O64" i="13"/>
  <c r="BN81" i="13"/>
  <c r="O81" i="13"/>
  <c r="BZ9" i="13"/>
  <c r="AA9" i="13"/>
  <c r="AD75" i="13"/>
  <c r="BM22" i="13" l="1"/>
  <c r="BM55" i="13"/>
  <c r="CO54" i="13"/>
  <c r="BM13" i="13"/>
  <c r="CO12" i="13"/>
  <c r="BL61" i="13"/>
  <c r="CN60" i="13"/>
  <c r="CN5" i="13" s="1"/>
  <c r="BM49" i="13"/>
  <c r="CO48" i="13"/>
  <c r="CP63" i="13"/>
  <c r="CP81" i="13"/>
  <c r="BM34" i="13"/>
  <c r="CO33" i="13"/>
  <c r="BM10" i="13"/>
  <c r="CO9" i="13"/>
  <c r="BM85" i="13"/>
  <c r="CO84" i="13"/>
  <c r="BM46" i="13"/>
  <c r="CO45" i="13"/>
  <c r="CQ39" i="13"/>
  <c r="CO6" i="13"/>
  <c r="BM7" i="13"/>
  <c r="BM73" i="13"/>
  <c r="CO72" i="13"/>
  <c r="BM25" i="13"/>
  <c r="CO24" i="13"/>
  <c r="CP27" i="13"/>
  <c r="BN28" i="13"/>
  <c r="CO78" i="13"/>
  <c r="BM79" i="13"/>
  <c r="CQ18" i="13"/>
  <c r="CO42" i="13"/>
  <c r="BM43" i="13"/>
  <c r="BM37" i="13"/>
  <c r="CO36" i="13"/>
  <c r="BM52" i="13"/>
  <c r="CO51" i="13"/>
  <c r="BM28" i="13"/>
  <c r="CO27" i="13"/>
  <c r="CR75" i="13"/>
  <c r="BM58" i="13"/>
  <c r="CO57" i="13"/>
  <c r="CR87" i="13"/>
  <c r="CO66" i="13"/>
  <c r="BM67" i="13"/>
  <c r="CO30" i="13"/>
  <c r="BM31" i="13"/>
  <c r="BN91" i="13"/>
  <c r="CP90" i="13"/>
  <c r="BM94" i="13"/>
  <c r="O63" i="13"/>
  <c r="BO63" i="13" s="1"/>
  <c r="AB51" i="13"/>
  <c r="CA51" i="13"/>
  <c r="AB64" i="13"/>
  <c r="CA63" i="13"/>
  <c r="BN64" i="13" s="1"/>
  <c r="AB18" i="13"/>
  <c r="CA18" i="13"/>
  <c r="BN19" i="13" s="1"/>
  <c r="CA36" i="13"/>
  <c r="AB36" i="13"/>
  <c r="CA93" i="13"/>
  <c r="AB93" i="13"/>
  <c r="BL5" i="14"/>
  <c r="O48" i="13"/>
  <c r="BN48" i="13"/>
  <c r="O30" i="13"/>
  <c r="BN30" i="13"/>
  <c r="N69" i="14"/>
  <c r="BN69" i="14" s="1"/>
  <c r="BN70" i="14" s="1"/>
  <c r="BM60" i="13"/>
  <c r="N60" i="13"/>
  <c r="BM57" i="14"/>
  <c r="BM58" i="14" s="1"/>
  <c r="N57" i="14"/>
  <c r="O61" i="14"/>
  <c r="O24" i="14"/>
  <c r="BN24" i="14"/>
  <c r="BN25" i="14" s="1"/>
  <c r="O28" i="14"/>
  <c r="BO27" i="14" s="1"/>
  <c r="BO28" i="14" s="1"/>
  <c r="BN12" i="14"/>
  <c r="BN13" i="14" s="1"/>
  <c r="O12" i="14"/>
  <c r="R85" i="14"/>
  <c r="P87" i="14"/>
  <c r="BO87" i="14"/>
  <c r="BO88" i="14" s="1"/>
  <c r="P25" i="14"/>
  <c r="P9" i="14"/>
  <c r="BO9" i="14"/>
  <c r="BO10" i="14" s="1"/>
  <c r="O90" i="14"/>
  <c r="BN90" i="14"/>
  <c r="BN91" i="14" s="1"/>
  <c r="R30" i="14"/>
  <c r="BQ30" i="14"/>
  <c r="BQ31" i="14" s="1"/>
  <c r="P84" i="14"/>
  <c r="BO84" i="14"/>
  <c r="BO85" i="14" s="1"/>
  <c r="BN7" i="14"/>
  <c r="BN27" i="14"/>
  <c r="BN28" i="14" s="1"/>
  <c r="P67" i="14"/>
  <c r="P72" i="14"/>
  <c r="BO72" i="14"/>
  <c r="BO73" i="14" s="1"/>
  <c r="O40" i="14"/>
  <c r="BO39" i="14" s="1"/>
  <c r="BO40" i="14" s="1"/>
  <c r="P54" i="14"/>
  <c r="BO54" i="14"/>
  <c r="BO55" i="14" s="1"/>
  <c r="R73" i="14"/>
  <c r="BN60" i="14"/>
  <c r="BN61" i="14" s="1"/>
  <c r="O60" i="14"/>
  <c r="P21" i="14"/>
  <c r="BO21" i="14"/>
  <c r="BO22" i="14" s="1"/>
  <c r="P27" i="14"/>
  <c r="O82" i="14"/>
  <c r="BN81" i="14"/>
  <c r="BN82" i="14" s="1"/>
  <c r="O52" i="14"/>
  <c r="P75" i="14"/>
  <c r="BO75" i="14"/>
  <c r="BO76" i="14" s="1"/>
  <c r="O70" i="14"/>
  <c r="O36" i="14"/>
  <c r="BN36" i="14"/>
  <c r="BN37" i="14" s="1"/>
  <c r="P39" i="14"/>
  <c r="O94" i="14"/>
  <c r="BN93" i="14"/>
  <c r="BN94" i="14" s="1"/>
  <c r="Q93" i="14"/>
  <c r="BO18" i="14"/>
  <c r="BO19" i="14" s="1"/>
  <c r="P18" i="14"/>
  <c r="P49" i="14"/>
  <c r="P37" i="14"/>
  <c r="Q7" i="14"/>
  <c r="BN66" i="14"/>
  <c r="BN67" i="14" s="1"/>
  <c r="O66" i="14"/>
  <c r="Q81" i="14"/>
  <c r="O48" i="14"/>
  <c r="BN48" i="14"/>
  <c r="BN49" i="14" s="1"/>
  <c r="BO51" i="14"/>
  <c r="BO52" i="14" s="1"/>
  <c r="P51" i="14"/>
  <c r="P33" i="14"/>
  <c r="BO33" i="14"/>
  <c r="BO34" i="14" s="1"/>
  <c r="P42" i="14"/>
  <c r="BO42" i="14"/>
  <c r="BO43" i="14" s="1"/>
  <c r="BO6" i="14"/>
  <c r="P6" i="14"/>
  <c r="O15" i="14"/>
  <c r="BN15" i="14"/>
  <c r="BN16" i="14" s="1"/>
  <c r="P45" i="14"/>
  <c r="BO45" i="14"/>
  <c r="BO46" i="14" s="1"/>
  <c r="P63" i="14"/>
  <c r="O64" i="14"/>
  <c r="BO63" i="14" s="1"/>
  <c r="BO64" i="14" s="1"/>
  <c r="P34" i="14"/>
  <c r="P79" i="14"/>
  <c r="O78" i="14"/>
  <c r="BN78" i="14"/>
  <c r="BN79" i="14" s="1"/>
  <c r="AE75" i="13"/>
  <c r="P64" i="13"/>
  <c r="AD10" i="13"/>
  <c r="Q34" i="13"/>
  <c r="AB45" i="13"/>
  <c r="CA45" i="13"/>
  <c r="AB78" i="13"/>
  <c r="CA78" i="13"/>
  <c r="AB40" i="13"/>
  <c r="CB39" i="13" s="1"/>
  <c r="BO40" i="13" s="1"/>
  <c r="AD30" i="13"/>
  <c r="Q7" i="13"/>
  <c r="BN42" i="13"/>
  <c r="O42" i="13"/>
  <c r="Q79" i="13"/>
  <c r="AC39" i="13"/>
  <c r="AD7" i="13"/>
  <c r="P69" i="13"/>
  <c r="BO69" i="13"/>
  <c r="CQ69" i="13" s="1"/>
  <c r="AD15" i="13"/>
  <c r="O21" i="13"/>
  <c r="BN21" i="13"/>
  <c r="CP21" i="13" s="1"/>
  <c r="AB16" i="13"/>
  <c r="CA15" i="13"/>
  <c r="BN16" i="13" s="1"/>
  <c r="AD63" i="13"/>
  <c r="CB42" i="13"/>
  <c r="AC42" i="13"/>
  <c r="AB33" i="13"/>
  <c r="CA33" i="13"/>
  <c r="CA69" i="13"/>
  <c r="BN70" i="13" s="1"/>
  <c r="AB69" i="13"/>
  <c r="AC12" i="13"/>
  <c r="CB12" i="13"/>
  <c r="AB28" i="13"/>
  <c r="CB27" i="13" s="1"/>
  <c r="O66" i="13"/>
  <c r="BN66" i="13"/>
  <c r="BO15" i="13"/>
  <c r="CQ15" i="13" s="1"/>
  <c r="P15" i="13"/>
  <c r="O45" i="13"/>
  <c r="BN45" i="13"/>
  <c r="AD79" i="13"/>
  <c r="CA39" i="13"/>
  <c r="BN40" i="13" s="1"/>
  <c r="O52" i="13"/>
  <c r="BN51" i="13"/>
  <c r="O58" i="13"/>
  <c r="AD34" i="13"/>
  <c r="Q39" i="13"/>
  <c r="BP39" i="13"/>
  <c r="AB9" i="13"/>
  <c r="CA9" i="13"/>
  <c r="AB54" i="13"/>
  <c r="CA54" i="13"/>
  <c r="AB21" i="13"/>
  <c r="CA21" i="13"/>
  <c r="CA24" i="13"/>
  <c r="AB24" i="13"/>
  <c r="Q10" i="13"/>
  <c r="AC31" i="13"/>
  <c r="AD60" i="13"/>
  <c r="O54" i="13"/>
  <c r="BN54" i="13"/>
  <c r="P72" i="13"/>
  <c r="BO90" i="13"/>
  <c r="P90" i="13"/>
  <c r="P81" i="13"/>
  <c r="BO81" i="13"/>
  <c r="AC27" i="13"/>
  <c r="R75" i="13"/>
  <c r="BQ75" i="13"/>
  <c r="AC76" i="13"/>
  <c r="CB75" i="13"/>
  <c r="BO76" i="13" s="1"/>
  <c r="R87" i="13"/>
  <c r="BQ87" i="13"/>
  <c r="O85" i="13"/>
  <c r="BN84" i="13"/>
  <c r="AC57" i="13"/>
  <c r="CB57" i="13"/>
  <c r="BN36" i="13"/>
  <c r="O36" i="13"/>
  <c r="Q51" i="13"/>
  <c r="AC48" i="13"/>
  <c r="CB48" i="13"/>
  <c r="CB90" i="13"/>
  <c r="AC90" i="13"/>
  <c r="CA81" i="13"/>
  <c r="BN82" i="13" s="1"/>
  <c r="AB81" i="13"/>
  <c r="BN12" i="13"/>
  <c r="O12" i="13"/>
  <c r="BN24" i="13"/>
  <c r="O24" i="13"/>
  <c r="P19" i="13"/>
  <c r="BP18" i="13" s="1"/>
  <c r="CB84" i="13"/>
  <c r="AC84" i="13"/>
  <c r="O9" i="13"/>
  <c r="BN9" i="13"/>
  <c r="BN57" i="13"/>
  <c r="O57" i="13"/>
  <c r="CB72" i="13"/>
  <c r="AC72" i="13"/>
  <c r="CA87" i="13"/>
  <c r="BN88" i="13" s="1"/>
  <c r="AB87" i="13"/>
  <c r="O33" i="13"/>
  <c r="BN33" i="13"/>
  <c r="Q84" i="13"/>
  <c r="AB6" i="13"/>
  <c r="CA6" i="13"/>
  <c r="O28" i="13"/>
  <c r="BO27" i="13" s="1"/>
  <c r="P27" i="13"/>
  <c r="O78" i="13"/>
  <c r="BN78" i="13"/>
  <c r="O73" i="13"/>
  <c r="BN93" i="13"/>
  <c r="CP93" i="13" s="1"/>
  <c r="O93" i="13"/>
  <c r="O6" i="13"/>
  <c r="BN6" i="13"/>
  <c r="Q18" i="13"/>
  <c r="AB66" i="13"/>
  <c r="CA66" i="13"/>
  <c r="AB82" i="13"/>
  <c r="AB61" i="13"/>
  <c r="CA60" i="13"/>
  <c r="BN72" i="13"/>
  <c r="BN22" i="13" l="1"/>
  <c r="BN55" i="13"/>
  <c r="CP54" i="13"/>
  <c r="BN49" i="13"/>
  <c r="CP48" i="13"/>
  <c r="CP78" i="13"/>
  <c r="BN79" i="13"/>
  <c r="CS87" i="13"/>
  <c r="CP45" i="13"/>
  <c r="BN46" i="13"/>
  <c r="BN67" i="13"/>
  <c r="CP66" i="13"/>
  <c r="CP9" i="13"/>
  <c r="BN10" i="13"/>
  <c r="BN13" i="13"/>
  <c r="CP12" i="13"/>
  <c r="CS75" i="13"/>
  <c r="CP30" i="13"/>
  <c r="BN31" i="13"/>
  <c r="CP6" i="13"/>
  <c r="BN7" i="13"/>
  <c r="BO28" i="13"/>
  <c r="CQ27" i="13"/>
  <c r="BN25" i="13"/>
  <c r="CP24" i="13"/>
  <c r="BN37" i="13"/>
  <c r="CP36" i="13"/>
  <c r="CR39" i="13"/>
  <c r="BN73" i="13"/>
  <c r="CP72" i="13"/>
  <c r="CP33" i="13"/>
  <c r="BN34" i="13"/>
  <c r="CP57" i="13"/>
  <c r="BN58" i="13"/>
  <c r="CP51" i="13"/>
  <c r="BN52" i="13"/>
  <c r="CR18" i="13"/>
  <c r="CQ63" i="13"/>
  <c r="BN85" i="13"/>
  <c r="CP84" i="13"/>
  <c r="CQ81" i="13"/>
  <c r="BN43" i="13"/>
  <c r="CP42" i="13"/>
  <c r="BM61" i="13"/>
  <c r="CO60" i="13"/>
  <c r="CO5" i="13" s="1"/>
  <c r="BO91" i="13"/>
  <c r="CQ90" i="13"/>
  <c r="BN94" i="13"/>
  <c r="P63" i="13"/>
  <c r="Q63" i="13" s="1"/>
  <c r="R63" i="13" s="1"/>
  <c r="AC64" i="13"/>
  <c r="CB63" i="13"/>
  <c r="BO64" i="13" s="1"/>
  <c r="AC51" i="13"/>
  <c r="CB51" i="13"/>
  <c r="CB18" i="13"/>
  <c r="BO19" i="13" s="1"/>
  <c r="AC18" i="13"/>
  <c r="AC36" i="13"/>
  <c r="CB36" i="13"/>
  <c r="AC93" i="13"/>
  <c r="CB93" i="13"/>
  <c r="BM5" i="14"/>
  <c r="BO30" i="13"/>
  <c r="P30" i="13"/>
  <c r="P48" i="13"/>
  <c r="BO48" i="13"/>
  <c r="BN57" i="14"/>
  <c r="BN58" i="14" s="1"/>
  <c r="O57" i="14"/>
  <c r="O69" i="14"/>
  <c r="O60" i="13"/>
  <c r="BN60" i="13"/>
  <c r="P61" i="14"/>
  <c r="Q63" i="14"/>
  <c r="Q6" i="14"/>
  <c r="BP6" i="14"/>
  <c r="Q33" i="14"/>
  <c r="BP33" i="14"/>
  <c r="BP34" i="14" s="1"/>
  <c r="R7" i="14"/>
  <c r="Q49" i="14"/>
  <c r="P36" i="14"/>
  <c r="BO36" i="14"/>
  <c r="BO37" i="14" s="1"/>
  <c r="Q21" i="14"/>
  <c r="BP21" i="14"/>
  <c r="BP22" i="14" s="1"/>
  <c r="S73" i="14"/>
  <c r="Q25" i="14"/>
  <c r="P12" i="14"/>
  <c r="BO12" i="14"/>
  <c r="BO13" i="14" s="1"/>
  <c r="P78" i="14"/>
  <c r="BO78" i="14"/>
  <c r="BO79" i="14" s="1"/>
  <c r="Q34" i="14"/>
  <c r="BO7" i="14"/>
  <c r="Q42" i="14"/>
  <c r="BP42" i="14"/>
  <c r="BP43" i="14" s="1"/>
  <c r="R81" i="14"/>
  <c r="P66" i="14"/>
  <c r="BO66" i="14"/>
  <c r="BO67" i="14" s="1"/>
  <c r="R93" i="14"/>
  <c r="Q39" i="14"/>
  <c r="Q75" i="14"/>
  <c r="BP75" i="14"/>
  <c r="BP76" i="14" s="1"/>
  <c r="P60" i="14"/>
  <c r="BO60" i="14"/>
  <c r="BO61" i="14" s="1"/>
  <c r="Q67" i="14"/>
  <c r="P90" i="14"/>
  <c r="BO90" i="14"/>
  <c r="BO91" i="14" s="1"/>
  <c r="P64" i="14"/>
  <c r="Q51" i="14"/>
  <c r="P48" i="14"/>
  <c r="BO48" i="14"/>
  <c r="BO49" i="14" s="1"/>
  <c r="Q18" i="14"/>
  <c r="BP18" i="14"/>
  <c r="BP19" i="14" s="1"/>
  <c r="P70" i="14"/>
  <c r="P82" i="14"/>
  <c r="BO81" i="14"/>
  <c r="BO82" i="14" s="1"/>
  <c r="Q54" i="14"/>
  <c r="BP54" i="14"/>
  <c r="BP55" i="14" s="1"/>
  <c r="BR30" i="14"/>
  <c r="BR31" i="14" s="1"/>
  <c r="S30" i="14"/>
  <c r="Q87" i="14"/>
  <c r="BP87" i="14"/>
  <c r="BP88" i="14" s="1"/>
  <c r="P28" i="14"/>
  <c r="BP27" i="14" s="1"/>
  <c r="BP28" i="14" s="1"/>
  <c r="P24" i="14"/>
  <c r="BO24" i="14"/>
  <c r="BO25" i="14" s="1"/>
  <c r="Q79" i="14"/>
  <c r="Q45" i="14"/>
  <c r="BP45" i="14"/>
  <c r="BP46" i="14" s="1"/>
  <c r="BO15" i="14"/>
  <c r="BO16" i="14" s="1"/>
  <c r="P15" i="14"/>
  <c r="Q37" i="14"/>
  <c r="P94" i="14"/>
  <c r="BO93" i="14"/>
  <c r="BO94" i="14" s="1"/>
  <c r="P52" i="14"/>
  <c r="BP51" i="14" s="1"/>
  <c r="BP52" i="14" s="1"/>
  <c r="Q27" i="14"/>
  <c r="P40" i="14"/>
  <c r="BP39" i="14" s="1"/>
  <c r="BP40" i="14" s="1"/>
  <c r="Q72" i="14"/>
  <c r="BP72" i="14"/>
  <c r="BP73" i="14" s="1"/>
  <c r="Q84" i="14"/>
  <c r="BP84" i="14"/>
  <c r="BP85" i="14" s="1"/>
  <c r="Q9" i="14"/>
  <c r="BP9" i="14"/>
  <c r="BP10" i="14" s="1"/>
  <c r="S85" i="14"/>
  <c r="AC61" i="13"/>
  <c r="CB60" i="13"/>
  <c r="P57" i="13"/>
  <c r="BO57" i="13"/>
  <c r="P24" i="13"/>
  <c r="BO24" i="13"/>
  <c r="AD90" i="13"/>
  <c r="CC90" i="13"/>
  <c r="P36" i="13"/>
  <c r="BO36" i="13"/>
  <c r="P73" i="13"/>
  <c r="BP72" i="13" s="1"/>
  <c r="R84" i="13"/>
  <c r="AC87" i="13"/>
  <c r="CB87" i="13"/>
  <c r="BO88" i="13" s="1"/>
  <c r="AD72" i="13"/>
  <c r="CC72" i="13"/>
  <c r="P85" i="13"/>
  <c r="BO84" i="13"/>
  <c r="Q81" i="13"/>
  <c r="BP81" i="13"/>
  <c r="CB54" i="13"/>
  <c r="AC54" i="13"/>
  <c r="R39" i="13"/>
  <c r="BQ39" i="13"/>
  <c r="P52" i="13"/>
  <c r="BO51" i="13"/>
  <c r="AE79" i="13"/>
  <c r="BO66" i="13"/>
  <c r="P66" i="13"/>
  <c r="AE63" i="13"/>
  <c r="R7" i="13"/>
  <c r="Q64" i="13"/>
  <c r="CB66" i="13"/>
  <c r="AC66" i="13"/>
  <c r="P93" i="13"/>
  <c r="BO93" i="13"/>
  <c r="CQ93" i="13" s="1"/>
  <c r="Q27" i="13"/>
  <c r="AD84" i="13"/>
  <c r="CC84" i="13"/>
  <c r="CC48" i="13"/>
  <c r="AD48" i="13"/>
  <c r="AD27" i="13"/>
  <c r="AC82" i="13"/>
  <c r="R18" i="13"/>
  <c r="P6" i="13"/>
  <c r="BO6" i="13"/>
  <c r="P28" i="13"/>
  <c r="BP27" i="13" s="1"/>
  <c r="Q19" i="13"/>
  <c r="P12" i="13"/>
  <c r="BO12" i="13"/>
  <c r="AC81" i="13"/>
  <c r="CB81" i="13"/>
  <c r="BO82" i="13" s="1"/>
  <c r="S75" i="13"/>
  <c r="BR75" i="13"/>
  <c r="Q72" i="13"/>
  <c r="BO54" i="13"/>
  <c r="P54" i="13"/>
  <c r="R10" i="13"/>
  <c r="CB21" i="13"/>
  <c r="AC21" i="13"/>
  <c r="CB9" i="13"/>
  <c r="AC9" i="13"/>
  <c r="AE34" i="13"/>
  <c r="Q15" i="13"/>
  <c r="BP15" i="13"/>
  <c r="CR15" i="13" s="1"/>
  <c r="AD12" i="13"/>
  <c r="CC12" i="13"/>
  <c r="CC42" i="13"/>
  <c r="AD42" i="13"/>
  <c r="AE15" i="13"/>
  <c r="Q69" i="13"/>
  <c r="BP69" i="13"/>
  <c r="CR69" i="13" s="1"/>
  <c r="AD39" i="13"/>
  <c r="P42" i="13"/>
  <c r="BO42" i="13"/>
  <c r="AE30" i="13"/>
  <c r="AC40" i="13"/>
  <c r="AC45" i="13"/>
  <c r="CB45" i="13"/>
  <c r="P78" i="13"/>
  <c r="BO78" i="13"/>
  <c r="AC6" i="13"/>
  <c r="CB6" i="13"/>
  <c r="BO33" i="13"/>
  <c r="P33" i="13"/>
  <c r="BO9" i="13"/>
  <c r="P9" i="13"/>
  <c r="R51" i="13"/>
  <c r="AD57" i="13"/>
  <c r="CC57" i="13"/>
  <c r="S87" i="13"/>
  <c r="BR87" i="13"/>
  <c r="AD76" i="13"/>
  <c r="CC75" i="13"/>
  <c r="BP76" i="13" s="1"/>
  <c r="BO72" i="13"/>
  <c r="AE60" i="13"/>
  <c r="AD31" i="13"/>
  <c r="CD30" i="13" s="1"/>
  <c r="AC24" i="13"/>
  <c r="CB24" i="13"/>
  <c r="P58" i="13"/>
  <c r="AC28" i="13"/>
  <c r="BO21" i="13"/>
  <c r="CQ21" i="13" s="1"/>
  <c r="P21" i="13"/>
  <c r="AE7" i="13"/>
  <c r="CC30" i="13"/>
  <c r="R34" i="13"/>
  <c r="BP90" i="13"/>
  <c r="Q90" i="13"/>
  <c r="BO45" i="13"/>
  <c r="P45" i="13"/>
  <c r="AC69" i="13"/>
  <c r="CB69" i="13"/>
  <c r="BO70" i="13" s="1"/>
  <c r="CB33" i="13"/>
  <c r="AC33" i="13"/>
  <c r="AC16" i="13"/>
  <c r="CB15" i="13"/>
  <c r="BO16" i="13" s="1"/>
  <c r="R79" i="13"/>
  <c r="CB78" i="13"/>
  <c r="AC78" i="13"/>
  <c r="AE10" i="13"/>
  <c r="AF75" i="13"/>
  <c r="BN5" i="14" l="1"/>
  <c r="BO22" i="13"/>
  <c r="BQ63" i="13"/>
  <c r="CS63" i="13" s="1"/>
  <c r="BP63" i="13"/>
  <c r="BO55" i="13"/>
  <c r="CQ54" i="13"/>
  <c r="BO85" i="13"/>
  <c r="CQ84" i="13"/>
  <c r="BO58" i="13"/>
  <c r="CQ57" i="13"/>
  <c r="BN61" i="13"/>
  <c r="CP60" i="13"/>
  <c r="CP5" i="13" s="1"/>
  <c r="CT75" i="13"/>
  <c r="CR27" i="13"/>
  <c r="BO67" i="13"/>
  <c r="CQ66" i="13"/>
  <c r="CR81" i="13"/>
  <c r="BO25" i="13"/>
  <c r="CQ24" i="13"/>
  <c r="BO31" i="13"/>
  <c r="CQ30" i="13"/>
  <c r="BO10" i="13"/>
  <c r="CQ9" i="13"/>
  <c r="BO43" i="13"/>
  <c r="CQ42" i="13"/>
  <c r="BO52" i="13"/>
  <c r="CQ51" i="13"/>
  <c r="CR63" i="13"/>
  <c r="BO46" i="13"/>
  <c r="CQ45" i="13"/>
  <c r="BO73" i="13"/>
  <c r="CQ72" i="13"/>
  <c r="CT87" i="13"/>
  <c r="BO79" i="13"/>
  <c r="CQ78" i="13"/>
  <c r="CS39" i="13"/>
  <c r="BO37" i="13"/>
  <c r="CQ36" i="13"/>
  <c r="BO34" i="13"/>
  <c r="CQ33" i="13"/>
  <c r="BO13" i="13"/>
  <c r="CQ12" i="13"/>
  <c r="CQ6" i="13"/>
  <c r="BO7" i="13"/>
  <c r="BP73" i="13"/>
  <c r="CR72" i="13"/>
  <c r="BO49" i="13"/>
  <c r="CQ48" i="13"/>
  <c r="CR90" i="13"/>
  <c r="BP91" i="13"/>
  <c r="BO94" i="13"/>
  <c r="AD64" i="13"/>
  <c r="CC63" i="13"/>
  <c r="CC51" i="13"/>
  <c r="AD51" i="13"/>
  <c r="AD18" i="13"/>
  <c r="CC18" i="13"/>
  <c r="BP19" i="13" s="1"/>
  <c r="CC36" i="13"/>
  <c r="AD36" i="13"/>
  <c r="AD93" i="13"/>
  <c r="CC93" i="13"/>
  <c r="BP48" i="13"/>
  <c r="Q48" i="13"/>
  <c r="Q30" i="13"/>
  <c r="BP30" i="13"/>
  <c r="BO60" i="13"/>
  <c r="P60" i="13"/>
  <c r="P69" i="14"/>
  <c r="BP69" i="14" s="1"/>
  <c r="BP70" i="14" s="1"/>
  <c r="BO69" i="14"/>
  <c r="BO70" i="14" s="1"/>
  <c r="Q61" i="14"/>
  <c r="P57" i="14"/>
  <c r="BO57" i="14"/>
  <c r="BO58" i="14" s="1"/>
  <c r="R72" i="14"/>
  <c r="BQ72" i="14"/>
  <c r="BQ73" i="14" s="1"/>
  <c r="Q15" i="14"/>
  <c r="BP15" i="14"/>
  <c r="BP16" i="14" s="1"/>
  <c r="Q28" i="14"/>
  <c r="BQ27" i="14" s="1"/>
  <c r="BQ28" i="14" s="1"/>
  <c r="BS30" i="14"/>
  <c r="BS31" i="14" s="1"/>
  <c r="R54" i="14"/>
  <c r="BQ54" i="14"/>
  <c r="BQ55" i="14" s="1"/>
  <c r="BP48" i="14"/>
  <c r="BP49" i="14" s="1"/>
  <c r="Q48" i="14"/>
  <c r="R67" i="14"/>
  <c r="S81" i="14"/>
  <c r="BP12" i="14"/>
  <c r="BP13" i="14" s="1"/>
  <c r="Q12" i="14"/>
  <c r="R49" i="14"/>
  <c r="BP7" i="14"/>
  <c r="T85" i="14"/>
  <c r="Q40" i="14"/>
  <c r="BQ39" i="14" s="1"/>
  <c r="BQ40" i="14" s="1"/>
  <c r="R27" i="14"/>
  <c r="Q94" i="14"/>
  <c r="BP93" i="14"/>
  <c r="BP94" i="14" s="1"/>
  <c r="R37" i="14"/>
  <c r="R79" i="14"/>
  <c r="R18" i="14"/>
  <c r="BQ18" i="14"/>
  <c r="BQ19" i="14" s="1"/>
  <c r="Q64" i="14"/>
  <c r="R39" i="14"/>
  <c r="BP78" i="14"/>
  <c r="BP79" i="14" s="1"/>
  <c r="Q78" i="14"/>
  <c r="R25" i="14"/>
  <c r="T73" i="14"/>
  <c r="S7" i="14"/>
  <c r="R6" i="14"/>
  <c r="BQ6" i="14"/>
  <c r="T30" i="14"/>
  <c r="R84" i="14"/>
  <c r="BQ84" i="14"/>
  <c r="BQ85" i="14" s="1"/>
  <c r="Q52" i="14"/>
  <c r="BQ51" i="14" s="1"/>
  <c r="BQ52" i="14" s="1"/>
  <c r="R51" i="14"/>
  <c r="BP60" i="14"/>
  <c r="BP61" i="14" s="1"/>
  <c r="Q60" i="14"/>
  <c r="BP66" i="14"/>
  <c r="BP67" i="14" s="1"/>
  <c r="Q66" i="14"/>
  <c r="R42" i="14"/>
  <c r="BQ42" i="14"/>
  <c r="BQ43" i="14" s="1"/>
  <c r="R34" i="14"/>
  <c r="BP36" i="14"/>
  <c r="BP37" i="14" s="1"/>
  <c r="Q36" i="14"/>
  <c r="R63" i="14"/>
  <c r="BQ9" i="14"/>
  <c r="BQ10" i="14" s="1"/>
  <c r="R9" i="14"/>
  <c r="BQ45" i="14"/>
  <c r="BQ46" i="14" s="1"/>
  <c r="R45" i="14"/>
  <c r="BP24" i="14"/>
  <c r="BP25" i="14" s="1"/>
  <c r="Q24" i="14"/>
  <c r="BQ87" i="14"/>
  <c r="BQ88" i="14" s="1"/>
  <c r="R87" i="14"/>
  <c r="Q82" i="14"/>
  <c r="BP81" i="14"/>
  <c r="BP82" i="14" s="1"/>
  <c r="Q70" i="14"/>
  <c r="BP90" i="14"/>
  <c r="BP91" i="14" s="1"/>
  <c r="Q90" i="14"/>
  <c r="BQ75" i="14"/>
  <c r="BQ76" i="14" s="1"/>
  <c r="R75" i="14"/>
  <c r="S93" i="14"/>
  <c r="BQ21" i="14"/>
  <c r="BQ22" i="14" s="1"/>
  <c r="R21" i="14"/>
  <c r="BQ33" i="14"/>
  <c r="BQ34" i="14" s="1"/>
  <c r="R33" i="14"/>
  <c r="BP63" i="14"/>
  <c r="BP64" i="14" s="1"/>
  <c r="AD16" i="13"/>
  <c r="CC15" i="13"/>
  <c r="BP16" i="13" s="1"/>
  <c r="AF10" i="13"/>
  <c r="CC33" i="13"/>
  <c r="AD33" i="13"/>
  <c r="BQ90" i="13"/>
  <c r="R90" i="13"/>
  <c r="AD28" i="13"/>
  <c r="Q58" i="13"/>
  <c r="AE31" i="13"/>
  <c r="CE30" i="13" s="1"/>
  <c r="S63" i="13"/>
  <c r="AE76" i="13"/>
  <c r="CD75" i="13"/>
  <c r="BQ76" i="13" s="1"/>
  <c r="CD57" i="13"/>
  <c r="AE57" i="13"/>
  <c r="AF30" i="13"/>
  <c r="AE39" i="13"/>
  <c r="AF15" i="13"/>
  <c r="AF34" i="13"/>
  <c r="S10" i="13"/>
  <c r="R72" i="13"/>
  <c r="AD82" i="13"/>
  <c r="CC27" i="13"/>
  <c r="BP28" i="13" s="1"/>
  <c r="AE84" i="13"/>
  <c r="CD84" i="13"/>
  <c r="R64" i="13"/>
  <c r="BR63" i="13" s="1"/>
  <c r="Q73" i="13"/>
  <c r="Q36" i="13"/>
  <c r="BP36" i="13"/>
  <c r="Q24" i="13"/>
  <c r="BP24" i="13"/>
  <c r="BP21" i="13"/>
  <c r="CR21" i="13" s="1"/>
  <c r="Q21" i="13"/>
  <c r="CC69" i="13"/>
  <c r="BP70" i="13" s="1"/>
  <c r="AD69" i="13"/>
  <c r="CC78" i="13"/>
  <c r="AD78" i="13"/>
  <c r="S79" i="13"/>
  <c r="AF7" i="13"/>
  <c r="S51" i="13"/>
  <c r="AD45" i="13"/>
  <c r="CC45" i="13"/>
  <c r="CD12" i="13"/>
  <c r="AE12" i="13"/>
  <c r="CC9" i="13"/>
  <c r="AD9" i="13"/>
  <c r="BP54" i="13"/>
  <c r="Q54" i="13"/>
  <c r="Q12" i="13"/>
  <c r="BP12" i="13"/>
  <c r="BP6" i="13"/>
  <c r="Q6" i="13"/>
  <c r="CD27" i="13"/>
  <c r="AE27" i="13"/>
  <c r="Q93" i="13"/>
  <c r="BP93" i="13"/>
  <c r="CR93" i="13" s="1"/>
  <c r="BP66" i="13"/>
  <c r="Q66" i="13"/>
  <c r="CC54" i="13"/>
  <c r="AD54" i="13"/>
  <c r="Q85" i="13"/>
  <c r="BP84" i="13"/>
  <c r="CC87" i="13"/>
  <c r="BP88" i="13" s="1"/>
  <c r="AD87" i="13"/>
  <c r="S34" i="13"/>
  <c r="AF60" i="13"/>
  <c r="BS87" i="13"/>
  <c r="T87" i="13"/>
  <c r="CC6" i="13"/>
  <c r="AD6" i="13"/>
  <c r="BP78" i="13"/>
  <c r="Q78" i="13"/>
  <c r="AD40" i="13"/>
  <c r="BP42" i="13"/>
  <c r="Q42" i="13"/>
  <c r="BQ69" i="13"/>
  <c r="CS69" i="13" s="1"/>
  <c r="R69" i="13"/>
  <c r="AE42" i="13"/>
  <c r="CD42" i="13"/>
  <c r="CC21" i="13"/>
  <c r="AD21" i="13"/>
  <c r="R19" i="13"/>
  <c r="BR18" i="13" s="1"/>
  <c r="BQ18" i="13"/>
  <c r="AE48" i="13"/>
  <c r="CD48" i="13"/>
  <c r="CC66" i="13"/>
  <c r="AD66" i="13"/>
  <c r="S7" i="13"/>
  <c r="Q52" i="13"/>
  <c r="BP51" i="13"/>
  <c r="BR39" i="13"/>
  <c r="S39" i="13"/>
  <c r="BQ81" i="13"/>
  <c r="R81" i="13"/>
  <c r="S84" i="13"/>
  <c r="CD90" i="13"/>
  <c r="AE90" i="13"/>
  <c r="Q57" i="13"/>
  <c r="BP57" i="13"/>
  <c r="AD61" i="13"/>
  <c r="CC60" i="13"/>
  <c r="AG75" i="13"/>
  <c r="Q45" i="13"/>
  <c r="BP45" i="13"/>
  <c r="CC24" i="13"/>
  <c r="AD24" i="13"/>
  <c r="BP9" i="13"/>
  <c r="Q9" i="13"/>
  <c r="BP33" i="13"/>
  <c r="Q33" i="13"/>
  <c r="CC39" i="13"/>
  <c r="BP40" i="13" s="1"/>
  <c r="BQ15" i="13"/>
  <c r="CS15" i="13" s="1"/>
  <c r="R15" i="13"/>
  <c r="BS75" i="13"/>
  <c r="T75" i="13"/>
  <c r="AD81" i="13"/>
  <c r="CC81" i="13"/>
  <c r="BP82" i="13" s="1"/>
  <c r="Q28" i="13"/>
  <c r="BQ27" i="13" s="1"/>
  <c r="S18" i="13"/>
  <c r="R27" i="13"/>
  <c r="AF63" i="13"/>
  <c r="AG63" i="13" s="1"/>
  <c r="AF79" i="13"/>
  <c r="CD72" i="13"/>
  <c r="AE72" i="13"/>
  <c r="BP64" i="13" l="1"/>
  <c r="BP22" i="13"/>
  <c r="BP55" i="13"/>
  <c r="CR54" i="13"/>
  <c r="CS18" i="13"/>
  <c r="BP67" i="13"/>
  <c r="CR66" i="13"/>
  <c r="BP25" i="13"/>
  <c r="CR24" i="13"/>
  <c r="BP31" i="13"/>
  <c r="CR30" i="13"/>
  <c r="BP52" i="13"/>
  <c r="CR51" i="13"/>
  <c r="CT18" i="13"/>
  <c r="BP43" i="13"/>
  <c r="CR42" i="13"/>
  <c r="CU87" i="13"/>
  <c r="BP13" i="13"/>
  <c r="CR12" i="13"/>
  <c r="BP10" i="13"/>
  <c r="CR9" i="13"/>
  <c r="CS81" i="13"/>
  <c r="CS27" i="13"/>
  <c r="BQ28" i="13"/>
  <c r="BP34" i="13"/>
  <c r="CR33" i="13"/>
  <c r="CT39" i="13"/>
  <c r="BP79" i="13"/>
  <c r="CR78" i="13"/>
  <c r="CR6" i="13"/>
  <c r="BP7" i="13"/>
  <c r="BP46" i="13"/>
  <c r="CR45" i="13"/>
  <c r="BP37" i="13"/>
  <c r="CR36" i="13"/>
  <c r="CU75" i="13"/>
  <c r="BP58" i="13"/>
  <c r="CR57" i="13"/>
  <c r="BP85" i="13"/>
  <c r="CR84" i="13"/>
  <c r="CT63" i="13"/>
  <c r="BO61" i="13"/>
  <c r="CQ60" i="13"/>
  <c r="CQ5" i="13" s="1"/>
  <c r="BP49" i="13"/>
  <c r="CR48" i="13"/>
  <c r="CS90" i="13"/>
  <c r="BQ91" i="13"/>
  <c r="BP94" i="13"/>
  <c r="AE18" i="13"/>
  <c r="CD18" i="13"/>
  <c r="BQ19" i="13" s="1"/>
  <c r="AE51" i="13"/>
  <c r="CD51" i="13"/>
  <c r="AE64" i="13"/>
  <c r="CD63" i="13"/>
  <c r="BQ64" i="13" s="1"/>
  <c r="CD36" i="13"/>
  <c r="AE36" i="13"/>
  <c r="CD93" i="13"/>
  <c r="AE93" i="13"/>
  <c r="BO5" i="14"/>
  <c r="R30" i="13"/>
  <c r="BQ30" i="13"/>
  <c r="R48" i="13"/>
  <c r="BQ48" i="13"/>
  <c r="R61" i="14"/>
  <c r="Q60" i="13"/>
  <c r="BP60" i="13"/>
  <c r="Q57" i="14"/>
  <c r="BP57" i="14"/>
  <c r="BP58" i="14" s="1"/>
  <c r="Q69" i="14"/>
  <c r="BQ69" i="14" s="1"/>
  <c r="BQ70" i="14" s="1"/>
  <c r="S63" i="14"/>
  <c r="S34" i="14"/>
  <c r="BQ7" i="14"/>
  <c r="S25" i="14"/>
  <c r="R64" i="14"/>
  <c r="S79" i="14"/>
  <c r="BQ12" i="14"/>
  <c r="BQ13" i="14" s="1"/>
  <c r="R12" i="14"/>
  <c r="S87" i="14"/>
  <c r="T87" i="14" s="1"/>
  <c r="BR87" i="14"/>
  <c r="BR88" i="14" s="1"/>
  <c r="BR21" i="14"/>
  <c r="BR22" i="14" s="1"/>
  <c r="S21" i="14"/>
  <c r="R90" i="14"/>
  <c r="BQ90" i="14"/>
  <c r="BQ91" i="14" s="1"/>
  <c r="R70" i="14"/>
  <c r="R36" i="14"/>
  <c r="BQ36" i="14"/>
  <c r="BQ37" i="14" s="1"/>
  <c r="R66" i="14"/>
  <c r="BQ66" i="14"/>
  <c r="BQ67" i="14" s="1"/>
  <c r="BR6" i="14"/>
  <c r="S6" i="14"/>
  <c r="R78" i="14"/>
  <c r="BQ78" i="14"/>
  <c r="BQ79" i="14" s="1"/>
  <c r="S37" i="14"/>
  <c r="S27" i="14"/>
  <c r="S67" i="14"/>
  <c r="T89" i="14"/>
  <c r="R28" i="14"/>
  <c r="BR27" i="14" s="1"/>
  <c r="BR28" i="14" s="1"/>
  <c r="BR9" i="14"/>
  <c r="BR10" i="14" s="1"/>
  <c r="S9" i="14"/>
  <c r="S51" i="14"/>
  <c r="BR84" i="14"/>
  <c r="BR85" i="14" s="1"/>
  <c r="S84" i="14"/>
  <c r="T7" i="14"/>
  <c r="BR18" i="14"/>
  <c r="BR19" i="14" s="1"/>
  <c r="S18" i="14"/>
  <c r="R40" i="14"/>
  <c r="BR39" i="14" s="1"/>
  <c r="BR40" i="14" s="1"/>
  <c r="S49" i="14"/>
  <c r="T77" i="14"/>
  <c r="BR72" i="14"/>
  <c r="BR73" i="14" s="1"/>
  <c r="S72" i="14"/>
  <c r="S45" i="14"/>
  <c r="BR45" i="14"/>
  <c r="BR46" i="14" s="1"/>
  <c r="S33" i="14"/>
  <c r="BR33" i="14"/>
  <c r="BR34" i="14" s="1"/>
  <c r="T93" i="14"/>
  <c r="BQ24" i="14"/>
  <c r="BQ25" i="14" s="1"/>
  <c r="R24" i="14"/>
  <c r="R52" i="14"/>
  <c r="S39" i="14"/>
  <c r="S75" i="14"/>
  <c r="BR75" i="14"/>
  <c r="BR76" i="14" s="1"/>
  <c r="R82" i="14"/>
  <c r="BQ81" i="14"/>
  <c r="BQ82" i="14" s="1"/>
  <c r="BQ63" i="14"/>
  <c r="BQ64" i="14" s="1"/>
  <c r="BR42" i="14"/>
  <c r="BR43" i="14" s="1"/>
  <c r="S42" i="14"/>
  <c r="BQ60" i="14"/>
  <c r="BQ61" i="14" s="1"/>
  <c r="R60" i="14"/>
  <c r="R94" i="14"/>
  <c r="BQ93" i="14"/>
  <c r="BQ94" i="14" s="1"/>
  <c r="T81" i="14"/>
  <c r="R48" i="14"/>
  <c r="BQ48" i="14"/>
  <c r="BQ49" i="14" s="1"/>
  <c r="BR54" i="14"/>
  <c r="BR55" i="14" s="1"/>
  <c r="S54" i="14"/>
  <c r="R15" i="14"/>
  <c r="BQ15" i="14"/>
  <c r="BQ16" i="14" s="1"/>
  <c r="AG79" i="13"/>
  <c r="S27" i="13"/>
  <c r="AF90" i="13"/>
  <c r="CE90" i="13"/>
  <c r="BS39" i="13"/>
  <c r="T39" i="13"/>
  <c r="T7" i="13"/>
  <c r="AE40" i="13"/>
  <c r="R85" i="13"/>
  <c r="BQ84" i="13"/>
  <c r="BQ93" i="13"/>
  <c r="CS93" i="13" s="1"/>
  <c r="R93" i="13"/>
  <c r="AF27" i="13"/>
  <c r="BQ6" i="13"/>
  <c r="R6" i="13"/>
  <c r="CE12" i="13"/>
  <c r="AF12" i="13"/>
  <c r="CD45" i="13"/>
  <c r="AE45" i="13"/>
  <c r="CD69" i="13"/>
  <c r="BQ70" i="13" s="1"/>
  <c r="AE69" i="13"/>
  <c r="BQ24" i="13"/>
  <c r="R24" i="13"/>
  <c r="R73" i="13"/>
  <c r="BR72" i="13" s="1"/>
  <c r="CE84" i="13"/>
  <c r="AF84" i="13"/>
  <c r="S90" i="13"/>
  <c r="BR90" i="13"/>
  <c r="CD33" i="13"/>
  <c r="AE33" i="13"/>
  <c r="AG10" i="13"/>
  <c r="R28" i="13"/>
  <c r="BQ33" i="13"/>
  <c r="R33" i="13"/>
  <c r="CD24" i="13"/>
  <c r="AE24" i="13"/>
  <c r="BQ45" i="13"/>
  <c r="R45" i="13"/>
  <c r="AE61" i="13"/>
  <c r="CD60" i="13"/>
  <c r="CD66" i="13"/>
  <c r="AE66" i="13"/>
  <c r="CE48" i="13"/>
  <c r="AF48" i="13"/>
  <c r="CD21" i="13"/>
  <c r="AE21" i="13"/>
  <c r="AF42" i="13"/>
  <c r="CE42" i="13"/>
  <c r="BQ78" i="13"/>
  <c r="R78" i="13"/>
  <c r="AG60" i="13"/>
  <c r="AE87" i="13"/>
  <c r="CD87" i="13"/>
  <c r="BQ88" i="13" s="1"/>
  <c r="BQ66" i="13"/>
  <c r="R66" i="13"/>
  <c r="T26" i="13"/>
  <c r="CD9" i="13"/>
  <c r="AE9" i="13"/>
  <c r="T79" i="13"/>
  <c r="S72" i="13"/>
  <c r="CD39" i="13"/>
  <c r="BQ40" i="13" s="1"/>
  <c r="AF31" i="13"/>
  <c r="T71" i="13"/>
  <c r="CE72" i="13"/>
  <c r="AF72" i="13"/>
  <c r="AG26" i="13"/>
  <c r="BR15" i="13"/>
  <c r="CT15" i="13" s="1"/>
  <c r="S15" i="13"/>
  <c r="BR81" i="13"/>
  <c r="S81" i="13"/>
  <c r="R42" i="13"/>
  <c r="BQ42" i="13"/>
  <c r="CD54" i="13"/>
  <c r="AE54" i="13"/>
  <c r="AG83" i="13"/>
  <c r="BQ54" i="13"/>
  <c r="R54" i="13"/>
  <c r="T83" i="13"/>
  <c r="CD78" i="13"/>
  <c r="AE78" i="13"/>
  <c r="BQ21" i="13"/>
  <c r="R21" i="13"/>
  <c r="BQ36" i="13"/>
  <c r="R36" i="13"/>
  <c r="S64" i="13"/>
  <c r="BS63" i="13" s="1"/>
  <c r="AE82" i="13"/>
  <c r="BQ72" i="13"/>
  <c r="AG34" i="13"/>
  <c r="CE39" i="13"/>
  <c r="BR40" i="13" s="1"/>
  <c r="AF39" i="13"/>
  <c r="AF76" i="13"/>
  <c r="CE75" i="13"/>
  <c r="BR76" i="13" s="1"/>
  <c r="R58" i="13"/>
  <c r="T18" i="13"/>
  <c r="CD81" i="13"/>
  <c r="BQ82" i="13" s="1"/>
  <c r="AE81" i="13"/>
  <c r="BQ9" i="13"/>
  <c r="R9" i="13"/>
  <c r="BQ57" i="13"/>
  <c r="R57" i="13"/>
  <c r="T84" i="13"/>
  <c r="R52" i="13"/>
  <c r="BQ51" i="13"/>
  <c r="S19" i="13"/>
  <c r="BS18" i="13" s="1"/>
  <c r="BR69" i="13"/>
  <c r="CT69" i="13" s="1"/>
  <c r="S69" i="13"/>
  <c r="CD6" i="13"/>
  <c r="AE6" i="13"/>
  <c r="T34" i="13"/>
  <c r="BQ12" i="13"/>
  <c r="R12" i="13"/>
  <c r="T51" i="13"/>
  <c r="AG7" i="13"/>
  <c r="AG71" i="13"/>
  <c r="T10" i="13"/>
  <c r="AG15" i="13"/>
  <c r="AG30" i="13"/>
  <c r="CE57" i="13"/>
  <c r="AF57" i="13"/>
  <c r="T63" i="13"/>
  <c r="AE28" i="13"/>
  <c r="CE27" i="13" s="1"/>
  <c r="AE16" i="13"/>
  <c r="CD15" i="13"/>
  <c r="BQ16" i="13" s="1"/>
  <c r="BQ22" i="13" l="1"/>
  <c r="CS21" i="13"/>
  <c r="BQ55" i="13"/>
  <c r="CS54" i="13"/>
  <c r="CU18" i="13"/>
  <c r="BQ10" i="13"/>
  <c r="CS9" i="13"/>
  <c r="BQ67" i="13"/>
  <c r="CS66" i="13"/>
  <c r="BR73" i="13"/>
  <c r="CT72" i="13"/>
  <c r="BQ49" i="13"/>
  <c r="CS48" i="13"/>
  <c r="BQ13" i="13"/>
  <c r="CS12" i="13"/>
  <c r="BQ43" i="13"/>
  <c r="CS42" i="13"/>
  <c r="BQ31" i="13"/>
  <c r="CS30" i="13"/>
  <c r="CS51" i="13"/>
  <c r="BQ52" i="13"/>
  <c r="BQ58" i="13"/>
  <c r="CS57" i="13"/>
  <c r="CU63" i="13"/>
  <c r="CT81" i="13"/>
  <c r="CU39" i="13"/>
  <c r="BP61" i="13"/>
  <c r="CR60" i="13"/>
  <c r="BQ79" i="13"/>
  <c r="CS78" i="13"/>
  <c r="BQ46" i="13"/>
  <c r="CS45" i="13"/>
  <c r="BQ34" i="13"/>
  <c r="CS33" i="13"/>
  <c r="BQ25" i="13"/>
  <c r="CS24" i="13"/>
  <c r="BQ73" i="13"/>
  <c r="CS72" i="13"/>
  <c r="BQ37" i="13"/>
  <c r="CS36" i="13"/>
  <c r="CS6" i="13"/>
  <c r="BQ7" i="13"/>
  <c r="BQ85" i="13"/>
  <c r="CS84" i="13"/>
  <c r="BR91" i="13"/>
  <c r="CT90" i="13"/>
  <c r="BQ94" i="13"/>
  <c r="CR5" i="13"/>
  <c r="AF64" i="13"/>
  <c r="CE63" i="13"/>
  <c r="BR64" i="13" s="1"/>
  <c r="AF18" i="13"/>
  <c r="CE18" i="13"/>
  <c r="BR19" i="13" s="1"/>
  <c r="CE51" i="13"/>
  <c r="AF51" i="13"/>
  <c r="CF51" i="13" s="1"/>
  <c r="CE36" i="13"/>
  <c r="AF36" i="13"/>
  <c r="CF36" i="13" s="1"/>
  <c r="AF93" i="13"/>
  <c r="CE93" i="13"/>
  <c r="BP5" i="14"/>
  <c r="BR48" i="13"/>
  <c r="S48" i="13"/>
  <c r="BR30" i="13"/>
  <c r="S30" i="13"/>
  <c r="BQ57" i="14"/>
  <c r="BQ58" i="14" s="1"/>
  <c r="R57" i="14"/>
  <c r="R69" i="14"/>
  <c r="BR69" i="14" s="1"/>
  <c r="BR70" i="14" s="1"/>
  <c r="R60" i="13"/>
  <c r="BQ60" i="13"/>
  <c r="S61" i="14"/>
  <c r="T61" i="14" s="1"/>
  <c r="T41" i="14"/>
  <c r="T49" i="14"/>
  <c r="T51" i="14"/>
  <c r="S78" i="14"/>
  <c r="BR78" i="14"/>
  <c r="BR79" i="14" s="1"/>
  <c r="S70" i="14"/>
  <c r="T79" i="14"/>
  <c r="S94" i="14"/>
  <c r="BR93" i="14"/>
  <c r="BR94" i="14" s="1"/>
  <c r="S82" i="14"/>
  <c r="BR81" i="14"/>
  <c r="BR82" i="14" s="1"/>
  <c r="S24" i="14"/>
  <c r="BR24" i="14"/>
  <c r="BR25" i="14" s="1"/>
  <c r="BS72" i="14"/>
  <c r="BS73" i="14" s="1"/>
  <c r="T72" i="14"/>
  <c r="S40" i="14"/>
  <c r="BS39" i="14" s="1"/>
  <c r="BS40" i="14" s="1"/>
  <c r="BS84" i="14"/>
  <c r="BS85" i="14" s="1"/>
  <c r="T84" i="14"/>
  <c r="T29" i="14"/>
  <c r="S28" i="14"/>
  <c r="BS27" i="14" s="1"/>
  <c r="BS28" i="14" s="1"/>
  <c r="T27" i="14"/>
  <c r="BS6" i="14"/>
  <c r="T6" i="14"/>
  <c r="BR12" i="14"/>
  <c r="BR13" i="14" s="1"/>
  <c r="S12" i="14"/>
  <c r="S64" i="14"/>
  <c r="BS63" i="14" s="1"/>
  <c r="BS64" i="14" s="1"/>
  <c r="BR63" i="14"/>
  <c r="BR64" i="14" s="1"/>
  <c r="BS54" i="14"/>
  <c r="BS55" i="14" s="1"/>
  <c r="T54" i="14"/>
  <c r="BS42" i="14"/>
  <c r="BS43" i="14" s="1"/>
  <c r="T42" i="14"/>
  <c r="BS75" i="14"/>
  <c r="BS76" i="14" s="1"/>
  <c r="T75" i="14"/>
  <c r="BS45" i="14"/>
  <c r="BS46" i="14" s="1"/>
  <c r="T45" i="14"/>
  <c r="BR66" i="14"/>
  <c r="BR67" i="14" s="1"/>
  <c r="S66" i="14"/>
  <c r="T38" i="14"/>
  <c r="T34" i="14"/>
  <c r="T65" i="14"/>
  <c r="S60" i="14"/>
  <c r="BR60" i="14"/>
  <c r="BR61" i="14" s="1"/>
  <c r="T39" i="14"/>
  <c r="BS33" i="14"/>
  <c r="BS34" i="14" s="1"/>
  <c r="T33" i="14"/>
  <c r="BS18" i="14"/>
  <c r="BS19" i="14" s="1"/>
  <c r="T18" i="14"/>
  <c r="BS9" i="14"/>
  <c r="BS10" i="14" s="1"/>
  <c r="T9" i="14"/>
  <c r="T37" i="14"/>
  <c r="BR7" i="14"/>
  <c r="S36" i="14"/>
  <c r="BR36" i="14"/>
  <c r="BR37" i="14" s="1"/>
  <c r="S90" i="14"/>
  <c r="BR90" i="14"/>
  <c r="BR91" i="14" s="1"/>
  <c r="T71" i="14"/>
  <c r="T63" i="14"/>
  <c r="S15" i="14"/>
  <c r="BR15" i="14"/>
  <c r="BR16" i="14" s="1"/>
  <c r="S48" i="14"/>
  <c r="BR48" i="14"/>
  <c r="BR49" i="14" s="1"/>
  <c r="T83" i="14"/>
  <c r="S52" i="14"/>
  <c r="BR51" i="14"/>
  <c r="BR52" i="14" s="1"/>
  <c r="T67" i="14"/>
  <c r="BS21" i="14"/>
  <c r="BS22" i="14" s="1"/>
  <c r="T21" i="14"/>
  <c r="BS87" i="14"/>
  <c r="BS88" i="14" s="1"/>
  <c r="T25" i="14"/>
  <c r="CF48" i="13"/>
  <c r="AG48" i="13"/>
  <c r="AF33" i="13"/>
  <c r="CE33" i="13"/>
  <c r="BS90" i="13"/>
  <c r="BR24" i="13"/>
  <c r="S24" i="13"/>
  <c r="AF45" i="13"/>
  <c r="CE45" i="13"/>
  <c r="S85" i="13"/>
  <c r="BR84" i="13"/>
  <c r="CF90" i="13"/>
  <c r="AG90" i="13"/>
  <c r="CF57" i="13"/>
  <c r="AG57" i="13"/>
  <c r="S9" i="13"/>
  <c r="BR9" i="13"/>
  <c r="CF72" i="13"/>
  <c r="AG72" i="13"/>
  <c r="AF16" i="13"/>
  <c r="CE15" i="13"/>
  <c r="BR16" i="13" s="1"/>
  <c r="AF28" i="13"/>
  <c r="CF27" i="13" s="1"/>
  <c r="BS69" i="13"/>
  <c r="CU69" i="13" s="1"/>
  <c r="T69" i="13"/>
  <c r="S52" i="13"/>
  <c r="BR51" i="13"/>
  <c r="BR57" i="13"/>
  <c r="S57" i="13"/>
  <c r="AG76" i="13"/>
  <c r="CF75" i="13"/>
  <c r="BS76" i="13" s="1"/>
  <c r="BR36" i="13"/>
  <c r="S36" i="13"/>
  <c r="AF78" i="13"/>
  <c r="CE78" i="13"/>
  <c r="S42" i="13"/>
  <c r="BR42" i="13"/>
  <c r="BS15" i="13"/>
  <c r="CU15" i="13" s="1"/>
  <c r="T15" i="13"/>
  <c r="AF9" i="13"/>
  <c r="CE9" i="13"/>
  <c r="CF42" i="13"/>
  <c r="AG42" i="13"/>
  <c r="CE24" i="13"/>
  <c r="AF24" i="13"/>
  <c r="CF84" i="13"/>
  <c r="AG84" i="13"/>
  <c r="S6" i="13"/>
  <c r="BR6" i="13"/>
  <c r="BR93" i="13"/>
  <c r="CT93" i="13" s="1"/>
  <c r="S93" i="13"/>
  <c r="T27" i="13"/>
  <c r="AG39" i="13"/>
  <c r="AF82" i="13"/>
  <c r="AF54" i="13"/>
  <c r="CE54" i="13"/>
  <c r="BS81" i="13"/>
  <c r="T81" i="13"/>
  <c r="T72" i="13"/>
  <c r="CE87" i="13"/>
  <c r="BR88" i="13" s="1"/>
  <c r="AF87" i="13"/>
  <c r="S78" i="13"/>
  <c r="BR78" i="13"/>
  <c r="AF21" i="13"/>
  <c r="CE21" i="13"/>
  <c r="AF66" i="13"/>
  <c r="CE66" i="13"/>
  <c r="AF61" i="13"/>
  <c r="CE60" i="13"/>
  <c r="S28" i="13"/>
  <c r="T90" i="13"/>
  <c r="CE69" i="13"/>
  <c r="BR70" i="13" s="1"/>
  <c r="AF69" i="13"/>
  <c r="CF12" i="13"/>
  <c r="AG12" i="13"/>
  <c r="AF40" i="13"/>
  <c r="BR27" i="13"/>
  <c r="S54" i="13"/>
  <c r="BR54" i="13"/>
  <c r="AG31" i="13"/>
  <c r="CF30" i="13"/>
  <c r="BR12" i="13"/>
  <c r="S12" i="13"/>
  <c r="AF6" i="13"/>
  <c r="CE6" i="13"/>
  <c r="T19" i="13"/>
  <c r="CE81" i="13"/>
  <c r="BR82" i="13" s="1"/>
  <c r="AF81" i="13"/>
  <c r="S58" i="13"/>
  <c r="T64" i="13"/>
  <c r="S21" i="13"/>
  <c r="BR21" i="13"/>
  <c r="CT21" i="13" s="1"/>
  <c r="S66" i="13"/>
  <c r="BR66" i="13"/>
  <c r="S45" i="13"/>
  <c r="BR45" i="13"/>
  <c r="S33" i="13"/>
  <c r="BR33" i="13"/>
  <c r="S73" i="13"/>
  <c r="AG27" i="13"/>
  <c r="BR22" i="13" l="1"/>
  <c r="BR55" i="13"/>
  <c r="CT54" i="13"/>
  <c r="CT30" i="13"/>
  <c r="BR31" i="13"/>
  <c r="CU81" i="13"/>
  <c r="BR13" i="13"/>
  <c r="CT12" i="13"/>
  <c r="CT78" i="13"/>
  <c r="BR79" i="13"/>
  <c r="CT6" i="13"/>
  <c r="BR7" i="13"/>
  <c r="BR28" i="13"/>
  <c r="CT27" i="13"/>
  <c r="CT42" i="13"/>
  <c r="BR43" i="13"/>
  <c r="CT84" i="13"/>
  <c r="BR85" i="13"/>
  <c r="BR52" i="13"/>
  <c r="CT51" i="13"/>
  <c r="CT9" i="13"/>
  <c r="BR10" i="13"/>
  <c r="BR25" i="13"/>
  <c r="CT24" i="13"/>
  <c r="CT45" i="13"/>
  <c r="BR46" i="13"/>
  <c r="CT33" i="13"/>
  <c r="BR34" i="13"/>
  <c r="CT66" i="13"/>
  <c r="BR67" i="13"/>
  <c r="CT36" i="13"/>
  <c r="BR37" i="13"/>
  <c r="CT57" i="13"/>
  <c r="BR58" i="13"/>
  <c r="BQ61" i="13"/>
  <c r="CS60" i="13"/>
  <c r="CS5" i="13" s="1"/>
  <c r="BR49" i="13"/>
  <c r="CT48" i="13"/>
  <c r="BS91" i="13"/>
  <c r="CU90" i="13"/>
  <c r="BR94" i="13"/>
  <c r="AG36" i="13"/>
  <c r="BQ5" i="14"/>
  <c r="AG18" i="13"/>
  <c r="CF18" i="13"/>
  <c r="BS19" i="13" s="1"/>
  <c r="AG51" i="13"/>
  <c r="AG64" i="13"/>
  <c r="CF63" i="13"/>
  <c r="BS64" i="13" s="1"/>
  <c r="CF93" i="13"/>
  <c r="AG93" i="13"/>
  <c r="T48" i="13"/>
  <c r="BS48" i="13"/>
  <c r="T30" i="13"/>
  <c r="BS30" i="13"/>
  <c r="S69" i="14"/>
  <c r="BS69" i="14" s="1"/>
  <c r="BS70" i="14" s="1"/>
  <c r="BR57" i="14"/>
  <c r="BR58" i="14" s="1"/>
  <c r="S57" i="14"/>
  <c r="T57" i="14" s="1"/>
  <c r="BR60" i="13"/>
  <c r="S60" i="13"/>
  <c r="T86" i="14"/>
  <c r="T52" i="14"/>
  <c r="BS48" i="14"/>
  <c r="BS49" i="14" s="1"/>
  <c r="T48" i="14"/>
  <c r="BS60" i="14"/>
  <c r="BS61" i="14" s="1"/>
  <c r="T60" i="14"/>
  <c r="BS66" i="14"/>
  <c r="BS67" i="14" s="1"/>
  <c r="T66" i="14"/>
  <c r="T28" i="14"/>
  <c r="T40" i="14"/>
  <c r="BS24" i="14"/>
  <c r="BS25" i="14" s="1"/>
  <c r="T24" i="14"/>
  <c r="T70" i="14"/>
  <c r="BS51" i="14"/>
  <c r="BS52" i="14" s="1"/>
  <c r="T44" i="14"/>
  <c r="T94" i="14"/>
  <c r="BS93" i="14"/>
  <c r="BS94" i="14" s="1"/>
  <c r="BS90" i="14"/>
  <c r="BS91" i="14" s="1"/>
  <c r="T90" i="14"/>
  <c r="T8" i="14"/>
  <c r="BS36" i="14"/>
  <c r="BS37" i="14" s="1"/>
  <c r="T36" i="14"/>
  <c r="T74" i="14"/>
  <c r="T64" i="14"/>
  <c r="BS7" i="14"/>
  <c r="BS15" i="14"/>
  <c r="BS16" i="14" s="1"/>
  <c r="T15" i="14"/>
  <c r="T32" i="14"/>
  <c r="T56" i="14"/>
  <c r="BS12" i="14"/>
  <c r="BS13" i="14" s="1"/>
  <c r="T12" i="14"/>
  <c r="T82" i="14"/>
  <c r="BS81" i="14"/>
  <c r="BS82" i="14" s="1"/>
  <c r="BS78" i="14"/>
  <c r="BS79" i="14" s="1"/>
  <c r="T78" i="14"/>
  <c r="CF9" i="13"/>
  <c r="AG9" i="13"/>
  <c r="CF33" i="13"/>
  <c r="AG33" i="13"/>
  <c r="T62" i="13"/>
  <c r="AG40" i="13"/>
  <c r="T32" i="13"/>
  <c r="T53" i="13"/>
  <c r="BS24" i="13"/>
  <c r="T24" i="13"/>
  <c r="BS66" i="13"/>
  <c r="T66" i="13"/>
  <c r="BS21" i="13"/>
  <c r="CU21" i="13" s="1"/>
  <c r="T21" i="13"/>
  <c r="CF81" i="13"/>
  <c r="BS82" i="13" s="1"/>
  <c r="AG81" i="13"/>
  <c r="BS54" i="13"/>
  <c r="T54" i="13"/>
  <c r="CF69" i="13"/>
  <c r="BS70" i="13" s="1"/>
  <c r="AG69" i="13"/>
  <c r="T28" i="13"/>
  <c r="CF66" i="13"/>
  <c r="AG66" i="13"/>
  <c r="BS78" i="13"/>
  <c r="T78" i="13"/>
  <c r="BS27" i="13"/>
  <c r="AG28" i="13"/>
  <c r="T89" i="13"/>
  <c r="T8" i="13"/>
  <c r="BS33" i="13"/>
  <c r="T33" i="13"/>
  <c r="AG32" i="13"/>
  <c r="AG82" i="13"/>
  <c r="T65" i="13"/>
  <c r="CF24" i="13"/>
  <c r="AG24" i="13"/>
  <c r="BS42" i="13"/>
  <c r="T42" i="13"/>
  <c r="T85" i="13"/>
  <c r="BS84" i="13"/>
  <c r="T73" i="13"/>
  <c r="BS45" i="13"/>
  <c r="T45" i="13"/>
  <c r="CF6" i="13"/>
  <c r="AG6" i="13"/>
  <c r="CF87" i="13"/>
  <c r="BS88" i="13" s="1"/>
  <c r="AG87" i="13"/>
  <c r="BS72" i="13"/>
  <c r="CF39" i="13"/>
  <c r="BS40" i="13" s="1"/>
  <c r="AG77" i="13"/>
  <c r="BS6" i="13"/>
  <c r="T6" i="13"/>
  <c r="AG8" i="13"/>
  <c r="CF78" i="13"/>
  <c r="AG78" i="13"/>
  <c r="T52" i="13"/>
  <c r="BS51" i="13"/>
  <c r="BS9" i="13"/>
  <c r="T9" i="13"/>
  <c r="T58" i="13"/>
  <c r="T20" i="13"/>
  <c r="BS12" i="13"/>
  <c r="T12" i="13"/>
  <c r="AG61" i="13"/>
  <c r="CF60" i="13"/>
  <c r="CF21" i="13"/>
  <c r="AG21" i="13"/>
  <c r="CF54" i="13"/>
  <c r="AG54" i="13"/>
  <c r="BS93" i="13"/>
  <c r="CU93" i="13" s="1"/>
  <c r="T93" i="13"/>
  <c r="BS36" i="13"/>
  <c r="T36" i="13"/>
  <c r="BS57" i="13"/>
  <c r="T57" i="13"/>
  <c r="AG16" i="13"/>
  <c r="CF15" i="13"/>
  <c r="BS16" i="13" s="1"/>
  <c r="CF45" i="13"/>
  <c r="AG45" i="13"/>
  <c r="BS22" i="13" l="1"/>
  <c r="BS55" i="13"/>
  <c r="CU54" i="13"/>
  <c r="BS58" i="13"/>
  <c r="CU57" i="13"/>
  <c r="BS13" i="13"/>
  <c r="CU12" i="13"/>
  <c r="BS43" i="13"/>
  <c r="CU42" i="13"/>
  <c r="BS52" i="13"/>
  <c r="CU51" i="13"/>
  <c r="BS25" i="13"/>
  <c r="CU24" i="13"/>
  <c r="BS37" i="13"/>
  <c r="CU36" i="13"/>
  <c r="BS73" i="13"/>
  <c r="CU72" i="13"/>
  <c r="BS85" i="13"/>
  <c r="CU84" i="13"/>
  <c r="BS79" i="13"/>
  <c r="CU78" i="13"/>
  <c r="BR61" i="13"/>
  <c r="CT60" i="13"/>
  <c r="CT5" i="13" s="1"/>
  <c r="BS31" i="13"/>
  <c r="CU30" i="13"/>
  <c r="CU9" i="13"/>
  <c r="BS10" i="13"/>
  <c r="BS46" i="13"/>
  <c r="CU45" i="13"/>
  <c r="BS34" i="13"/>
  <c r="CU33" i="13"/>
  <c r="BS28" i="13"/>
  <c r="CU27" i="13"/>
  <c r="BS49" i="13"/>
  <c r="CU48" i="13"/>
  <c r="CU6" i="13"/>
  <c r="BS7" i="13"/>
  <c r="BS67" i="13"/>
  <c r="CU66" i="13"/>
  <c r="BS94" i="13"/>
  <c r="BR5" i="14"/>
  <c r="BS57" i="14"/>
  <c r="BS58" i="14" s="1"/>
  <c r="BS60" i="13"/>
  <c r="T60" i="13"/>
  <c r="T69" i="14"/>
  <c r="BS5" i="14"/>
  <c r="AJ7" i="13"/>
  <c r="AJ6" i="13"/>
  <c r="BS61" i="13" l="1"/>
  <c r="CU60" i="13"/>
  <c r="CU5" i="13" s="1"/>
  <c r="G12" i="10"/>
  <c r="AE9" i="3" l="1"/>
  <c r="AE8" i="3"/>
  <c r="F21" i="2" l="1"/>
  <c r="E21" i="2"/>
  <c r="H21" i="2" l="1"/>
  <c r="U6" i="7" l="1"/>
  <c r="V7" i="1" l="1"/>
  <c r="G38" i="4" l="1"/>
  <c r="H38" i="4"/>
  <c r="J8" i="4"/>
  <c r="P54" i="7" l="1"/>
  <c r="P53" i="7"/>
  <c r="P52" i="7"/>
  <c r="V5" i="1" l="1"/>
  <c r="P18" i="7"/>
  <c r="P79" i="7" s="1"/>
  <c r="AE10" i="3" l="1"/>
  <c r="AE7" i="3"/>
  <c r="AI6" i="3"/>
  <c r="AE4" i="3"/>
  <c r="Q35" i="1"/>
  <c r="V10" i="1"/>
  <c r="V9" i="1"/>
  <c r="V8" i="1"/>
  <c r="Y6" i="1"/>
  <c r="AZ1" i="6"/>
  <c r="AN1" i="6"/>
  <c r="AD1" i="6"/>
  <c r="AC10" i="5"/>
  <c r="AC9" i="5"/>
  <c r="AC8" i="5"/>
  <c r="AC7" i="5"/>
  <c r="AG6" i="5"/>
  <c r="K3" i="4"/>
  <c r="K2" i="4"/>
  <c r="L1" i="4"/>
  <c r="D12" i="2"/>
  <c r="AC4" i="5"/>
  <c r="P19" i="7"/>
  <c r="P32" i="7"/>
  <c r="P64" i="7" s="1"/>
  <c r="U11" i="7"/>
  <c r="U10" i="7"/>
  <c r="U9" i="7"/>
  <c r="U8" i="7"/>
  <c r="P17" i="7" s="1"/>
  <c r="P66" i="7" s="1"/>
  <c r="X7" i="7"/>
  <c r="AE81" i="8"/>
  <c r="BK3" i="8"/>
  <c r="AF45" i="8" s="1"/>
  <c r="BK2" i="8"/>
  <c r="BP1" i="8"/>
  <c r="W45" i="8" s="1"/>
  <c r="G22" i="9"/>
  <c r="E22" i="9"/>
  <c r="F22" i="9"/>
  <c r="H22" i="9"/>
  <c r="Q41" i="1" l="1"/>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38" i="4" l="1"/>
  <c r="Q44" i="1"/>
  <c r="Q43" i="1"/>
  <c r="Q18" i="1" s="1"/>
  <c r="Q16" i="1" s="1"/>
  <c r="Q42" i="1"/>
  <c r="Q53" i="1" s="1"/>
  <c r="I38" i="4"/>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G21" i="2"/>
  <c r="P44" i="7"/>
  <c r="P77" i="7" s="1"/>
  <c r="AP50" i="8"/>
  <c r="AP49" i="8"/>
  <c r="Z49" i="8"/>
  <c r="AE39" i="8"/>
  <c r="BV8" i="8"/>
  <c r="AU8" i="8"/>
  <c r="BF8" i="8" s="1"/>
  <c r="AP8" i="8"/>
  <c r="Z8" i="8"/>
  <c r="BV7" i="8"/>
  <c r="AU7" i="8"/>
  <c r="BF7" i="8" s="1"/>
  <c r="AP7" i="8"/>
  <c r="Z7" i="8"/>
  <c r="CA8" i="8" l="1"/>
  <c r="CB7" i="8"/>
  <c r="CB8" i="8"/>
  <c r="CA7" i="8"/>
  <c r="Q22" i="1"/>
  <c r="Q20" i="1" s="1"/>
  <c r="Q49" i="1" s="1"/>
  <c r="P16" i="7"/>
  <c r="BK39" i="8"/>
  <c r="P65" i="7" l="1"/>
  <c r="P78" i="7" l="1"/>
  <c r="Q54" i="1" l="1"/>
  <c r="AR31" i="14"/>
  <c r="AR178" i="14"/>
  <c r="AR688" i="13"/>
  <c r="AR355" i="14"/>
  <c r="AR201" i="14"/>
  <c r="AR417" i="14"/>
  <c r="AR54" i="13"/>
  <c r="AR139" i="14"/>
  <c r="AR129" i="14"/>
  <c r="AR331" i="14"/>
  <c r="AT867" i="13"/>
  <c r="AR466" i="14"/>
  <c r="AR296" i="14"/>
  <c r="AR252" i="14"/>
  <c r="AR164" i="13"/>
  <c r="AT6" i="13"/>
  <c r="AR630" i="14"/>
  <c r="AR463" i="13"/>
  <c r="AR270" i="14"/>
  <c r="AR508" i="14"/>
  <c r="AT198" i="13"/>
  <c r="AT894" i="13"/>
  <c r="AR827" i="13"/>
  <c r="AR289" i="14"/>
  <c r="AR522" i="14"/>
  <c r="AR726" i="14"/>
  <c r="AR867" i="13"/>
  <c r="AR6" i="14"/>
  <c r="AR932" i="14"/>
  <c r="AT932" i="13"/>
  <c r="AR368" i="14"/>
  <c r="AR846" i="13"/>
  <c r="AT366" i="13"/>
  <c r="AR509" i="14"/>
  <c r="AR390" i="13"/>
  <c r="AR462" i="14"/>
  <c r="AT426" i="13"/>
  <c r="AT1062" i="13"/>
  <c r="AR1040" i="13"/>
  <c r="AR126" i="14"/>
  <c r="AR523" i="14"/>
  <c r="AR1050" i="13"/>
  <c r="AR1008" i="13"/>
  <c r="AR416" i="13"/>
  <c r="AR186" i="13"/>
  <c r="AT583" i="13"/>
  <c r="AT896" i="13"/>
  <c r="AR649" i="14"/>
  <c r="AR189" i="14"/>
  <c r="AR210" i="14"/>
  <c r="AR282" i="14"/>
  <c r="AR578" i="14"/>
  <c r="AT858" i="13"/>
  <c r="AT1051" i="13"/>
  <c r="AR906" i="14"/>
  <c r="AR270" i="13"/>
  <c r="AR752" i="14"/>
  <c r="AR691" i="13"/>
  <c r="AR343" i="14"/>
  <c r="AR143" i="14"/>
  <c r="AR439" i="14"/>
  <c r="AR795" i="13"/>
  <c r="AR972" i="14"/>
  <c r="AR869" i="14"/>
  <c r="AT648" i="13"/>
  <c r="AT774" i="13"/>
  <c r="AR715" i="14"/>
  <c r="AR574" i="14"/>
  <c r="AR1083" i="14"/>
  <c r="AT398" i="13"/>
  <c r="AR940" i="14"/>
  <c r="AT330" i="13"/>
  <c r="AR609" i="14"/>
  <c r="AR918" i="13"/>
  <c r="AR77" i="14"/>
  <c r="AT727" i="13"/>
  <c r="AR291" i="14"/>
  <c r="AR182" i="14"/>
  <c r="AT1015" i="13"/>
  <c r="AR256" i="14"/>
  <c r="AR757" i="14"/>
  <c r="AR345" i="13"/>
  <c r="AR71" i="14"/>
  <c r="AR714" i="13"/>
  <c r="AR248" i="14"/>
  <c r="AT224" i="13"/>
  <c r="AT692" i="13"/>
  <c r="AR450" i="14"/>
  <c r="AT883" i="13"/>
  <c r="AR595" i="14"/>
  <c r="AR67" i="14"/>
  <c r="AR326" i="14"/>
  <c r="AT642" i="13"/>
  <c r="AR198" i="13"/>
  <c r="AR865" i="13"/>
  <c r="AR1026" i="14"/>
  <c r="AR143" i="13"/>
  <c r="AR541" i="14"/>
  <c r="AR574" i="13"/>
  <c r="AR895" i="14"/>
  <c r="AT342" i="13"/>
  <c r="AR102" i="13"/>
  <c r="AT943" i="13"/>
  <c r="AR966" i="13"/>
  <c r="AR786" i="14"/>
  <c r="AR319" i="13"/>
  <c r="AT33" i="13"/>
  <c r="AR91" i="14"/>
  <c r="AR894" i="14"/>
  <c r="AR30" i="14"/>
  <c r="AR283" i="13"/>
  <c r="AR882" i="13"/>
  <c r="AT48" i="13"/>
  <c r="AR54" i="14"/>
  <c r="AR430" i="14"/>
  <c r="AR942" i="14"/>
  <c r="AR795" i="14"/>
  <c r="AT860" i="13"/>
  <c r="AT682" i="13"/>
  <c r="AR728" i="14"/>
  <c r="AR18" i="14"/>
  <c r="AR546" i="13"/>
  <c r="AR511" i="13"/>
  <c r="AR318" i="13"/>
  <c r="AR237" i="13"/>
  <c r="AR112" i="14"/>
  <c r="AR405" i="14"/>
  <c r="AR198" i="14"/>
  <c r="AR283" i="14"/>
  <c r="AR476" i="14"/>
  <c r="AT1026" i="13"/>
  <c r="AR786" i="13"/>
  <c r="AR654" i="13"/>
  <c r="AR176" i="14"/>
  <c r="AR1078" i="13"/>
  <c r="AR74" i="13"/>
  <c r="AR221" i="13"/>
  <c r="AR142" i="14"/>
  <c r="AT487" i="13"/>
  <c r="AT619" i="13"/>
  <c r="AR361" i="13"/>
  <c r="AT450" i="13"/>
  <c r="AR741" i="14"/>
  <c r="AT750" i="13"/>
  <c r="AR622" i="14"/>
  <c r="AR1026" i="13"/>
  <c r="AR752" i="13"/>
  <c r="AR179" i="14"/>
  <c r="AR402" i="14"/>
  <c r="AR1050" i="14"/>
  <c r="AT8" i="13"/>
  <c r="AR501" i="14"/>
  <c r="AR214" i="14"/>
  <c r="AT510" i="13"/>
  <c r="AR471" i="13"/>
  <c r="AR690" i="14"/>
  <c r="AR679" i="14"/>
  <c r="AR864" i="13"/>
  <c r="AR288" i="14"/>
  <c r="AR908" i="14"/>
  <c r="AR860" i="13"/>
  <c r="AR32" i="14"/>
  <c r="AR954" i="13"/>
  <c r="AR918" i="14"/>
  <c r="AR57" i="14"/>
  <c r="AR542" i="13"/>
  <c r="AR359" i="14"/>
  <c r="AR1004" i="14"/>
  <c r="AR342" i="14"/>
  <c r="AR1014" i="13"/>
  <c r="AR396" i="14"/>
  <c r="AT282" i="13"/>
  <c r="AT1014" i="13"/>
  <c r="AR250" i="13"/>
  <c r="AR42" i="14"/>
  <c r="AT1049" i="13"/>
  <c r="AT620" i="13"/>
  <c r="AR363" i="14"/>
  <c r="AR704" i="14"/>
  <c r="AR212" i="14"/>
  <c r="AR177" i="14"/>
  <c r="AR319" i="14"/>
  <c r="AT73" i="13"/>
  <c r="AR282" i="13"/>
  <c r="AR859" i="13"/>
  <c r="AR546" i="14"/>
  <c r="AT187" i="13"/>
  <c r="AR151" i="13"/>
  <c r="AT538" i="13"/>
  <c r="AR1003" i="14"/>
  <c r="AR438" i="13"/>
  <c r="AR796" i="13"/>
  <c r="AR306" i="13"/>
  <c r="AR362" i="14"/>
  <c r="AR540" i="14"/>
  <c r="AR577" i="14"/>
  <c r="AR416" i="14"/>
  <c r="AR90" i="13"/>
  <c r="AT811" i="13"/>
  <c r="AT622" i="13"/>
  <c r="AR1047" i="14"/>
  <c r="AT866" i="13"/>
  <c r="AT786" i="13"/>
  <c r="AR150" i="14"/>
  <c r="AT868" i="13"/>
  <c r="AT69" i="13"/>
  <c r="AR162" i="13"/>
  <c r="AR738" i="14"/>
  <c r="AR203" i="14"/>
  <c r="AR832" i="13"/>
  <c r="AR1074" i="13"/>
  <c r="AR470" i="14"/>
  <c r="AR68" i="14"/>
  <c r="AR584" i="14"/>
  <c r="AR505" i="14"/>
  <c r="AR724" i="14"/>
  <c r="AR547" i="13"/>
  <c r="AR620" i="13"/>
  <c r="AR754" i="14"/>
  <c r="AR428" i="13"/>
  <c r="AT176" i="13"/>
  <c r="AR1004" i="13"/>
  <c r="AR858" i="13"/>
  <c r="AT295" i="13"/>
  <c r="AR70" i="13"/>
  <c r="AR810" i="14"/>
  <c r="AR379" i="14"/>
  <c r="AR723" i="14"/>
  <c r="AR394" i="14"/>
  <c r="AR148" i="13"/>
  <c r="AR643" i="14"/>
  <c r="AR78" i="14"/>
  <c r="AR1039" i="13"/>
  <c r="AR647" i="14"/>
  <c r="AR402" i="13"/>
  <c r="AT978" i="13"/>
  <c r="AR793" i="14"/>
  <c r="AR992" i="14"/>
  <c r="AR685" i="13"/>
  <c r="AR595" i="13"/>
  <c r="AR810" i="13"/>
  <c r="AR202" i="14"/>
  <c r="AR145" i="14"/>
  <c r="AR633" i="13"/>
  <c r="AR30" i="13"/>
  <c r="AT165" i="13"/>
  <c r="AR931" i="13"/>
  <c r="AR451" i="14"/>
  <c r="AR930" i="14"/>
  <c r="AR36" i="14"/>
  <c r="AR440" i="14"/>
  <c r="AT271" i="13"/>
  <c r="AR111" i="14"/>
  <c r="AR260" i="13"/>
  <c r="AR616" i="14"/>
  <c r="AR175" i="14"/>
  <c r="AR433" i="13"/>
  <c r="AR390" i="14"/>
  <c r="AR1063" i="14"/>
  <c r="AR150" i="13"/>
  <c r="AT606" i="13"/>
  <c r="AR906" i="13"/>
  <c r="AT607" i="13"/>
  <c r="AR619" i="14"/>
  <c r="AR626" i="13"/>
  <c r="AR877" i="13"/>
  <c r="AR812" i="14"/>
  <c r="AR512" i="14"/>
  <c r="AR678" i="13"/>
  <c r="AR58" i="14"/>
  <c r="AR828" i="13"/>
  <c r="AR606" i="14"/>
  <c r="AT390" i="13"/>
  <c r="AR1009" i="13"/>
  <c r="AR613" i="13"/>
  <c r="AT574" i="13"/>
  <c r="AR391" i="14"/>
  <c r="AT66" i="13"/>
  <c r="AR791" i="14"/>
  <c r="AT246" i="13"/>
  <c r="AR163" i="13"/>
  <c r="AT138" i="13"/>
  <c r="AT474" i="13"/>
  <c r="AT273" i="13"/>
  <c r="AT681" i="13"/>
  <c r="AT379" i="13"/>
  <c r="AR750" i="14"/>
  <c r="AT410" i="13"/>
  <c r="AT829" i="13"/>
  <c r="AT335" i="13"/>
  <c r="AR262" i="14"/>
  <c r="AR1038" i="14"/>
  <c r="AR468" i="13"/>
  <c r="AR799" i="13"/>
  <c r="AT207" i="13"/>
  <c r="AR846" i="14"/>
  <c r="AR188" i="14"/>
  <c r="AR1011" i="14"/>
  <c r="AR429" i="14"/>
  <c r="AR762" i="13"/>
  <c r="AR140" i="14"/>
  <c r="AR894" i="13"/>
  <c r="AT234" i="13"/>
  <c r="AR110" i="14"/>
  <c r="AR655" i="13"/>
  <c r="AR325" i="14"/>
  <c r="AT585" i="13"/>
  <c r="AR642" i="14"/>
  <c r="AR174" i="14"/>
  <c r="AR511" i="14"/>
  <c r="AT102" i="13"/>
  <c r="AT966" i="13"/>
  <c r="AT846" i="13"/>
  <c r="AR187" i="14"/>
  <c r="AR106" i="14"/>
  <c r="AR180" i="14"/>
  <c r="AR367" i="14"/>
  <c r="AR322" i="14"/>
  <c r="AR114" i="13"/>
  <c r="AR393" i="14"/>
  <c r="AR211" i="13"/>
  <c r="AR645" i="14"/>
  <c r="AR363" i="13"/>
  <c r="AR306" i="14"/>
  <c r="AR71" i="13"/>
  <c r="AT870" i="13"/>
  <c r="AR870" i="14"/>
  <c r="AR579" i="13"/>
  <c r="AR505" i="13"/>
  <c r="AT296" i="13"/>
  <c r="AR580" i="14"/>
  <c r="AR763" i="13"/>
  <c r="AR582" i="13"/>
  <c r="AR175" i="13"/>
  <c r="AR891" i="13"/>
  <c r="AR174" i="13"/>
  <c r="AR67" i="13"/>
  <c r="AT799" i="13"/>
  <c r="AR955" i="13"/>
  <c r="AR990" i="14"/>
  <c r="AR439" i="13"/>
  <c r="AR450" i="13"/>
  <c r="AR222" i="13"/>
  <c r="AR332" i="14"/>
  <c r="AT46" i="13"/>
  <c r="AR1062" i="13"/>
  <c r="AT394" i="13"/>
  <c r="AR272" i="14"/>
  <c r="AT162" i="13"/>
  <c r="AT822" i="13"/>
  <c r="AT468" i="13"/>
  <c r="AR395" i="14"/>
  <c r="AT739" i="13"/>
  <c r="AR966" i="14"/>
  <c r="AR594" i="13"/>
  <c r="AT930" i="13"/>
  <c r="AR33" i="14"/>
  <c r="AT787" i="13"/>
  <c r="AR831" i="14"/>
  <c r="AR617" i="13"/>
  <c r="AR943" i="13"/>
  <c r="AR452" i="14"/>
  <c r="AR356" i="14"/>
  <c r="AR246" i="13"/>
  <c r="AR470" i="13"/>
  <c r="AR978" i="14"/>
  <c r="AR522" i="13"/>
  <c r="AR774" i="13"/>
  <c r="AR867" i="14"/>
  <c r="AR993" i="14"/>
  <c r="AR686" i="14"/>
  <c r="AR1013" i="13"/>
  <c r="AR127" i="14"/>
  <c r="AR191" i="14"/>
  <c r="AT270" i="13"/>
  <c r="AR190" i="14"/>
  <c r="AR685" i="14"/>
  <c r="AR502" i="13"/>
  <c r="AR933" i="14"/>
  <c r="AR956" i="13"/>
  <c r="AR1024" i="14"/>
  <c r="AR992" i="13"/>
  <c r="AT802" i="13"/>
  <c r="AR217" i="13"/>
  <c r="AR413" i="14"/>
  <c r="AT414" i="13"/>
  <c r="AR597" i="14"/>
  <c r="AR610" i="13"/>
  <c r="AR800" i="13"/>
  <c r="AT455" i="13"/>
  <c r="AR614" i="14"/>
  <c r="AR862" i="14"/>
  <c r="AT823" i="13"/>
  <c r="AR882" i="14"/>
  <c r="AR822" i="14"/>
  <c r="AT1040" i="13"/>
  <c r="AR834" i="13"/>
  <c r="AR790" i="14"/>
  <c r="AR103" i="14"/>
  <c r="AR915" i="13"/>
  <c r="AR506" i="14"/>
  <c r="AR182" i="13"/>
  <c r="AT626" i="13"/>
  <c r="AT918" i="13"/>
  <c r="AR991" i="13"/>
  <c r="AR418" i="13"/>
  <c r="AR1002" i="13"/>
  <c r="AR500" i="14"/>
  <c r="AT618" i="13"/>
  <c r="AT609" i="13"/>
  <c r="AR726" i="13"/>
  <c r="AR898" i="13"/>
  <c r="AT200" i="13"/>
  <c r="AR896" i="14"/>
  <c r="AT565" i="13"/>
  <c r="AR138" i="13"/>
  <c r="AR324" i="13"/>
  <c r="AR400" i="14"/>
  <c r="AT71" i="13"/>
  <c r="AR777" i="14"/>
  <c r="AR761" i="14"/>
  <c r="AT791" i="13"/>
  <c r="AR540" i="13"/>
  <c r="AR534" i="14"/>
  <c r="AR415" i="14"/>
  <c r="AT90" i="13"/>
  <c r="AR751" i="14"/>
  <c r="AR702" i="14"/>
  <c r="AR834" i="14"/>
  <c r="AR787" i="14"/>
  <c r="AR644" i="14"/>
  <c r="AR463" i="14"/>
  <c r="AT164" i="13"/>
  <c r="AT318" i="13"/>
  <c r="AR630" i="13"/>
  <c r="AR884" i="13"/>
  <c r="AR755" i="13"/>
  <c r="AR217" i="14"/>
  <c r="AR978" i="13"/>
  <c r="AR1009" i="14"/>
  <c r="AR72" i="14"/>
  <c r="AR798" i="14"/>
  <c r="AR367" i="13"/>
  <c r="AR219" i="14"/>
  <c r="AR258" i="14"/>
  <c r="AR235" i="13"/>
  <c r="AR486" i="13"/>
  <c r="AT486" i="13"/>
  <c r="AR498" i="14"/>
  <c r="AR147" i="14"/>
  <c r="AT558" i="13"/>
  <c r="AR536" i="13"/>
  <c r="AT546" i="13"/>
  <c r="AR392" i="13"/>
  <c r="AR504" i="13"/>
  <c r="AR66" i="13"/>
  <c r="AR235" i="14"/>
  <c r="AR907" i="13"/>
  <c r="AT582" i="13"/>
  <c r="AR426" i="13"/>
  <c r="AT1079" i="13"/>
  <c r="AT78" i="13"/>
  <c r="AR610" i="14"/>
  <c r="AR360" i="13"/>
  <c r="AR756" i="14"/>
  <c r="AT542" i="13"/>
  <c r="AT258" i="13"/>
  <c r="AT1002" i="13"/>
  <c r="AR362" i="13"/>
  <c r="AT242" i="13"/>
  <c r="AT837" i="13"/>
  <c r="AR69" i="14"/>
  <c r="AT430" i="13"/>
  <c r="AR56" i="14"/>
  <c r="AT907" i="13"/>
  <c r="AR716" i="14"/>
  <c r="AT30" i="13"/>
  <c r="AT718" i="13"/>
  <c r="AR261" i="13"/>
  <c r="AR290" i="13"/>
  <c r="AR847" i="13"/>
  <c r="AR401" i="13"/>
  <c r="AT1077" i="13"/>
  <c r="AR105" i="13"/>
  <c r="AT726" i="13"/>
  <c r="AR719" i="13"/>
  <c r="AR615" i="13"/>
  <c r="AR666" i="14"/>
  <c r="AT859" i="13"/>
  <c r="AR823" i="13"/>
  <c r="AT792" i="13"/>
  <c r="AT613" i="13"/>
  <c r="AR494" i="13"/>
  <c r="AR579" i="14"/>
  <c r="AR320" i="13"/>
  <c r="AR491" i="14"/>
  <c r="AR924" i="13"/>
  <c r="AR702" i="13"/>
  <c r="AR937" i="14"/>
  <c r="AR253" i="13"/>
  <c r="AT696" i="13"/>
  <c r="AR596" i="14"/>
  <c r="AR68" i="13"/>
  <c r="AR328" i="14"/>
  <c r="AR146" i="14"/>
  <c r="AT174" i="13"/>
  <c r="AR140" i="13"/>
  <c r="AR911" i="14"/>
  <c r="AR760" i="14"/>
  <c r="AR221" i="14"/>
  <c r="AR356" i="13"/>
  <c r="AR750" i="13"/>
  <c r="AT944" i="13"/>
  <c r="AR428" i="14"/>
  <c r="AT274" i="13"/>
  <c r="AR837" i="13"/>
  <c r="AT259" i="13"/>
  <c r="AT1068" i="13"/>
  <c r="AT702" i="13"/>
  <c r="AR681" i="13"/>
  <c r="AR273" i="14"/>
  <c r="AT396" i="13"/>
  <c r="AR134" i="14"/>
  <c r="AT931" i="13"/>
  <c r="AR213" i="14"/>
  <c r="AT810" i="13"/>
  <c r="AR345" i="14"/>
  <c r="AR544" i="13"/>
  <c r="AT231" i="13"/>
  <c r="AR344" i="14"/>
  <c r="AT864" i="13"/>
  <c r="AR1007" i="14"/>
  <c r="AR498" i="13"/>
  <c r="AR825" i="13"/>
  <c r="AR934" i="14"/>
  <c r="AR381" i="14"/>
  <c r="AT47" i="13"/>
  <c r="AR570" i="14"/>
  <c r="AR7" i="13"/>
  <c r="AR835" i="13"/>
  <c r="AT285" i="13"/>
  <c r="AR572" i="13"/>
  <c r="AT1038" i="13"/>
  <c r="AR307" i="14"/>
  <c r="AR474" i="14"/>
  <c r="AR827" i="14"/>
  <c r="AR472" i="13"/>
  <c r="AT428" i="13"/>
  <c r="AR971" i="13"/>
  <c r="AR507" i="14"/>
  <c r="AR114" i="14"/>
  <c r="AR967" i="13"/>
  <c r="AT654" i="13"/>
  <c r="AR687" i="14"/>
  <c r="AR690" i="13"/>
  <c r="AR107" i="14"/>
  <c r="AR524" i="14"/>
  <c r="AR436" i="14"/>
  <c r="AR1042" i="13"/>
  <c r="AR902" i="14"/>
  <c r="AT572" i="13"/>
  <c r="AR915" i="14"/>
  <c r="AR471" i="14"/>
  <c r="AT804" i="13"/>
  <c r="AR813" i="13"/>
  <c r="AT568" i="13"/>
  <c r="AR572" i="14"/>
  <c r="AT844" i="13"/>
  <c r="AT892" i="13"/>
  <c r="AR778" i="14"/>
  <c r="AR571" i="14"/>
  <c r="AT578" i="13"/>
  <c r="AR552" i="13"/>
  <c r="AT680" i="13"/>
  <c r="AR833" i="14"/>
  <c r="AR497" i="14"/>
  <c r="AR328" i="13"/>
  <c r="AR253" i="14"/>
  <c r="AT705" i="13"/>
  <c r="AT288" i="13"/>
  <c r="AR287" i="14"/>
  <c r="AT256" i="13"/>
  <c r="AR680" i="14"/>
  <c r="AR8" i="13"/>
  <c r="AR954" i="14"/>
  <c r="AT736" i="13"/>
  <c r="AT617" i="13"/>
  <c r="AR1078" i="14"/>
  <c r="AR721" i="13"/>
  <c r="AT277" i="13"/>
  <c r="AT55" i="13"/>
  <c r="AR239" i="13"/>
  <c r="AR294" i="14"/>
  <c r="AT321" i="13"/>
  <c r="AT226" i="13"/>
  <c r="AR1018" i="14"/>
  <c r="AR833" i="13"/>
  <c r="AR550" i="13"/>
  <c r="AR276" i="13"/>
  <c r="AR945" i="13"/>
  <c r="AR684" i="13"/>
  <c r="AR177" i="13"/>
  <c r="AR109" i="14"/>
  <c r="AR421" i="13"/>
  <c r="AT817" i="13"/>
  <c r="AT458" i="13"/>
  <c r="AT550" i="13"/>
  <c r="AR502" i="14"/>
  <c r="AR1081" i="14"/>
  <c r="AT801" i="13"/>
  <c r="AR72" i="13"/>
  <c r="AT903" i="13"/>
  <c r="AR884" i="14"/>
  <c r="AR849" i="14"/>
  <c r="AR466" i="13"/>
  <c r="AR852" i="13"/>
  <c r="AR982" i="14"/>
  <c r="AR670" i="14"/>
  <c r="AR1005" i="14"/>
  <c r="AT359" i="13"/>
  <c r="AT168" i="13"/>
  <c r="AR547" i="14"/>
  <c r="AR627" i="14"/>
  <c r="AR548" i="13"/>
  <c r="AT745" i="13"/>
  <c r="AT775" i="13"/>
  <c r="AR1041" i="13"/>
  <c r="AT501" i="13"/>
  <c r="AR336" i="14"/>
  <c r="AT34" i="13"/>
  <c r="AT971" i="13"/>
  <c r="AR510" i="13"/>
  <c r="AR970" i="13"/>
  <c r="AT610" i="13"/>
  <c r="AR768" i="13"/>
  <c r="AR341" i="14"/>
  <c r="AT1074" i="13"/>
  <c r="AR644" i="13"/>
  <c r="AR866" i="13"/>
  <c r="AT975" i="13"/>
  <c r="AT743" i="13"/>
  <c r="AT744" i="13"/>
  <c r="AT14" i="13"/>
  <c r="AR336" i="13"/>
  <c r="AT354" i="13"/>
  <c r="AT996" i="13"/>
  <c r="AR219" i="13"/>
  <c r="AT658" i="13"/>
  <c r="AT292" i="13"/>
  <c r="AR923" i="13"/>
  <c r="AT35" i="13"/>
  <c r="AR851" i="14"/>
  <c r="AR309" i="14"/>
  <c r="AR141" i="14"/>
  <c r="AR1082" i="14"/>
  <c r="AR142" i="13"/>
  <c r="AT589" i="13"/>
  <c r="AT653" i="13"/>
  <c r="AR734" i="14"/>
  <c r="AR6" i="13"/>
  <c r="AT254" i="13"/>
  <c r="AR649" i="13"/>
  <c r="AT482" i="13"/>
  <c r="AR138" i="14"/>
  <c r="AR365" i="13"/>
  <c r="AR146" i="13"/>
  <c r="AT719" i="13"/>
  <c r="AT363" i="13"/>
  <c r="AT1080" i="13"/>
  <c r="AT222" i="13"/>
  <c r="AT492" i="13"/>
  <c r="AR1016" i="14"/>
  <c r="AR212" i="13"/>
  <c r="AT763" i="13"/>
  <c r="AT407" i="13"/>
  <c r="AT1053" i="13"/>
  <c r="AT215" i="13"/>
  <c r="AR59" i="14"/>
  <c r="AT703" i="13"/>
  <c r="AR534" i="13"/>
  <c r="AR824" i="13"/>
  <c r="AR238" i="13"/>
  <c r="AR865" i="14"/>
  <c r="AR74" i="14"/>
  <c r="AT800" i="13"/>
  <c r="AR1045" i="14"/>
  <c r="AR575" i="13"/>
  <c r="AR185" i="14"/>
  <c r="AR931" i="14"/>
  <c r="AR825" i="14"/>
  <c r="AT294" i="13"/>
  <c r="AR652" i="14"/>
  <c r="AT882" i="13"/>
  <c r="AR251" i="14"/>
  <c r="AR399" i="14"/>
  <c r="AR714" i="14"/>
  <c r="AR18" i="13"/>
  <c r="AT714" i="13"/>
  <c r="AR323" i="14"/>
  <c r="AR608" i="13"/>
  <c r="AR38" i="14"/>
  <c r="AR104" i="14"/>
  <c r="AT498" i="13"/>
  <c r="AR724" i="13"/>
  <c r="AT1017" i="13"/>
  <c r="AR433" i="14"/>
  <c r="AR427" i="14"/>
  <c r="AR1051" i="14"/>
  <c r="AR570" i="13"/>
  <c r="AT392" i="13"/>
  <c r="AR904" i="13"/>
  <c r="AT151" i="13"/>
  <c r="AR366" i="13"/>
  <c r="AR321" i="14"/>
  <c r="AR1002" i="14"/>
  <c r="AT32" i="13"/>
  <c r="AT570" i="13"/>
  <c r="AR467" i="14"/>
  <c r="AT328" i="13"/>
  <c r="AR691" i="14"/>
  <c r="AR216" i="14"/>
  <c r="AR1008" i="14"/>
  <c r="AR634" i="13"/>
  <c r="AR851" i="13"/>
  <c r="AT184" i="13"/>
  <c r="AR558" i="13"/>
  <c r="AT175" i="13"/>
  <c r="AR264" i="14"/>
  <c r="AR258" i="13"/>
  <c r="AR559" i="14"/>
  <c r="AR407" i="13"/>
  <c r="AR973" i="13"/>
  <c r="AR622" i="13"/>
  <c r="AR879" i="13"/>
  <c r="AR621" i="13"/>
  <c r="AT738" i="13"/>
  <c r="AR395" i="13"/>
  <c r="AR475" i="13"/>
  <c r="AR472" i="14"/>
  <c r="AR1027" i="14"/>
  <c r="AR163" i="14"/>
  <c r="AR847" i="14"/>
  <c r="AR859" i="14"/>
  <c r="AT422" i="13"/>
  <c r="AR407" i="14"/>
  <c r="AT199" i="13"/>
  <c r="AR102" i="14"/>
  <c r="AR408" i="13"/>
  <c r="AR75" i="14"/>
  <c r="AT260" i="13"/>
  <c r="AR754" i="13"/>
  <c r="AR577" i="13"/>
  <c r="AR486" i="14"/>
  <c r="AR286" i="14"/>
  <c r="AR1057" i="14"/>
  <c r="AR288" i="13"/>
  <c r="AR651" i="13"/>
  <c r="AT361" i="13"/>
  <c r="AR186" i="14"/>
  <c r="AR612" i="14"/>
  <c r="AR403" i="13"/>
  <c r="AT31" i="13"/>
  <c r="AT716" i="13"/>
  <c r="AR42" i="13"/>
  <c r="AR419" i="13"/>
  <c r="AT351" i="13"/>
  <c r="AT992" i="13"/>
  <c r="AT778" i="13"/>
  <c r="AR885" i="14"/>
  <c r="AT244" i="13"/>
  <c r="AT828" i="13"/>
  <c r="AR479" i="14"/>
  <c r="AR755" i="14"/>
  <c r="AT711" i="13"/>
  <c r="AR975" i="14"/>
  <c r="AT764" i="13"/>
  <c r="AR184" i="14"/>
  <c r="AT936" i="13"/>
  <c r="AR501" i="13"/>
  <c r="AR393" i="13"/>
  <c r="AR1080" i="14"/>
  <c r="AT752" i="13"/>
  <c r="AR1048" i="14"/>
  <c r="AT598" i="13"/>
  <c r="AT210" i="13"/>
  <c r="AR1060" i="14"/>
  <c r="AR285" i="14"/>
  <c r="AR611" i="13"/>
  <c r="AR753" i="14"/>
  <c r="AR883" i="13"/>
  <c r="AR615" i="14"/>
  <c r="AR318" i="14"/>
  <c r="AR289" i="13"/>
  <c r="AR650" i="14"/>
  <c r="AR397" i="13"/>
  <c r="AR838" i="14"/>
  <c r="AT490" i="13"/>
  <c r="AR183" i="14"/>
  <c r="AR368" i="13"/>
  <c r="AR535" i="14"/>
  <c r="AR109" i="13"/>
  <c r="AR796" i="14"/>
  <c r="AR417" i="13"/>
  <c r="AT357" i="13"/>
  <c r="AT599" i="13"/>
  <c r="AT378" i="13"/>
  <c r="AR409" i="13"/>
  <c r="AR286" i="13"/>
  <c r="AR1064" i="14"/>
  <c r="AR682" i="14"/>
  <c r="AR1028" i="14"/>
  <c r="AR213" i="13"/>
  <c r="AR942" i="13"/>
  <c r="AR378" i="13"/>
  <c r="AT878" i="13"/>
  <c r="AR725" i="14"/>
  <c r="AR815" i="14"/>
  <c r="AR220" i="14"/>
  <c r="AR689" i="14"/>
  <c r="AT126" i="13"/>
  <c r="AR281" i="14"/>
  <c r="AR510" i="14"/>
  <c r="AT537" i="13"/>
  <c r="AR717" i="13"/>
  <c r="AR188" i="13"/>
  <c r="AR829" i="14"/>
  <c r="AT484" i="13"/>
  <c r="AR493" i="13"/>
  <c r="AR382" i="13"/>
  <c r="AT901" i="13"/>
  <c r="AR137" i="14"/>
  <c r="AR678" i="14"/>
  <c r="AT212" i="13"/>
  <c r="AT1005" i="13"/>
  <c r="AR764" i="13"/>
  <c r="AR934" i="13"/>
  <c r="AT81" i="13"/>
  <c r="AR387" i="14"/>
  <c r="AR517" i="14"/>
  <c r="AR121" i="14"/>
  <c r="AT1043" i="13"/>
  <c r="AT1004" i="13"/>
  <c r="AR403" i="14"/>
  <c r="AT252" i="13"/>
  <c r="AR324" i="14"/>
  <c r="AR707" i="13"/>
  <c r="AR826" i="14"/>
  <c r="AR358" i="14"/>
  <c r="AT1003" i="13"/>
  <c r="AR787" i="13"/>
  <c r="AT990" i="13"/>
  <c r="AR971" i="14"/>
  <c r="AR285" i="13"/>
  <c r="AR583" i="14"/>
  <c r="AR284" i="13"/>
  <c r="AR474" i="13"/>
  <c r="AR883" i="14"/>
  <c r="AR667" i="14"/>
  <c r="AR222" i="14"/>
  <c r="AR488" i="14"/>
  <c r="AR607" i="13"/>
  <c r="AT108" i="13"/>
  <c r="AT704" i="13"/>
  <c r="AR126" i="13"/>
  <c r="AR108" i="14"/>
  <c r="AT235" i="13"/>
  <c r="AT434" i="13"/>
  <c r="AR432" i="14"/>
  <c r="AT543" i="13"/>
  <c r="AR396" i="13"/>
  <c r="AT49" i="13"/>
  <c r="AR271" i="13"/>
  <c r="AR234" i="14"/>
  <c r="AR397" i="14"/>
  <c r="AT1016" i="13"/>
  <c r="AR757" i="13"/>
  <c r="AT427" i="13"/>
  <c r="AR477" i="14"/>
  <c r="AR519" i="14"/>
  <c r="AR858" i="14"/>
  <c r="AR886" i="13"/>
  <c r="AR938" i="14"/>
  <c r="AR869" i="13"/>
  <c r="AR1043" i="13"/>
  <c r="AT112" i="13"/>
  <c r="AR543" i="14"/>
  <c r="AR871" i="14"/>
  <c r="AR642" i="13"/>
  <c r="AR442" i="14"/>
  <c r="AR1074" i="14"/>
  <c r="AR539" i="14"/>
  <c r="AR910" i="14"/>
  <c r="AT39" i="13"/>
  <c r="AR686" i="13"/>
  <c r="AR607" i="14"/>
  <c r="AR34" i="14"/>
  <c r="AR292" i="13"/>
  <c r="AR500" i="13"/>
  <c r="AR758" i="13"/>
  <c r="AT551" i="13"/>
  <c r="AR465" i="13"/>
  <c r="AR1084" i="14"/>
  <c r="AR596" i="13"/>
  <c r="AR632" i="14"/>
  <c r="AR703" i="13"/>
  <c r="AR553" i="13"/>
  <c r="AR1052" i="14"/>
  <c r="AR480" i="14"/>
  <c r="AR1047" i="13"/>
  <c r="AR560" i="14"/>
  <c r="AT729" i="13"/>
  <c r="AR995" i="14"/>
  <c r="AR666" i="13"/>
  <c r="AR423" i="13"/>
  <c r="AR436" i="13"/>
  <c r="AR940" i="13"/>
  <c r="AR938" i="13"/>
  <c r="AT404" i="13"/>
  <c r="AR215" i="14"/>
  <c r="AT249" i="13"/>
  <c r="AT753" i="13"/>
  <c r="AR241" i="13"/>
  <c r="AT98" i="13"/>
  <c r="AR327" i="14"/>
  <c r="AR256" i="13"/>
  <c r="AT1046" i="13"/>
  <c r="AR964" i="13"/>
  <c r="AR668" i="14"/>
  <c r="AR638" i="14"/>
  <c r="AT573" i="13"/>
  <c r="AR927" i="13"/>
  <c r="AT284" i="13"/>
  <c r="AT502" i="13"/>
  <c r="AT871" i="13"/>
  <c r="AT409" i="13"/>
  <c r="AR73" i="13"/>
  <c r="AR536" i="14"/>
  <c r="AR325" i="13"/>
  <c r="AR870" i="13"/>
  <c r="AT1039" i="13"/>
  <c r="AT97" i="13"/>
  <c r="AT720" i="13"/>
  <c r="AR967" i="14"/>
  <c r="AR941" i="14"/>
  <c r="AR638" i="13"/>
  <c r="AR753" i="13"/>
  <c r="AR1079" i="14"/>
  <c r="AT425" i="13"/>
  <c r="AR37" i="14"/>
  <c r="AT540" i="13"/>
  <c r="AR527" i="14"/>
  <c r="AR567" i="14"/>
  <c r="AR209" i="14"/>
  <c r="AR1039" i="14"/>
  <c r="AT44" i="13"/>
  <c r="AT457" i="13"/>
  <c r="AT547" i="13"/>
  <c r="AT1033" i="13"/>
  <c r="AR571" i="13"/>
  <c r="AR382" i="14"/>
  <c r="AT339" i="13"/>
  <c r="AT777" i="13"/>
  <c r="AR1079" i="13"/>
  <c r="AR515" i="14"/>
  <c r="AR1011" i="13"/>
  <c r="AT977" i="13"/>
  <c r="AR897" i="13"/>
  <c r="AT611" i="13"/>
  <c r="AR814" i="14"/>
  <c r="AR432" i="13"/>
  <c r="AT905" i="13"/>
  <c r="AR1070" i="14"/>
  <c r="AR130" i="14"/>
  <c r="AR544" i="14"/>
  <c r="AT250" i="13"/>
  <c r="AT965" i="13"/>
  <c r="AR338" i="13"/>
  <c r="AR830" i="14"/>
  <c r="AT325" i="13"/>
  <c r="AT469" i="13"/>
  <c r="AR872" i="14"/>
  <c r="AT780" i="13"/>
  <c r="AT344" i="13"/>
  <c r="AR366" i="14"/>
  <c r="AR538" i="14"/>
  <c r="AR435" i="14"/>
  <c r="AR503" i="13"/>
  <c r="AT972" i="13"/>
  <c r="AT431" i="13"/>
  <c r="AT462" i="13"/>
  <c r="AR334" i="14"/>
  <c r="AR492" i="14"/>
  <c r="AT855" i="13"/>
  <c r="AT836" i="13"/>
  <c r="AT973" i="13"/>
  <c r="AR135" i="14"/>
  <c r="AR391" i="13"/>
  <c r="AR600" i="13"/>
  <c r="AR788" i="13"/>
  <c r="AT789" i="13"/>
  <c r="AT576" i="13"/>
  <c r="AR709" i="13"/>
  <c r="AT333" i="13"/>
  <c r="AR857" i="13"/>
  <c r="AR710" i="14"/>
  <c r="AT731" i="13"/>
  <c r="AR709" i="14"/>
  <c r="AR293" i="13"/>
  <c r="AR776" i="14"/>
  <c r="AT956" i="13"/>
  <c r="AR19" i="14"/>
  <c r="AT673" i="13"/>
  <c r="AR1015" i="14"/>
  <c r="AR748" i="14"/>
  <c r="AT594" i="13"/>
  <c r="AR568" i="14"/>
  <c r="AT674" i="13"/>
  <c r="AR196" i="14"/>
  <c r="AT759" i="13"/>
  <c r="AR932" i="13"/>
  <c r="AR1006" i="13"/>
  <c r="AR935" i="14"/>
  <c r="AT343" i="13"/>
  <c r="AR355" i="13"/>
  <c r="AT995" i="13"/>
  <c r="AT10" i="13"/>
  <c r="AR383" i="14"/>
  <c r="AT312" i="13"/>
  <c r="AR516" i="14"/>
  <c r="AT205" i="13"/>
  <c r="AR273" i="13"/>
  <c r="AR406" i="13"/>
  <c r="AT623" i="13"/>
  <c r="AR243" i="13"/>
  <c r="AR353" i="13"/>
  <c r="AR302" i="14"/>
  <c r="AT387" i="13"/>
  <c r="AR631" i="13"/>
  <c r="AR1058" i="14"/>
  <c r="AR944" i="13"/>
  <c r="AT505" i="13"/>
  <c r="AR994" i="14"/>
  <c r="AR961" i="13"/>
  <c r="AT951" i="13"/>
  <c r="AT840" i="13"/>
  <c r="AR334" i="13"/>
  <c r="AR962" i="14"/>
  <c r="AR565" i="14"/>
  <c r="AR92" i="14"/>
  <c r="AT367" i="13"/>
  <c r="AR96" i="13"/>
  <c r="AR529" i="14"/>
  <c r="AT549" i="13"/>
  <c r="AT841" i="13"/>
  <c r="AR370" i="13"/>
  <c r="AR333" i="14"/>
  <c r="AT111" i="13"/>
  <c r="AR593" i="14"/>
  <c r="AR735" i="14"/>
  <c r="AT637" i="13"/>
  <c r="AR268" i="13"/>
  <c r="AR193" i="14"/>
  <c r="AT795" i="13"/>
  <c r="AR809" i="13"/>
  <c r="AR37" i="13"/>
  <c r="AR164" i="14"/>
  <c r="AR386" i="14"/>
  <c r="AR889" i="14"/>
  <c r="AR303" i="13"/>
  <c r="AR663" i="13"/>
  <c r="AT365" i="13"/>
  <c r="AR93" i="13"/>
  <c r="AR566" i="14"/>
  <c r="AT1029" i="13"/>
  <c r="AR850" i="13"/>
  <c r="AR166" i="13"/>
  <c r="AT489" i="13"/>
  <c r="AR549" i="13"/>
  <c r="AT967" i="13"/>
  <c r="AT631" i="13"/>
  <c r="AR227" i="14"/>
  <c r="AR495" i="14"/>
  <c r="AR449" i="13"/>
  <c r="AR304" i="14"/>
  <c r="AR20" i="13"/>
  <c r="AT856" i="13"/>
  <c r="AT1064" i="13"/>
  <c r="AR854" i="14"/>
  <c r="AT373" i="13"/>
  <c r="AR315" i="13"/>
  <c r="AT629" i="13"/>
  <c r="AT437" i="13"/>
  <c r="AT1067" i="13"/>
  <c r="AT785" i="13"/>
  <c r="AR791" i="13"/>
  <c r="AR1077" i="14"/>
  <c r="AR412" i="14"/>
  <c r="AR946" i="13"/>
  <c r="AR131" i="13"/>
  <c r="AR461" i="14"/>
  <c r="AT621" i="13"/>
  <c r="AR337" i="13"/>
  <c r="AR1032" i="13"/>
  <c r="AR280" i="14"/>
  <c r="AT911" i="13"/>
  <c r="AR745" i="14"/>
  <c r="AR694" i="14"/>
  <c r="AR1055" i="13"/>
  <c r="AT110" i="13"/>
  <c r="AR259" i="13"/>
  <c r="AR1034" i="14"/>
  <c r="AR197" i="13"/>
  <c r="AR913" i="14"/>
  <c r="AT587" i="13"/>
  <c r="AR424" i="13"/>
  <c r="AR94" i="14"/>
  <c r="AT940" i="13"/>
  <c r="AR152" i="13"/>
  <c r="AT906" i="13"/>
  <c r="AR627" i="13"/>
  <c r="AR717" i="14"/>
  <c r="AR404" i="13"/>
  <c r="AR839" i="14"/>
  <c r="AT678" i="13"/>
  <c r="AR863" i="14"/>
  <c r="AT762" i="13"/>
  <c r="AR181" i="14"/>
  <c r="AR247" i="13"/>
  <c r="AR326" i="13"/>
  <c r="AR295" i="14"/>
  <c r="AR406" i="14"/>
  <c r="AR464" i="13"/>
  <c r="AR1043" i="14"/>
  <c r="AR683" i="13"/>
  <c r="AR1038" i="13"/>
  <c r="AR508" i="13"/>
  <c r="AT612" i="13"/>
  <c r="AT503" i="13"/>
  <c r="AR422" i="13"/>
  <c r="AR648" i="13"/>
  <c r="AR618" i="13"/>
  <c r="AT472" i="13"/>
  <c r="AR111" i="13"/>
  <c r="AT1083" i="13"/>
  <c r="AR523" i="13"/>
  <c r="AR183" i="13"/>
  <c r="AT465" i="13"/>
  <c r="AR499" i="13"/>
  <c r="AR487" i="14"/>
  <c r="AR274" i="14"/>
  <c r="AR200" i="14"/>
  <c r="AT562" i="13"/>
  <c r="AT323" i="13"/>
  <c r="AR562" i="14"/>
  <c r="AR1046" i="14"/>
  <c r="AR359" i="13"/>
  <c r="AR1027" i="13"/>
  <c r="AR578" i="13"/>
  <c r="AR412" i="13"/>
  <c r="AT54" i="13"/>
  <c r="AR542" i="14"/>
  <c r="AR759" i="14"/>
  <c r="AR354" i="13"/>
  <c r="AR249" i="13"/>
  <c r="AR464" i="14"/>
  <c r="AR394" i="13"/>
  <c r="AR798" i="13"/>
  <c r="AT818" i="13"/>
  <c r="AR244" i="13"/>
  <c r="AR215" i="13"/>
  <c r="AR263" i="13"/>
  <c r="AT350" i="13"/>
  <c r="AT935" i="13"/>
  <c r="AR727" i="13"/>
  <c r="AR247" i="14"/>
  <c r="AR722" i="13"/>
  <c r="AT211" i="13"/>
  <c r="AT182" i="13"/>
  <c r="AR822" i="13"/>
  <c r="AR832" i="14"/>
  <c r="AR727" i="14"/>
  <c r="AR887" i="14"/>
  <c r="AR612" i="13"/>
  <c r="AR180" i="13"/>
  <c r="AT114" i="13"/>
  <c r="AT141" i="13"/>
  <c r="AT216" i="13"/>
  <c r="AT332" i="13"/>
  <c r="AT60" i="13"/>
  <c r="AR976" i="14"/>
  <c r="AT825" i="13"/>
  <c r="AR199" i="14"/>
  <c r="AT862" i="13"/>
  <c r="AR73" i="14"/>
  <c r="AR864" i="14"/>
  <c r="AT899" i="13"/>
  <c r="AR699" i="14"/>
  <c r="AR154" i="14"/>
  <c r="AR749" i="14"/>
  <c r="AT571" i="13"/>
  <c r="AT832" i="13"/>
  <c r="AT1007" i="13"/>
  <c r="AR576" i="13"/>
  <c r="AR410" i="13"/>
  <c r="AT148" i="13"/>
  <c r="AR330" i="14"/>
  <c r="AR1045" i="13"/>
  <c r="AR1083" i="13"/>
  <c r="AT507" i="13"/>
  <c r="AT438" i="13"/>
  <c r="AT723" i="13"/>
  <c r="AR1076" i="13"/>
  <c r="AR573" i="13"/>
  <c r="AT419" i="13"/>
  <c r="AT391" i="13"/>
  <c r="AR646" i="13"/>
  <c r="AR679" i="13"/>
  <c r="AT217" i="13"/>
  <c r="AR872" i="13"/>
  <c r="AT536" i="13"/>
  <c r="AT481" i="13"/>
  <c r="AR265" i="14"/>
  <c r="AR236" i="13"/>
  <c r="AR504" i="14"/>
  <c r="AR1032" i="14"/>
  <c r="AT962" i="13"/>
  <c r="AR874" i="13"/>
  <c r="AR699" i="13"/>
  <c r="AT541" i="13"/>
  <c r="AT240" i="13"/>
  <c r="AT561" i="13"/>
  <c r="AR204" i="14"/>
  <c r="AT16" i="13"/>
  <c r="AR680" i="13"/>
  <c r="AR342" i="13"/>
  <c r="AT638" i="13"/>
  <c r="AT779" i="13"/>
  <c r="AR415" i="13"/>
  <c r="AT872" i="13"/>
  <c r="AT319" i="13"/>
  <c r="AR999" i="14"/>
  <c r="AR922" i="13"/>
  <c r="AR20" i="14"/>
  <c r="AR168" i="13"/>
  <c r="AR1080" i="13"/>
  <c r="AT1060" i="13"/>
  <c r="AT614" i="13"/>
  <c r="AT814" i="13"/>
  <c r="AR710" i="13"/>
  <c r="AR454" i="14"/>
  <c r="AR192" i="14"/>
  <c r="AR563" i="14"/>
  <c r="AR104" i="13"/>
  <c r="AR905" i="13"/>
  <c r="AR1069" i="14"/>
  <c r="AR541" i="13"/>
  <c r="AT760" i="13"/>
  <c r="AR465" i="14"/>
  <c r="AT1057" i="13"/>
  <c r="AR144" i="13"/>
  <c r="AT104" i="13"/>
  <c r="AR980" i="13"/>
  <c r="AR733" i="13"/>
  <c r="AR91" i="13"/>
  <c r="AR34" i="13"/>
  <c r="AT880" i="13"/>
  <c r="AT1035" i="13"/>
  <c r="AR1082" i="13"/>
  <c r="AR55" i="13"/>
  <c r="AR968" i="14"/>
  <c r="AT698" i="13"/>
  <c r="AR311" i="14"/>
  <c r="AR656" i="14"/>
  <c r="AT694" i="13"/>
  <c r="AR744" i="14"/>
  <c r="AR266" i="13"/>
  <c r="AT593" i="13"/>
  <c r="AR545" i="14"/>
  <c r="AR481" i="13"/>
  <c r="AT1056" i="13"/>
  <c r="AT228" i="13"/>
  <c r="AR86" i="14"/>
  <c r="AR1059" i="13"/>
  <c r="AR761" i="13"/>
  <c r="AT1045" i="13"/>
  <c r="AT691" i="13"/>
  <c r="AT251" i="13"/>
  <c r="AR376" i="14"/>
  <c r="AR731" i="14"/>
  <c r="AT655" i="13"/>
  <c r="AR788" i="14"/>
  <c r="AT58" i="13"/>
  <c r="AT320" i="13"/>
  <c r="AT925" i="13"/>
  <c r="AR276" i="14"/>
  <c r="AR445" i="14"/>
  <c r="AT9" i="13"/>
  <c r="AR633" i="14"/>
  <c r="AT289" i="13"/>
  <c r="AT353" i="13"/>
  <c r="AR60" i="14"/>
  <c r="AT552" i="13"/>
  <c r="AT820" i="13"/>
  <c r="AR747" i="14"/>
  <c r="AR835" i="14"/>
  <c r="AR554" i="13"/>
  <c r="AR493" i="14"/>
  <c r="AR411" i="14"/>
  <c r="AT261" i="13"/>
  <c r="AT429" i="13"/>
  <c r="AR434" i="13"/>
  <c r="AR943" i="14"/>
  <c r="AT1012" i="13"/>
  <c r="AR873" i="13"/>
  <c r="AT283" i="13"/>
  <c r="AR410" i="14"/>
  <c r="AR514" i="13"/>
  <c r="AR879" i="14"/>
  <c r="AR708" i="14"/>
  <c r="AT669" i="13"/>
  <c r="AT497" i="13"/>
  <c r="AR477" i="13"/>
  <c r="AR35" i="13"/>
  <c r="AR977" i="14"/>
  <c r="AR550" i="14"/>
  <c r="AR234" i="13"/>
  <c r="AT853" i="13"/>
  <c r="AT400" i="13"/>
  <c r="AR424" i="14"/>
  <c r="AR995" i="13"/>
  <c r="AR809" i="14"/>
  <c r="AT86" i="13"/>
  <c r="AR167" i="14"/>
  <c r="AR1020" i="14"/>
  <c r="AT1037" i="13"/>
  <c r="AR287" i="13"/>
  <c r="AR548" i="14"/>
  <c r="AT87" i="13"/>
  <c r="AR459" i="14"/>
  <c r="AR936" i="13"/>
  <c r="AT851" i="13"/>
  <c r="AR682" i="13"/>
  <c r="AT142" i="13"/>
  <c r="AR437" i="14"/>
  <c r="AT418" i="13"/>
  <c r="AR313" i="13"/>
  <c r="AR460" i="13"/>
  <c r="AR461" i="13"/>
  <c r="AR947" i="13"/>
  <c r="AT448" i="13"/>
  <c r="AR82" i="13"/>
  <c r="AR794" i="14"/>
  <c r="AR257" i="14"/>
  <c r="AR115" i="14"/>
  <c r="AR264" i="13"/>
  <c r="AT662" i="13"/>
  <c r="AR371" i="13"/>
  <c r="AR506" i="13"/>
  <c r="AT950" i="13"/>
  <c r="AR875" i="13"/>
  <c r="AR277" i="14"/>
  <c r="AT43" i="13"/>
  <c r="AR116" i="14"/>
  <c r="AR448" i="14"/>
  <c r="AR945" i="14"/>
  <c r="AR333" i="13"/>
  <c r="AT40" i="13"/>
  <c r="AT29" i="13"/>
  <c r="AT229" i="13"/>
  <c r="AR972" i="13"/>
  <c r="AT243" i="13"/>
  <c r="AR451" i="13"/>
  <c r="AT96" i="13"/>
  <c r="AR904" i="14"/>
  <c r="AR90" i="14"/>
  <c r="AT167" i="13"/>
  <c r="AT105" i="13"/>
  <c r="AR346" i="14"/>
  <c r="AR576" i="14"/>
  <c r="AR886" i="14"/>
  <c r="AR431" i="13"/>
  <c r="AR499" i="14"/>
  <c r="AR646" i="14"/>
  <c r="AR885" i="13"/>
  <c r="AR162" i="14"/>
  <c r="AT255" i="13"/>
  <c r="AR824" i="14"/>
  <c r="AR330" i="13"/>
  <c r="AT67" i="13"/>
  <c r="AR683" i="14"/>
  <c r="AR800" i="14"/>
  <c r="AT942" i="13"/>
  <c r="AT103" i="13"/>
  <c r="AT493" i="13"/>
  <c r="AR901" i="14"/>
  <c r="AR152" i="14"/>
  <c r="AT895" i="13"/>
  <c r="AR573" i="14"/>
  <c r="AT471" i="13"/>
  <c r="AR1062" i="14"/>
  <c r="AR473" i="14"/>
  <c r="AR837" i="14"/>
  <c r="AR482" i="13"/>
  <c r="AR490" i="14"/>
  <c r="AR979" i="13"/>
  <c r="AR141" i="13"/>
  <c r="AT144" i="13"/>
  <c r="AR1075" i="14"/>
  <c r="AT463" i="13"/>
  <c r="AR899" i="13"/>
  <c r="AT834" i="13"/>
  <c r="AR478" i="14"/>
  <c r="AR220" i="13"/>
  <c r="AR790" i="13"/>
  <c r="AR1014" i="14"/>
  <c r="AR558" i="14"/>
  <c r="AT776" i="13"/>
  <c r="AR692" i="14"/>
  <c r="AR398" i="13"/>
  <c r="AR40" i="14"/>
  <c r="AR248" i="13"/>
  <c r="AR435" i="13"/>
  <c r="AT1050" i="13"/>
  <c r="AR856" i="13"/>
  <c r="AR250" i="14"/>
  <c r="AR990" i="13"/>
  <c r="AR830" i="13"/>
  <c r="AR503" i="14"/>
  <c r="AT798" i="13"/>
  <c r="AR414" i="13"/>
  <c r="AR828" i="14"/>
  <c r="AR323" i="13"/>
  <c r="AR365" i="14"/>
  <c r="AR236" i="14"/>
  <c r="AT934" i="13"/>
  <c r="AT666" i="13"/>
  <c r="AR900" i="14"/>
  <c r="AR292" i="14"/>
  <c r="AR151" i="14"/>
  <c r="AR327" i="13"/>
  <c r="AR736" i="14"/>
  <c r="AR613" i="14"/>
  <c r="AT264" i="13"/>
  <c r="AR153" i="14"/>
  <c r="AR551" i="13"/>
  <c r="AR862" i="13"/>
  <c r="AR639" i="13"/>
  <c r="AR532" i="14"/>
  <c r="AR106" i="13"/>
  <c r="AT1019" i="13"/>
  <c r="AR272" i="13"/>
  <c r="AR218" i="13"/>
  <c r="AR22" i="14"/>
  <c r="AR145" i="13"/>
  <c r="AT186" i="13"/>
  <c r="AR211" i="14"/>
  <c r="AT954" i="13"/>
  <c r="AR429" i="13"/>
  <c r="AR322" i="13"/>
  <c r="AR903" i="13"/>
  <c r="AR1012" i="13"/>
  <c r="AR774" i="14"/>
  <c r="AR147" i="13"/>
  <c r="AR179" i="13"/>
  <c r="AT591" i="13"/>
  <c r="AR582" i="14"/>
  <c r="AR108" i="13"/>
  <c r="AR802" i="14"/>
  <c r="AR900" i="13"/>
  <c r="AR973" i="14"/>
  <c r="AR561" i="14"/>
  <c r="AT898" i="13"/>
  <c r="AR530" i="14"/>
  <c r="AR635" i="13"/>
  <c r="AT139" i="13"/>
  <c r="AR538" i="13"/>
  <c r="AT347" i="13"/>
  <c r="AT1047" i="13"/>
  <c r="AR1066" i="14"/>
  <c r="AT544" i="13"/>
  <c r="AT193" i="13"/>
  <c r="AT765" i="13"/>
  <c r="AT395" i="13"/>
  <c r="AT1008" i="13"/>
  <c r="AT37" i="13"/>
  <c r="AT700" i="13"/>
  <c r="AT91" i="13"/>
  <c r="AR989" i="14"/>
  <c r="AT721" i="13"/>
  <c r="AR853" i="13"/>
  <c r="AT213" i="13"/>
  <c r="AT21" i="13"/>
  <c r="AT630" i="13"/>
  <c r="AR543" i="13"/>
  <c r="AT397" i="13"/>
  <c r="AT219" i="13"/>
  <c r="AT500" i="13"/>
  <c r="AR987" i="14"/>
  <c r="AT888" i="13"/>
  <c r="AR637" i="14"/>
  <c r="AT751" i="13"/>
  <c r="AT603" i="13"/>
  <c r="AR974" i="14"/>
  <c r="AT140" i="13"/>
  <c r="AR399" i="13"/>
  <c r="AR671" i="14"/>
  <c r="AR427" i="13"/>
  <c r="AT821" i="13"/>
  <c r="AT586" i="13"/>
  <c r="AR531" i="14"/>
  <c r="AT446" i="13"/>
  <c r="AR537" i="13"/>
  <c r="AR985" i="13"/>
  <c r="AR564" i="13"/>
  <c r="AR772" i="14"/>
  <c r="AR169" i="13"/>
  <c r="AR1065" i="13"/>
  <c r="AR996" i="14"/>
  <c r="AR767" i="13"/>
  <c r="AT904" i="13"/>
  <c r="AR443" i="14"/>
  <c r="AR1031" i="14"/>
  <c r="AR684" i="14"/>
  <c r="AR16" i="14"/>
  <c r="AR552" i="14"/>
  <c r="AR375" i="14"/>
  <c r="AR346" i="13"/>
  <c r="AR912" i="14"/>
  <c r="AT130" i="13"/>
  <c r="AR687" i="13"/>
  <c r="AR653" i="14"/>
  <c r="AT478" i="13"/>
  <c r="AR587" i="13"/>
  <c r="AT301" i="13"/>
  <c r="AR155" i="14"/>
  <c r="AT412" i="13"/>
  <c r="AR46" i="13"/>
  <c r="AR31" i="13"/>
  <c r="AT1052" i="13"/>
  <c r="AR103" i="13"/>
  <c r="AT722" i="13"/>
  <c r="AR438" i="14"/>
  <c r="AR720" i="13"/>
  <c r="AR268" i="14"/>
  <c r="AR715" i="13"/>
  <c r="AR637" i="13"/>
  <c r="AR654" i="14"/>
  <c r="AR1010" i="14"/>
  <c r="AR959" i="13"/>
  <c r="AT466" i="13"/>
  <c r="AR216" i="13"/>
  <c r="AR360" i="14"/>
  <c r="AR738" i="13"/>
  <c r="AT991" i="13"/>
  <c r="AR848" i="13"/>
  <c r="AT504" i="13"/>
  <c r="AT1006" i="13"/>
  <c r="AR976" i="13"/>
  <c r="AR453" i="14"/>
  <c r="AT423" i="13"/>
  <c r="AT307" i="13"/>
  <c r="AR912" i="13"/>
  <c r="AT884" i="13"/>
  <c r="AR721" i="14"/>
  <c r="AT467" i="13"/>
  <c r="AR469" i="13"/>
  <c r="AR652" i="13"/>
  <c r="AR806" i="13"/>
  <c r="AR655" i="14"/>
  <c r="AR507" i="13"/>
  <c r="AR888" i="14"/>
  <c r="AT748" i="13"/>
  <c r="AR618" i="14"/>
  <c r="AT819" i="13"/>
  <c r="AT1071" i="13"/>
  <c r="AR719" i="14"/>
  <c r="AR1065" i="14"/>
  <c r="AR732" i="14"/>
  <c r="AT710" i="13"/>
  <c r="AT733" i="13"/>
  <c r="AR951" i="14"/>
  <c r="AR149" i="13"/>
  <c r="AT1028" i="13"/>
  <c r="AR606" i="13"/>
  <c r="AT730" i="13"/>
  <c r="AR249" i="14"/>
  <c r="AT861" i="13"/>
  <c r="AT690" i="13"/>
  <c r="AR693" i="13"/>
  <c r="AT415" i="13"/>
  <c r="AR614" i="13"/>
  <c r="AR772" i="13"/>
  <c r="AR799" i="14"/>
  <c r="AT865" i="13"/>
  <c r="AR455" i="14"/>
  <c r="AR669" i="14"/>
  <c r="AT788" i="13"/>
  <c r="AR83" i="14"/>
  <c r="AR332" i="13"/>
  <c r="AT525" i="13"/>
  <c r="AR920" i="14"/>
  <c r="AT483" i="13"/>
  <c r="AT874" i="13"/>
  <c r="AT358" i="13"/>
  <c r="AR290" i="14"/>
  <c r="AR43" i="14"/>
  <c r="AT79" i="13"/>
  <c r="AR51" i="14"/>
  <c r="AR308" i="14"/>
  <c r="AR634" i="14"/>
  <c r="AT286" i="13"/>
  <c r="AT945" i="13"/>
  <c r="AT383" i="13"/>
  <c r="AR274" i="13"/>
  <c r="AR838" i="13"/>
  <c r="AT783" i="13"/>
  <c r="AR156" i="14"/>
  <c r="AR95" i="14"/>
  <c r="AR341" i="13"/>
  <c r="AT305" i="13"/>
  <c r="AT403" i="13"/>
  <c r="AT116" i="13"/>
  <c r="AR184" i="13"/>
  <c r="AT900" i="13"/>
  <c r="AT310" i="13"/>
  <c r="AR1019" i="14"/>
  <c r="AT1024" i="13"/>
  <c r="AT640" i="13"/>
  <c r="AT695" i="13"/>
  <c r="AR45" i="14"/>
  <c r="AR1022" i="14"/>
  <c r="AR887" i="13"/>
  <c r="AT237" i="13"/>
  <c r="AT417" i="13"/>
  <c r="AR641" i="13"/>
  <c r="AT735" i="13"/>
  <c r="AR766" i="13"/>
  <c r="AT334" i="13"/>
  <c r="AT227" i="13"/>
  <c r="AR815" i="13"/>
  <c r="AT76" i="13"/>
  <c r="AR816" i="14"/>
  <c r="AT479" i="13"/>
  <c r="AT1013" i="13"/>
  <c r="AR601" i="13"/>
  <c r="AR136" i="13"/>
  <c r="AR781" i="13"/>
  <c r="AR965" i="14"/>
  <c r="AR737" i="13"/>
  <c r="AR677" i="14"/>
  <c r="AR1049" i="14"/>
  <c r="AR480" i="13"/>
  <c r="AR766" i="14"/>
  <c r="AR857" i="14"/>
  <c r="AR956" i="14"/>
  <c r="AT876" i="13"/>
  <c r="AR771" i="14"/>
  <c r="AR804" i="13"/>
  <c r="AT927" i="13"/>
  <c r="AT664" i="13"/>
  <c r="AR45" i="13"/>
  <c r="AR386" i="13"/>
  <c r="AR133" i="14"/>
  <c r="AR909" i="13"/>
  <c r="AR734" i="13"/>
  <c r="AT147" i="13"/>
  <c r="AR969" i="13"/>
  <c r="AR1044" i="14"/>
  <c r="AR414" i="14"/>
  <c r="AT18" i="13"/>
  <c r="AR594" i="14"/>
  <c r="AR426" i="14"/>
  <c r="AR936" i="14"/>
  <c r="AR128" i="14"/>
  <c r="AR378" i="14"/>
  <c r="AR398" i="14"/>
  <c r="AT183" i="13"/>
  <c r="AR842" i="14"/>
  <c r="AR185" i="13"/>
  <c r="AR611" i="14"/>
  <c r="AR178" i="13"/>
  <c r="AR35" i="14"/>
  <c r="AR949" i="14"/>
  <c r="AR590" i="14"/>
  <c r="AR836" i="14"/>
  <c r="AT508" i="13"/>
  <c r="AR831" i="13"/>
  <c r="AT688" i="13"/>
  <c r="AR974" i="13"/>
  <c r="AT746" i="13"/>
  <c r="AR730" i="14"/>
  <c r="AT12" i="13"/>
  <c r="AR716" i="13"/>
  <c r="AT287" i="13"/>
  <c r="AR354" i="14"/>
  <c r="AT348" i="13"/>
  <c r="AT241" i="13"/>
  <c r="AR692" i="13"/>
  <c r="AR819" i="14"/>
  <c r="AT93" i="13"/>
  <c r="AT509" i="13"/>
  <c r="AT169" i="13"/>
  <c r="AT816" i="13"/>
  <c r="AT554" i="13"/>
  <c r="AR148" i="14"/>
  <c r="AR909" i="14"/>
  <c r="AT708" i="13"/>
  <c r="AR1030" i="14"/>
  <c r="AR919" i="13"/>
  <c r="AT1041" i="13"/>
  <c r="AR897" i="14"/>
  <c r="AT309" i="13"/>
  <c r="AR361" i="14"/>
  <c r="AR688" i="14"/>
  <c r="AT276" i="13"/>
  <c r="AR756" i="13"/>
  <c r="AR742" i="14"/>
  <c r="AT923" i="13"/>
  <c r="AT496" i="13"/>
  <c r="AR841" i="13"/>
  <c r="AT192" i="13"/>
  <c r="AT155" i="13"/>
  <c r="AT355" i="13"/>
  <c r="AT208" i="13"/>
  <c r="AR293" i="14"/>
  <c r="AT937" i="13"/>
  <c r="AR122" i="14"/>
  <c r="AR496" i="14"/>
  <c r="AR848" i="14"/>
  <c r="AR241" i="14"/>
  <c r="AR793" i="13"/>
  <c r="AT303" i="13"/>
  <c r="AR736" i="13"/>
  <c r="AT225" i="13"/>
  <c r="AR227" i="13"/>
  <c r="AT267" i="13"/>
  <c r="AR76" i="13"/>
  <c r="AT668" i="13"/>
  <c r="AR696" i="14"/>
  <c r="AT115" i="13"/>
  <c r="AR969" i="14"/>
  <c r="AR620" i="14"/>
  <c r="AT994" i="13"/>
  <c r="AT717" i="13"/>
  <c r="AR1068" i="14"/>
  <c r="AR911" i="13"/>
  <c r="AR307" i="13"/>
  <c r="AT677" i="13"/>
  <c r="AT159" i="13"/>
  <c r="AR587" i="14"/>
  <c r="AT23" i="13"/>
  <c r="AR267" i="14"/>
  <c r="AR400" i="13"/>
  <c r="AR580" i="13"/>
  <c r="AR344" i="13"/>
  <c r="AR165" i="14"/>
  <c r="AR301" i="13"/>
  <c r="AT311" i="13"/>
  <c r="AT625" i="13"/>
  <c r="AR819" i="13"/>
  <c r="AR409" i="14"/>
  <c r="AR609" i="13"/>
  <c r="AT529" i="13"/>
  <c r="AT908" i="13"/>
  <c r="AR370" i="14"/>
  <c r="AR191" i="13"/>
  <c r="AR925" i="13"/>
  <c r="AR730" i="13"/>
  <c r="AR329" i="13"/>
  <c r="AR526" i="14"/>
  <c r="AR49" i="13"/>
  <c r="AT364" i="13"/>
  <c r="AR950" i="14"/>
  <c r="AR963" i="13"/>
  <c r="AT1072" i="13"/>
  <c r="AT771" i="13"/>
  <c r="AT124" i="13"/>
  <c r="AR452" i="13"/>
  <c r="AR928" i="14"/>
  <c r="AR280" i="13"/>
  <c r="AR1000" i="13"/>
  <c r="AR125" i="14"/>
  <c r="AR1033" i="14"/>
  <c r="AT575" i="13"/>
  <c r="AR26" i="13"/>
  <c r="AR358" i="13"/>
  <c r="AT826" i="13"/>
  <c r="AT659" i="13"/>
  <c r="AR101" i="13"/>
  <c r="AR665" i="13"/>
  <c r="AR518" i="13"/>
  <c r="AR782" i="14"/>
  <c r="AR66" i="14"/>
  <c r="AR930" i="13"/>
  <c r="AR866" i="14"/>
  <c r="AR723" i="13"/>
  <c r="AT766" i="13"/>
  <c r="AR681" i="14"/>
  <c r="AT757" i="13"/>
  <c r="AR539" i="13"/>
  <c r="AR935" i="13"/>
  <c r="AR441" i="14"/>
  <c r="AT686" i="13"/>
  <c r="AT522" i="13"/>
  <c r="AT150" i="13"/>
  <c r="AT356" i="13"/>
  <c r="AR482" i="14"/>
  <c r="AT608" i="13"/>
  <c r="AT526" i="13"/>
  <c r="AT1085" i="13"/>
  <c r="AT768" i="13"/>
  <c r="AT27" i="13"/>
  <c r="AR868" i="13"/>
  <c r="AR720" i="14"/>
  <c r="AR61" i="13"/>
  <c r="AT83" i="13"/>
  <c r="AR731" i="13"/>
  <c r="AR901" i="13"/>
  <c r="AR352" i="13"/>
  <c r="AR805" i="14"/>
  <c r="AT302" i="13"/>
  <c r="AT1082" i="13"/>
  <c r="AR265" i="13"/>
  <c r="AT645" i="13"/>
  <c r="AT539" i="13"/>
  <c r="AR387" i="13"/>
  <c r="AT651" i="13"/>
  <c r="AR65" i="14"/>
  <c r="AR855" i="14"/>
  <c r="AR238" i="14"/>
  <c r="AT1073" i="13"/>
  <c r="AR299" i="13"/>
  <c r="AT221" i="13"/>
  <c r="AR11" i="14"/>
  <c r="AR1072" i="13"/>
  <c r="AT405" i="13"/>
  <c r="AT527" i="13"/>
  <c r="AR58" i="13"/>
  <c r="AT268" i="13"/>
  <c r="AR672" i="13"/>
  <c r="AT25" i="13"/>
  <c r="AT1054" i="13"/>
  <c r="AR207" i="14"/>
  <c r="AR591" i="14"/>
  <c r="AR476" i="13"/>
  <c r="AT53" i="13"/>
  <c r="AT924" i="13"/>
  <c r="AT202" i="13"/>
  <c r="AT223" i="13"/>
  <c r="AT697" i="13"/>
  <c r="AR839" i="13"/>
  <c r="AR1054" i="14"/>
  <c r="AR347" i="13"/>
  <c r="AR1063" i="13"/>
  <c r="AR877" i="14"/>
  <c r="AR1013" i="14"/>
  <c r="AR75" i="13"/>
  <c r="AT545" i="13"/>
  <c r="AR254" i="13"/>
  <c r="AT997" i="13"/>
  <c r="AR298" i="13"/>
  <c r="AR120" i="14"/>
  <c r="AR1025" i="13"/>
  <c r="AR535" i="13"/>
  <c r="AT917" i="13"/>
  <c r="AR820" i="13"/>
  <c r="AT805" i="13"/>
  <c r="AT220" i="13"/>
  <c r="AT922" i="13"/>
  <c r="AR619" i="13"/>
  <c r="AR917" i="13"/>
  <c r="AT402" i="13"/>
  <c r="AR497" i="13"/>
  <c r="AR107" i="13"/>
  <c r="AR483" i="14"/>
  <c r="AR962" i="13"/>
  <c r="AR888" i="13"/>
  <c r="AT304" i="13"/>
  <c r="AR13" i="14"/>
  <c r="AT663" i="13"/>
  <c r="AT556" i="13"/>
  <c r="AT955" i="13"/>
  <c r="AR588" i="13"/>
  <c r="AR562" i="13"/>
  <c r="AR484" i="14"/>
  <c r="AR585" i="14"/>
  <c r="AT646" i="13"/>
  <c r="AT706" i="13"/>
  <c r="AR419" i="14"/>
  <c r="AT560" i="13"/>
  <c r="AR237" i="14"/>
  <c r="AT432" i="13"/>
  <c r="AR961" i="14"/>
  <c r="AT749" i="13"/>
  <c r="AT88" i="13"/>
  <c r="AT886" i="13"/>
  <c r="AR701" i="14"/>
  <c r="AR277" i="13"/>
  <c r="AR664" i="14"/>
  <c r="AR166" i="14"/>
  <c r="AT440" i="13"/>
  <c r="AR902" i="13"/>
  <c r="AR299" i="14"/>
  <c r="AR380" i="14"/>
  <c r="AR226" i="14"/>
  <c r="AT569" i="13"/>
  <c r="AT306" i="13"/>
  <c r="AT99" i="13"/>
  <c r="AR27" i="13"/>
  <c r="AT106" i="13"/>
  <c r="AR817" i="14"/>
  <c r="AR533" i="14"/>
  <c r="AT916" i="13"/>
  <c r="AR242" i="13"/>
  <c r="AR737" i="14"/>
  <c r="AT928" i="13"/>
  <c r="AR811" i="14"/>
  <c r="AR893" i="13"/>
  <c r="AT20" i="13"/>
  <c r="AT380" i="13"/>
  <c r="AR64" i="13"/>
  <c r="AR1076" i="14"/>
  <c r="AT1042" i="13"/>
  <c r="AR527" i="13"/>
  <c r="AR28" i="14"/>
  <c r="AR599" i="14"/>
  <c r="AT41" i="13"/>
  <c r="AR953" i="14"/>
  <c r="AR116" i="13"/>
  <c r="AR718" i="13"/>
  <c r="AR339" i="14"/>
  <c r="AR434" i="14"/>
  <c r="AT656" i="13"/>
  <c r="AR778" i="13"/>
  <c r="AR856" i="14"/>
  <c r="AR305" i="13"/>
  <c r="AT595" i="13"/>
  <c r="AR165" i="13"/>
  <c r="AR890" i="14"/>
  <c r="AT627" i="13"/>
  <c r="AT95" i="13"/>
  <c r="AR826" i="13"/>
  <c r="AR807" i="14"/>
  <c r="AR457" i="13"/>
  <c r="AR153" i="13"/>
  <c r="AR989" i="13"/>
  <c r="AR789" i="13"/>
  <c r="AR488" i="13"/>
  <c r="AR240" i="14"/>
  <c r="AR896" i="13"/>
  <c r="AR467" i="13"/>
  <c r="AR785" i="14"/>
  <c r="AT532" i="13"/>
  <c r="AR677" i="13"/>
  <c r="AR460" i="14"/>
  <c r="AR420" i="13"/>
  <c r="AT441" i="13"/>
  <c r="AT314" i="13"/>
  <c r="AR1036" i="13"/>
  <c r="AR223" i="14"/>
  <c r="AR792" i="14"/>
  <c r="AT793" i="13"/>
  <c r="AR775" i="13"/>
  <c r="AT999" i="13"/>
  <c r="AR635" i="14"/>
  <c r="AR626" i="14"/>
  <c r="AR392" i="14"/>
  <c r="AR530" i="13"/>
  <c r="AR118" i="13"/>
  <c r="AR84" i="13"/>
  <c r="AR130" i="13"/>
  <c r="AR950" i="13"/>
  <c r="AR916" i="13"/>
  <c r="AR95" i="13"/>
  <c r="AT601" i="13"/>
  <c r="AT890" i="13"/>
  <c r="AR312" i="13"/>
  <c r="AR245" i="13"/>
  <c r="AT684" i="13"/>
  <c r="AT279" i="13"/>
  <c r="AT982" i="13"/>
  <c r="AT421" i="13"/>
  <c r="AR62" i="14"/>
  <c r="AR16" i="13"/>
  <c r="AR85" i="13"/>
  <c r="AR676" i="14"/>
  <c r="AR946" i="14"/>
  <c r="AR376" i="13"/>
  <c r="AR1021" i="13"/>
  <c r="AR605" i="14"/>
  <c r="AR957" i="13"/>
  <c r="AR789" i="14"/>
  <c r="AT214" i="13"/>
  <c r="AT993" i="13"/>
  <c r="AR338" i="14"/>
  <c r="AR704" i="13"/>
  <c r="AT340" i="13"/>
  <c r="AT693" i="13"/>
  <c r="AR1060" i="13"/>
  <c r="AR651" i="14"/>
  <c r="AR711" i="13"/>
  <c r="AT68" i="13"/>
  <c r="AT701" i="13"/>
  <c r="AT699" i="13"/>
  <c r="AT453" i="13"/>
  <c r="AT399" i="13"/>
  <c r="AT650" i="13"/>
  <c r="AR939" i="14"/>
  <c r="AT563" i="13"/>
  <c r="AT831" i="13"/>
  <c r="AR843" i="14"/>
  <c r="AT313" i="13"/>
  <c r="AR662" i="13"/>
  <c r="AR232" i="14"/>
  <c r="AR852" i="14"/>
  <c r="AR895" i="13"/>
  <c r="AR28" i="13"/>
  <c r="AR257" i="13"/>
  <c r="AT827" i="13"/>
  <c r="AR1001" i="14"/>
  <c r="AR811" i="13"/>
  <c r="AT470" i="13"/>
  <c r="AT82" i="13"/>
  <c r="AR46" i="14"/>
  <c r="AR231" i="13"/>
  <c r="AT473" i="13"/>
  <c r="AT63" i="13"/>
  <c r="AT1027" i="13"/>
  <c r="AT566" i="13"/>
  <c r="AR768" i="14"/>
  <c r="AR814" i="13"/>
  <c r="AR529" i="13"/>
  <c r="AR275" i="14"/>
  <c r="AR803" i="14"/>
  <c r="AT756" i="13"/>
  <c r="AR779" i="13"/>
  <c r="AR405" i="13"/>
  <c r="AT181" i="13"/>
  <c r="AT352" i="13"/>
  <c r="AR589" i="13"/>
  <c r="AT177" i="13"/>
  <c r="AR712" i="14"/>
  <c r="AR603" i="13"/>
  <c r="AR979" i="14"/>
  <c r="AT435" i="13"/>
  <c r="AR12" i="14"/>
  <c r="AT75" i="13"/>
  <c r="AT345" i="13"/>
  <c r="AR348" i="13"/>
  <c r="AT580" i="13"/>
  <c r="AR583" i="13"/>
  <c r="AR388" i="14"/>
  <c r="AR929" i="14"/>
  <c r="AT154" i="13"/>
  <c r="AT707" i="13"/>
  <c r="AR469" i="14"/>
  <c r="AR131" i="14"/>
  <c r="AR475" i="14"/>
  <c r="AT452" i="13"/>
  <c r="AR310" i="14"/>
  <c r="AR624" i="14"/>
  <c r="AT190" i="13"/>
  <c r="AR526" i="13"/>
  <c r="AR204" i="13"/>
  <c r="AT920" i="13"/>
  <c r="AR658" i="14"/>
  <c r="AR25" i="13"/>
  <c r="AR99" i="13"/>
  <c r="AR340" i="13"/>
  <c r="AR927" i="14"/>
  <c r="AT635" i="13"/>
  <c r="AR133" i="13"/>
  <c r="AT881" i="13"/>
  <c r="AR744" i="13"/>
  <c r="AT616" i="13"/>
  <c r="AT902" i="13"/>
  <c r="AT253" i="13"/>
  <c r="AR760" i="13"/>
  <c r="AT146" i="13"/>
  <c r="AR933" i="13"/>
  <c r="AR658" i="13"/>
  <c r="AR850" i="14"/>
  <c r="AT188" i="13"/>
  <c r="AT741" i="13"/>
  <c r="AR157" i="13"/>
  <c r="AR199" i="13"/>
  <c r="AT969" i="13"/>
  <c r="AT1031" i="13"/>
  <c r="AT257" i="13"/>
  <c r="AT852" i="13"/>
  <c r="AR513" i="13"/>
  <c r="AT245" i="13"/>
  <c r="AT709" i="13"/>
  <c r="AR444" i="14"/>
  <c r="AR418" i="14"/>
  <c r="AR520" i="14"/>
  <c r="AR84" i="14"/>
  <c r="AR208" i="13"/>
  <c r="AR93" i="14"/>
  <c r="AR478" i="13"/>
  <c r="AR123" i="14"/>
  <c r="AR1084" i="13"/>
  <c r="AR697" i="13"/>
  <c r="AR569" i="13"/>
  <c r="AR665" i="14"/>
  <c r="AR314" i="13"/>
  <c r="AR127" i="13"/>
  <c r="AR914" i="14"/>
  <c r="AR385" i="13"/>
  <c r="AR1029" i="13"/>
  <c r="AR762" i="14"/>
  <c r="AT1059" i="13"/>
  <c r="AR1069" i="13"/>
  <c r="AT887" i="13"/>
  <c r="AR600" i="14"/>
  <c r="AT127" i="13"/>
  <c r="AR647" i="13"/>
  <c r="AT495" i="13"/>
  <c r="AT772" i="13"/>
  <c r="AR492" i="13"/>
  <c r="AR986" i="13"/>
  <c r="AR1034" i="13"/>
  <c r="AR263" i="14"/>
  <c r="AT94" i="13"/>
  <c r="AR384" i="13"/>
  <c r="AR349" i="14"/>
  <c r="AR782" i="13"/>
  <c r="AR1016" i="13"/>
  <c r="AR693" i="14"/>
  <c r="AR149" i="14"/>
  <c r="AR55" i="14"/>
  <c r="AR890" i="13"/>
  <c r="AT987" i="13"/>
  <c r="AT557" i="13"/>
  <c r="AR741" i="13"/>
  <c r="AR251" i="13"/>
  <c r="AT1081" i="13"/>
  <c r="AR352" i="14"/>
  <c r="AR817" i="13"/>
  <c r="AR1059" i="14"/>
  <c r="AR981" i="14"/>
  <c r="AR1049" i="13"/>
  <c r="AT584" i="13"/>
  <c r="AR369" i="13"/>
  <c r="AT236" i="13"/>
  <c r="AR783" i="14"/>
  <c r="AR9" i="13"/>
  <c r="AR242" i="14"/>
  <c r="AT149" i="13"/>
  <c r="AR353" i="14"/>
  <c r="AT737" i="13"/>
  <c r="AR173" i="13"/>
  <c r="AR1056" i="13"/>
  <c r="AR139" i="13"/>
  <c r="AT683" i="13"/>
  <c r="AR255" i="14"/>
  <c r="AR553" i="14"/>
  <c r="AR589" i="14"/>
  <c r="AT444" i="13"/>
  <c r="AR924" i="14"/>
  <c r="AT581" i="13"/>
  <c r="AR1012" i="14"/>
  <c r="AR10" i="14"/>
  <c r="AT218" i="13"/>
  <c r="AT979" i="13"/>
  <c r="AR640" i="14"/>
  <c r="AT548" i="13"/>
  <c r="AT604" i="13"/>
  <c r="AR373" i="14"/>
  <c r="AT327" i="13"/>
  <c r="AR485" i="13"/>
  <c r="AR348" i="14"/>
  <c r="AT331" i="13"/>
  <c r="AR194" i="14"/>
  <c r="AT158" i="13"/>
  <c r="AR910" i="13"/>
  <c r="AR86" i="13"/>
  <c r="AR70" i="14"/>
  <c r="AT180" i="13"/>
  <c r="AR916" i="14"/>
  <c r="AR487" i="13"/>
  <c r="AR515" i="13"/>
  <c r="AR621" i="14"/>
  <c r="AT600" i="13"/>
  <c r="AR21" i="13"/>
  <c r="AT1034" i="13"/>
  <c r="AT513" i="13"/>
  <c r="AT770" i="13"/>
  <c r="AT767" i="13"/>
  <c r="AR226" i="13"/>
  <c r="AT133" i="13"/>
  <c r="AR556" i="14"/>
  <c r="AR893" i="14"/>
  <c r="AR617" i="14"/>
  <c r="AT369" i="13"/>
  <c r="AR207" i="13"/>
  <c r="AT521" i="13"/>
  <c r="AR317" i="13"/>
  <c r="AR1015" i="13"/>
  <c r="AR673" i="14"/>
  <c r="AR985" i="14"/>
  <c r="AR674" i="13"/>
  <c r="AR159" i="14"/>
  <c r="AT132" i="13"/>
  <c r="AT596" i="13"/>
  <c r="AR628" i="14"/>
  <c r="AR740" i="14"/>
  <c r="AR863" i="13"/>
  <c r="AT74" i="13"/>
  <c r="AR645" i="13"/>
  <c r="AT1044" i="13"/>
  <c r="AT51" i="13"/>
  <c r="AR1040" i="14"/>
  <c r="AR743" i="14"/>
  <c r="AR842" i="13"/>
  <c r="AT534" i="13"/>
  <c r="AT1063" i="13"/>
  <c r="AT24" i="13"/>
  <c r="AR557" i="14"/>
  <c r="AT1070" i="13"/>
  <c r="AT77" i="13"/>
  <c r="AR797" i="14"/>
  <c r="AT685" i="13"/>
  <c r="AR17" i="13"/>
  <c r="AT275" i="13"/>
  <c r="AR496" i="13"/>
  <c r="AR776" i="13"/>
  <c r="AR202" i="13"/>
  <c r="AR351" i="14"/>
  <c r="AR746" i="13"/>
  <c r="AT494" i="13"/>
  <c r="AR657" i="13"/>
  <c r="AR531" i="13"/>
  <c r="AR880" i="13"/>
  <c r="AR532" i="13"/>
  <c r="AT85" i="13"/>
  <c r="AT189" i="13"/>
  <c r="AT893" i="13"/>
  <c r="AR977" i="13"/>
  <c r="AR556" i="13"/>
  <c r="AR657" i="14"/>
  <c r="AT173" i="13"/>
  <c r="AR960" i="14"/>
  <c r="AR660" i="13"/>
  <c r="AR205" i="13"/>
  <c r="AT657" i="13"/>
  <c r="AR963" i="14"/>
  <c r="AT847" i="13"/>
  <c r="AR818" i="14"/>
  <c r="AT909" i="13"/>
  <c r="AT38" i="13"/>
  <c r="AR51" i="13"/>
  <c r="AR797" i="13"/>
  <c r="AR958" i="13"/>
  <c r="AT1030" i="13"/>
  <c r="AT280" i="13"/>
  <c r="AT1025" i="13"/>
  <c r="AT506" i="13"/>
  <c r="AT300" i="13"/>
  <c r="AR765" i="14"/>
  <c r="AR144" i="14"/>
  <c r="AT970" i="13"/>
  <c r="AT959" i="13"/>
  <c r="AT712" i="13"/>
  <c r="AR1072" i="14"/>
  <c r="AR1019" i="13"/>
  <c r="AR335" i="13"/>
  <c r="AR780" i="14"/>
  <c r="AR449" i="14"/>
  <c r="AR448" i="13"/>
  <c r="AR50" i="13"/>
  <c r="AT980" i="13"/>
  <c r="AR190" i="13"/>
  <c r="AR422" i="14"/>
  <c r="AR408" i="14"/>
  <c r="AR300" i="13"/>
  <c r="AT454" i="13"/>
  <c r="AR21" i="14"/>
  <c r="AR279" i="14"/>
  <c r="AT125" i="13"/>
  <c r="AR132" i="13"/>
  <c r="AR964" i="14"/>
  <c r="AT854" i="13"/>
  <c r="AR23" i="14"/>
  <c r="AT389" i="13"/>
  <c r="AT615" i="13"/>
  <c r="AT145" i="13"/>
  <c r="AR829" i="13"/>
  <c r="AR430" i="13"/>
  <c r="AR949" i="13"/>
  <c r="AT1065" i="13"/>
  <c r="AT1011" i="13"/>
  <c r="AR200" i="13"/>
  <c r="AT203" i="13"/>
  <c r="AR952" i="14"/>
  <c r="AR1007" i="13"/>
  <c r="AR845" i="13"/>
  <c r="AR1029" i="14"/>
  <c r="AR1085" i="13"/>
  <c r="AR244" i="14"/>
  <c r="AR706" i="13"/>
  <c r="AR636" i="14"/>
  <c r="AR997" i="13"/>
  <c r="AT401" i="13"/>
  <c r="AR473" i="13"/>
  <c r="AR729" i="14"/>
  <c r="AR565" i="13"/>
  <c r="AR316" i="14"/>
  <c r="AR601" i="14"/>
  <c r="AT308" i="13"/>
  <c r="AR1055" i="14"/>
  <c r="AR128" i="13"/>
  <c r="AT381" i="13"/>
  <c r="AR876" i="13"/>
  <c r="AT290" i="13"/>
  <c r="AT136" i="13"/>
  <c r="AT913" i="13"/>
  <c r="AR861" i="13"/>
  <c r="AT676" i="13"/>
  <c r="AR454" i="13"/>
  <c r="AR728" i="13"/>
  <c r="AR874" i="14"/>
  <c r="AR331" i="13"/>
  <c r="AR357" i="13"/>
  <c r="AR575" i="14"/>
  <c r="AT109" i="13"/>
  <c r="AT480" i="13"/>
  <c r="AR52" i="13"/>
  <c r="AR733" i="14"/>
  <c r="AR269" i="13"/>
  <c r="AR481" i="14"/>
  <c r="AR105" i="14"/>
  <c r="AR29" i="13"/>
  <c r="AR168" i="14"/>
  <c r="AR1077" i="13"/>
  <c r="AR843" i="13"/>
  <c r="AT1020" i="13"/>
  <c r="AR24" i="14"/>
  <c r="AT456" i="13"/>
  <c r="AR878" i="14"/>
  <c r="AT636" i="13"/>
  <c r="AT209" i="13"/>
  <c r="AT758" i="13"/>
  <c r="AT974" i="13"/>
  <c r="AR520" i="13"/>
  <c r="AR533" i="13"/>
  <c r="AT517" i="13"/>
  <c r="AR892" i="14"/>
  <c r="AT36" i="13"/>
  <c r="AT201" i="13"/>
  <c r="AR881" i="14"/>
  <c r="AT1055" i="13"/>
  <c r="AR458" i="13"/>
  <c r="AR629" i="13"/>
  <c r="AR80" i="13"/>
  <c r="AT830" i="13"/>
  <c r="AT11" i="13"/>
  <c r="AT809" i="13"/>
  <c r="AR784" i="14"/>
  <c r="AR569" i="14"/>
  <c r="AR566" i="13"/>
  <c r="AR381" i="13"/>
  <c r="AR960" i="13"/>
  <c r="AR384" i="14"/>
  <c r="AR673" i="13"/>
  <c r="AR889" i="13"/>
  <c r="AT15" i="13"/>
  <c r="AR421" i="14"/>
  <c r="AR350" i="14"/>
  <c r="AR557" i="13"/>
  <c r="AT926" i="13"/>
  <c r="AT983" i="13"/>
  <c r="AR713" i="13"/>
  <c r="AT910" i="13"/>
  <c r="AR765" i="13"/>
  <c r="AR1056" i="14"/>
  <c r="AR648" i="14"/>
  <c r="AR349" i="13"/>
  <c r="AR335" i="14"/>
  <c r="AR696" i="13"/>
  <c r="AR210" i="13"/>
  <c r="AR343" i="13"/>
  <c r="AR792" i="13"/>
  <c r="AR357" i="14"/>
  <c r="AT433" i="13"/>
  <c r="AR718" i="14"/>
  <c r="AR803" i="13"/>
  <c r="AT634" i="13"/>
  <c r="AT157" i="13"/>
  <c r="AR903" i="14"/>
  <c r="AR39" i="14"/>
  <c r="AR389" i="14"/>
  <c r="AR1057" i="13"/>
  <c r="AT838" i="13"/>
  <c r="AT672" i="13"/>
  <c r="AT873" i="13"/>
  <c r="AT912" i="13"/>
  <c r="AR739" i="14"/>
  <c r="AR77" i="13"/>
  <c r="AT747" i="13"/>
  <c r="AR117" i="14"/>
  <c r="AT647" i="13"/>
  <c r="AR181" i="13"/>
  <c r="AT447" i="13"/>
  <c r="AR860" i="14"/>
  <c r="AR598" i="14"/>
  <c r="AR189" i="13"/>
  <c r="AR41" i="14"/>
  <c r="AT247" i="13"/>
  <c r="AT1000" i="13"/>
  <c r="AR456" i="13"/>
  <c r="AT877" i="13"/>
  <c r="AR489" i="14"/>
  <c r="AR841" i="14"/>
  <c r="AR447" i="14"/>
  <c r="AR875" i="14"/>
  <c r="AR590" i="13"/>
  <c r="AR705" i="13"/>
  <c r="AR914" i="13"/>
  <c r="AR968" i="13"/>
  <c r="AR36" i="13"/>
  <c r="AR947" i="14"/>
  <c r="AR629" i="14"/>
  <c r="AR706" i="14"/>
  <c r="AT803" i="13"/>
  <c r="AT519" i="13"/>
  <c r="AR462" i="13"/>
  <c r="AR245" i="14"/>
  <c r="AT1066" i="13"/>
  <c r="AR224" i="14"/>
  <c r="AR491" i="13"/>
  <c r="AT742" i="13"/>
  <c r="AR849" i="13"/>
  <c r="AT382" i="13"/>
  <c r="AR662" i="14"/>
  <c r="AR675" i="14"/>
  <c r="AT384" i="13"/>
  <c r="AT1058" i="13"/>
  <c r="AR805" i="13"/>
  <c r="AR770" i="14"/>
  <c r="AR347" i="14"/>
  <c r="AT65" i="13"/>
  <c r="AT531" i="13"/>
  <c r="AR1024" i="13"/>
  <c r="AT790" i="13"/>
  <c r="AR383" i="13"/>
  <c r="AR29" i="14"/>
  <c r="AR301" i="14"/>
  <c r="AR660" i="14"/>
  <c r="AT281" i="13"/>
  <c r="AR446" i="14"/>
  <c r="AT406" i="13"/>
  <c r="AR351" i="13"/>
  <c r="AR667" i="13"/>
  <c r="AR650" i="13"/>
  <c r="AT984" i="13"/>
  <c r="AR592" i="14"/>
  <c r="AT262" i="13"/>
  <c r="AT233" i="13"/>
  <c r="AR986" i="14"/>
  <c r="AR278" i="14"/>
  <c r="AR623" i="13"/>
  <c r="AT559" i="13"/>
  <c r="AR19" i="13"/>
  <c r="AR764" i="14"/>
  <c r="AR302" i="13"/>
  <c r="AT170" i="13"/>
  <c r="AT754" i="13"/>
  <c r="AT1069" i="13"/>
  <c r="AT725" i="13"/>
  <c r="AR63" i="13"/>
  <c r="AR218" i="14"/>
  <c r="AR308" i="13"/>
  <c r="AR983" i="13"/>
  <c r="AR1046" i="13"/>
  <c r="AT929" i="13"/>
  <c r="AR32" i="13"/>
  <c r="AR225" i="14"/>
  <c r="AT293" i="13"/>
  <c r="AR555" i="13"/>
  <c r="AT161" i="13"/>
  <c r="AT732" i="13"/>
  <c r="AT297" i="13"/>
  <c r="AR485" i="14"/>
  <c r="AT953" i="13"/>
  <c r="AT370" i="13"/>
  <c r="AR701" i="13"/>
  <c r="AR948" i="13"/>
  <c r="AR998" i="13"/>
  <c r="AR821" i="14"/>
  <c r="AT652" i="13"/>
  <c r="AR917" i="14"/>
  <c r="AT941" i="13"/>
  <c r="AT1022" i="13"/>
  <c r="AR1035" i="13"/>
  <c r="AR413" i="13"/>
  <c r="AR636" i="13"/>
  <c r="AT981" i="13"/>
  <c r="AT964" i="13"/>
  <c r="AT272" i="13"/>
  <c r="AT179" i="13"/>
  <c r="AT535" i="13"/>
  <c r="AR695" i="13"/>
  <c r="AR1003" i="13"/>
  <c r="AT897" i="13"/>
  <c r="AR1064" i="13"/>
  <c r="AR371" i="14"/>
  <c r="AR586" i="13"/>
  <c r="AR137" i="13"/>
  <c r="AT459" i="13"/>
  <c r="AR76" i="14"/>
  <c r="AT815" i="13"/>
  <c r="AT239" i="13"/>
  <c r="AR708" i="13"/>
  <c r="AR878" i="13"/>
  <c r="AR39" i="13"/>
  <c r="AT602" i="13"/>
  <c r="AR456" i="14"/>
  <c r="AT724" i="13"/>
  <c r="AR521" i="13"/>
  <c r="AR983" i="14"/>
  <c r="AR7" i="14"/>
  <c r="AT156" i="13"/>
  <c r="AR958" i="14"/>
  <c r="AR955" i="14"/>
  <c r="AT628" i="13"/>
  <c r="AT315" i="13"/>
  <c r="AR616" i="13"/>
  <c r="AT13" i="13"/>
  <c r="AR844" i="13"/>
  <c r="AR821" i="13"/>
  <c r="AT316" i="13"/>
  <c r="AR602" i="14"/>
  <c r="AT338" i="13"/>
  <c r="AR230" i="13"/>
  <c r="AR922" i="14"/>
  <c r="AR372" i="14"/>
  <c r="AR603" i="14"/>
  <c r="AT464" i="13"/>
  <c r="AR563" i="13"/>
  <c r="AR944" i="14"/>
  <c r="AR988" i="13"/>
  <c r="AR303" i="14"/>
  <c r="AR92" i="13"/>
  <c r="AR941" i="13"/>
  <c r="AT740" i="13"/>
  <c r="AR43" i="13"/>
  <c r="AR861" i="14"/>
  <c r="AR988" i="14"/>
  <c r="AR1073" i="14"/>
  <c r="AR880" i="14"/>
  <c r="AT806" i="13"/>
  <c r="AR926" i="13"/>
  <c r="AR628" i="13"/>
  <c r="AR260" i="14"/>
  <c r="AR659" i="14"/>
  <c r="AR119" i="14"/>
  <c r="AR78" i="13"/>
  <c r="AR158" i="13"/>
  <c r="AT349" i="13"/>
  <c r="AR1017" i="14"/>
  <c r="AR377" i="14"/>
  <c r="AR372" i="13"/>
  <c r="AR278" i="13"/>
  <c r="AR89" i="14"/>
  <c r="AR1037" i="14"/>
  <c r="AT839" i="13"/>
  <c r="AT641" i="13"/>
  <c r="AR568" i="13"/>
  <c r="AR88" i="13"/>
  <c r="AT59" i="13"/>
  <c r="AT72" i="13"/>
  <c r="AT592" i="13"/>
  <c r="AR514" i="14"/>
  <c r="AR783" i="13"/>
  <c r="AR1085" i="14"/>
  <c r="AR773" i="13"/>
  <c r="AR339" i="13"/>
  <c r="AR87" i="14"/>
  <c r="AR921" i="13"/>
  <c r="AR494" i="14"/>
  <c r="AR713" i="14"/>
  <c r="AT56" i="13"/>
  <c r="AR298" i="14"/>
  <c r="AT734" i="13"/>
  <c r="AT921" i="13"/>
  <c r="AR53" i="13"/>
  <c r="AR592" i="13"/>
  <c r="AT62" i="13"/>
  <c r="AT667" i="13"/>
  <c r="AR9" i="14"/>
  <c r="AR586" i="14"/>
  <c r="AT998" i="13"/>
  <c r="AR813" i="14"/>
  <c r="AT113" i="13"/>
  <c r="AR1033" i="13"/>
  <c r="AR524" i="13"/>
  <c r="AR385" i="14"/>
  <c r="AR707" i="14"/>
  <c r="AT326" i="13"/>
  <c r="AT781" i="13"/>
  <c r="AR705" i="14"/>
  <c r="AT728" i="13"/>
  <c r="AR605" i="13"/>
  <c r="AR608" i="14"/>
  <c r="AR560" i="13"/>
  <c r="AR881" i="13"/>
  <c r="AR777" i="13"/>
  <c r="AR855" i="13"/>
  <c r="AT713" i="13"/>
  <c r="AR447" i="13"/>
  <c r="AR729" i="13"/>
  <c r="AR1042" i="14"/>
  <c r="AT914" i="13"/>
  <c r="AR951" i="13"/>
  <c r="AR14" i="14"/>
  <c r="AT291" i="13"/>
  <c r="AR94" i="13"/>
  <c r="AT232" i="13"/>
  <c r="AR952" i="13"/>
  <c r="AT577" i="13"/>
  <c r="AT52" i="13"/>
  <c r="AR808" i="13"/>
  <c r="AR233" i="13"/>
  <c r="AR101" i="14"/>
  <c r="AT939" i="13"/>
  <c r="AT362" i="13"/>
  <c r="AR516" i="13"/>
  <c r="AR905" i="14"/>
  <c r="AR83" i="13"/>
  <c r="AR818" i="13"/>
  <c r="AR364" i="14"/>
  <c r="AT322" i="13"/>
  <c r="AR939" i="13"/>
  <c r="AT100" i="13"/>
  <c r="AT17" i="13"/>
  <c r="AR671" i="13"/>
  <c r="AT639" i="13"/>
  <c r="AR279" i="13"/>
  <c r="AT632" i="13"/>
  <c r="AT961" i="13"/>
  <c r="AT515" i="13"/>
  <c r="AR1017" i="13"/>
  <c r="AR907" i="14"/>
  <c r="AR1005" i="13"/>
  <c r="AT915" i="13"/>
  <c r="AR771" i="13"/>
  <c r="AT555" i="13"/>
  <c r="AT1021" i="13"/>
  <c r="AT372" i="13"/>
  <c r="AT590" i="13"/>
  <c r="AR44" i="13"/>
  <c r="AT178" i="13"/>
  <c r="AR1053" i="14"/>
  <c r="AR88" i="14"/>
  <c r="AR15" i="13"/>
  <c r="AR632" i="13"/>
  <c r="AT451" i="13"/>
  <c r="AR823" i="14"/>
  <c r="AR388" i="13"/>
  <c r="AR1037" i="13"/>
  <c r="AR997" i="14"/>
  <c r="AT134" i="13"/>
  <c r="AT976" i="13"/>
  <c r="AR229" i="14"/>
  <c r="AR97" i="14"/>
  <c r="AR759" i="13"/>
  <c r="AR246" i="14"/>
  <c r="AT773" i="13"/>
  <c r="AT28" i="13"/>
  <c r="AR970" i="14"/>
  <c r="AT230" i="13"/>
  <c r="AR953" i="13"/>
  <c r="AT70" i="13"/>
  <c r="AR1018" i="13"/>
  <c r="AR446" i="13"/>
  <c r="AR740" i="13"/>
  <c r="AR698" i="14"/>
  <c r="AT413" i="13"/>
  <c r="AR192" i="13"/>
  <c r="AR228" i="14"/>
  <c r="AR919" i="14"/>
  <c r="AR551" i="14"/>
  <c r="AT499" i="13"/>
  <c r="AT131" i="13"/>
  <c r="AR411" i="13"/>
  <c r="AR316" i="13"/>
  <c r="AR767" i="14"/>
  <c r="AR96" i="14"/>
  <c r="AT375" i="13"/>
  <c r="AT143" i="13"/>
  <c r="AR228" i="13"/>
  <c r="AR17" i="14"/>
  <c r="AT670" i="13"/>
  <c r="AR1010" i="13"/>
  <c r="AT329" i="13"/>
  <c r="AT206" i="13"/>
  <c r="AR373" i="13"/>
  <c r="AR8" i="14"/>
  <c r="AR987" i="13"/>
  <c r="AT424" i="13"/>
  <c r="AR113" i="14"/>
  <c r="AR808" i="14"/>
  <c r="AT107" i="13"/>
  <c r="AR420" i="14"/>
  <c r="AR1030" i="13"/>
  <c r="AT963" i="13"/>
  <c r="AR158" i="14"/>
  <c r="AR195" i="13"/>
  <c r="AR64" i="14"/>
  <c r="AT1018" i="13"/>
  <c r="AT171" i="13"/>
  <c r="AR44" i="14"/>
  <c r="AT796" i="13"/>
  <c r="AR703" i="14"/>
  <c r="AR364" i="13"/>
  <c r="AR604" i="14"/>
  <c r="AR269" i="14"/>
  <c r="AR374" i="14"/>
  <c r="AR711" i="14"/>
  <c r="AR758" i="14"/>
  <c r="AR844" i="14"/>
  <c r="AR483" i="13"/>
  <c r="AT439" i="13"/>
  <c r="AR203" i="13"/>
  <c r="AT299" i="13"/>
  <c r="AT938" i="13"/>
  <c r="AR1066" i="13"/>
  <c r="AT204" i="13"/>
  <c r="AR453" i="13"/>
  <c r="AR161" i="13"/>
  <c r="AR155" i="13"/>
  <c r="AR853" i="14"/>
  <c r="AR97" i="13"/>
  <c r="AR271" i="14"/>
  <c r="AR775" i="14"/>
  <c r="AT989" i="13"/>
  <c r="AR154" i="13"/>
  <c r="AR205" i="14"/>
  <c r="AR1036" i="14"/>
  <c r="AR296" i="13"/>
  <c r="AT238" i="13"/>
  <c r="AR1044" i="13"/>
  <c r="AT715" i="13"/>
  <c r="AR794" i="13"/>
  <c r="AR785" i="13"/>
  <c r="AT833" i="13"/>
  <c r="AR262" i="13"/>
  <c r="AT649" i="13"/>
  <c r="AT1084" i="13"/>
  <c r="AR747" i="13"/>
  <c r="AR194" i="13"/>
  <c r="AT376" i="13"/>
  <c r="AT518" i="13"/>
  <c r="AR528" i="14"/>
  <c r="AR444" i="13"/>
  <c r="AR81" i="14"/>
  <c r="AR1025" i="14"/>
  <c r="AT863" i="13"/>
  <c r="AR294" i="13"/>
  <c r="AR742" i="13"/>
  <c r="AR641" i="14"/>
  <c r="AR305" i="14"/>
  <c r="AR712" i="13"/>
  <c r="AR585" i="13"/>
  <c r="AR225" i="13"/>
  <c r="AR176" i="13"/>
  <c r="AR1073" i="13"/>
  <c r="AR172" i="14"/>
  <c r="AR310" i="13"/>
  <c r="AT197" i="13"/>
  <c r="AR118" i="14"/>
  <c r="AR948" i="14"/>
  <c r="AT533" i="13"/>
  <c r="AR50" i="14"/>
  <c r="AR124" i="14"/>
  <c r="AR33" i="13"/>
  <c r="AT845" i="13"/>
  <c r="AR23" i="13"/>
  <c r="AT869" i="13"/>
  <c r="AT475" i="13"/>
  <c r="AR559" i="13"/>
  <c r="AT665" i="13"/>
  <c r="AR868" i="14"/>
  <c r="AR517" i="13"/>
  <c r="AT512" i="13"/>
  <c r="AR377" i="13"/>
  <c r="AR193" i="13"/>
  <c r="AT266" i="13"/>
  <c r="AR489" i="13"/>
  <c r="AT117" i="13"/>
  <c r="AT1075" i="13"/>
  <c r="AT986" i="13"/>
  <c r="AT528" i="13"/>
  <c r="AR957" i="14"/>
  <c r="AR11" i="13"/>
  <c r="AR643" i="13"/>
  <c r="AR123" i="13"/>
  <c r="AR561" i="13"/>
  <c r="AT460" i="13"/>
  <c r="AR243" i="14"/>
  <c r="AR1052" i="13"/>
  <c r="AR457" i="14"/>
  <c r="AR695" i="14"/>
  <c r="AT416" i="13"/>
  <c r="AT755" i="13"/>
  <c r="AR780" i="13"/>
  <c r="AR291" i="13"/>
  <c r="AR259" i="14"/>
  <c r="AR929" i="13"/>
  <c r="AT958" i="13"/>
  <c r="AR749" i="13"/>
  <c r="AT386" i="13"/>
  <c r="AT160" i="13"/>
  <c r="AR769" i="13"/>
  <c r="AR980" i="14"/>
  <c r="AR132" i="14"/>
  <c r="AT919" i="13"/>
  <c r="AR61" i="14"/>
  <c r="AT476" i="13"/>
  <c r="AR959" i="14"/>
  <c r="AT408" i="13"/>
  <c r="AT89" i="13"/>
  <c r="AT671" i="13"/>
  <c r="AT64" i="13"/>
  <c r="AR773" i="14"/>
  <c r="AR197" i="14"/>
  <c r="AR746" i="14"/>
  <c r="AR295" i="13"/>
  <c r="AR79" i="13"/>
  <c r="AT885" i="13"/>
  <c r="AR425" i="14"/>
  <c r="AT137" i="13"/>
  <c r="AR751" i="13"/>
  <c r="AT530" i="13"/>
  <c r="AR208" i="14"/>
  <c r="AR597" i="13"/>
  <c r="AR763" i="14"/>
  <c r="AR1067" i="13"/>
  <c r="AT45" i="13"/>
  <c r="AT324" i="13"/>
  <c r="AR1071" i="13"/>
  <c r="AR519" i="13"/>
  <c r="AR170" i="14"/>
  <c r="AR431" i="14"/>
  <c r="AT511" i="13"/>
  <c r="AR135" i="13"/>
  <c r="AT22" i="13"/>
  <c r="AT128" i="13"/>
  <c r="AR425" i="13"/>
  <c r="AT19" i="13"/>
  <c r="AR584" i="13"/>
  <c r="AR195" i="14"/>
  <c r="AR254" i="14"/>
  <c r="AT660" i="13"/>
  <c r="AR87" i="13"/>
  <c r="AT445" i="13"/>
  <c r="AT643" i="13"/>
  <c r="AT1009" i="13"/>
  <c r="AT163" i="13"/>
  <c r="AT807" i="13"/>
  <c r="AR975" i="13"/>
  <c r="AR984" i="13"/>
  <c r="AR214" i="13"/>
  <c r="AT661" i="13"/>
  <c r="AT842" i="13"/>
  <c r="AR920" i="13"/>
  <c r="AR1021" i="14"/>
  <c r="AT101" i="13"/>
  <c r="AR63" i="14"/>
  <c r="AR300" i="14"/>
  <c r="AT477" i="13"/>
  <c r="AR442" i="13"/>
  <c r="AR668" i="13"/>
  <c r="AR518" i="14"/>
  <c r="AR240" i="13"/>
  <c r="AR653" i="13"/>
  <c r="AT336" i="13"/>
  <c r="AR1081" i="13"/>
  <c r="AR82" i="14"/>
  <c r="AR320" i="14"/>
  <c r="AR892" i="13"/>
  <c r="AR661" i="13"/>
  <c r="AR161" i="14"/>
  <c r="AR25" i="14"/>
  <c r="AR937" i="13"/>
  <c r="AR57" i="13"/>
  <c r="AR525" i="13"/>
  <c r="AT485" i="13"/>
  <c r="AR304" i="13"/>
  <c r="AR209" i="13"/>
  <c r="AR725" i="13"/>
  <c r="AR1035" i="14"/>
  <c r="AT644" i="13"/>
  <c r="AT92" i="13"/>
  <c r="AR171" i="13"/>
  <c r="AR993" i="13"/>
  <c r="AR521" i="14"/>
  <c r="AT947" i="13"/>
  <c r="AT843" i="13"/>
  <c r="AR187" i="13"/>
  <c r="AR802" i="13"/>
  <c r="AR656" i="13"/>
  <c r="AR13" i="13"/>
  <c r="AR984" i="14"/>
  <c r="AR1022" i="13"/>
  <c r="AR437" i="13"/>
  <c r="AT248" i="13"/>
  <c r="AR455" i="13"/>
  <c r="AT948" i="13"/>
  <c r="AR441" i="13"/>
  <c r="AT968" i="13"/>
  <c r="AT388" i="13"/>
  <c r="AR156" i="13"/>
  <c r="AT891" i="13"/>
  <c r="AT605" i="13"/>
  <c r="AR659" i="13"/>
  <c r="AR999" i="13"/>
  <c r="AT949" i="13"/>
  <c r="AT153" i="13"/>
  <c r="AT812" i="13"/>
  <c r="AR458" i="14"/>
  <c r="AR873" i="14"/>
  <c r="AT679" i="13"/>
  <c r="AR670" i="13"/>
  <c r="AR160" i="14"/>
  <c r="AT118" i="13"/>
  <c r="AR820" i="14"/>
  <c r="AR1048" i="13"/>
  <c r="AT857" i="13"/>
  <c r="AT442" i="13"/>
  <c r="AR167" i="13"/>
  <c r="AR62" i="13"/>
  <c r="AR891" i="14"/>
  <c r="AT449" i="13"/>
  <c r="AR15" i="14"/>
  <c r="AR41" i="13"/>
  <c r="AR340" i="14"/>
  <c r="AR926" i="14"/>
  <c r="AT341" i="13"/>
  <c r="AR47" i="13"/>
  <c r="AR593" i="13"/>
  <c r="AT952" i="13"/>
  <c r="AT135" i="13"/>
  <c r="AR845" i="14"/>
  <c r="AT196" i="13"/>
  <c r="AR309" i="13"/>
  <c r="AR22" i="13"/>
  <c r="AT172" i="13"/>
  <c r="AT80" i="13"/>
  <c r="AR748" i="13"/>
  <c r="AR313" i="14"/>
  <c r="AR224" i="13"/>
  <c r="AR115" i="13"/>
  <c r="AR836" i="13"/>
  <c r="AT797" i="13"/>
  <c r="AR1023" i="13"/>
  <c r="AT436" i="13"/>
  <c r="AR840" i="13"/>
  <c r="AR1053" i="13"/>
  <c r="AR769" i="14"/>
  <c r="AR981" i="13"/>
  <c r="AT123" i="13"/>
  <c r="AR913" i="13"/>
  <c r="AR697" i="14"/>
  <c r="AR1070" i="13"/>
  <c r="AR10" i="13"/>
  <c r="AR468" i="14"/>
  <c r="AT784" i="13"/>
  <c r="AR171" i="14"/>
  <c r="AR1023" i="14"/>
  <c r="AR315" i="14"/>
  <c r="AR479" i="13"/>
  <c r="AR312" i="14"/>
  <c r="AR982" i="13"/>
  <c r="AR1001" i="13"/>
  <c r="AT848" i="13"/>
  <c r="AT119" i="13"/>
  <c r="AR159" i="13"/>
  <c r="AR625" i="13"/>
  <c r="AR261" i="14"/>
  <c r="AT524" i="13"/>
  <c r="AR509" i="13"/>
  <c r="AR160" i="13"/>
  <c r="AR266" i="14"/>
  <c r="AT121" i="13"/>
  <c r="AT1048" i="13"/>
  <c r="AR631" i="14"/>
  <c r="AR404" i="14"/>
  <c r="AR784" i="13"/>
  <c r="AR89" i="13"/>
  <c r="AR231" i="14"/>
  <c r="AR581" i="14"/>
  <c r="AT633" i="13"/>
  <c r="AR12" i="13"/>
  <c r="AR602" i="13"/>
  <c r="AR1067" i="14"/>
  <c r="AR169" i="14"/>
  <c r="AR112" i="13"/>
  <c r="AR698" i="13"/>
  <c r="AR113" i="13"/>
  <c r="AR876" i="14"/>
  <c r="AT782" i="13"/>
  <c r="AR59" i="13"/>
  <c r="AR206" i="14"/>
  <c r="AT889" i="13"/>
  <c r="AR564" i="14"/>
  <c r="AT129" i="13"/>
  <c r="AR374" i="13"/>
  <c r="AR991" i="14"/>
  <c r="AR230" i="14"/>
  <c r="AR60" i="13"/>
  <c r="AR588" i="14"/>
  <c r="AR134" i="13"/>
  <c r="AR40" i="13"/>
  <c r="AR1058" i="13"/>
  <c r="AT269" i="13"/>
  <c r="AR173" i="14"/>
  <c r="AR122" i="13"/>
  <c r="AR801" i="13"/>
  <c r="AR599" i="13"/>
  <c r="AT263" i="13"/>
  <c r="AR1031" i="13"/>
  <c r="AR38" i="13"/>
  <c r="AR495" i="13"/>
  <c r="AT1001" i="13"/>
  <c r="AR567" i="13"/>
  <c r="AR898" i="14"/>
  <c r="AR484" i="13"/>
  <c r="AR196" i="13"/>
  <c r="AT761" i="13"/>
  <c r="AR80" i="14"/>
  <c r="AT849" i="13"/>
  <c r="AR676" i="13"/>
  <c r="AT687" i="13"/>
  <c r="AR56" i="13"/>
  <c r="AR350" i="13"/>
  <c r="AR223" i="13"/>
  <c r="AT368" i="13"/>
  <c r="AR555" i="14"/>
  <c r="AR779" i="14"/>
  <c r="AT443" i="13"/>
  <c r="AR1006" i="14"/>
  <c r="AT194" i="13"/>
  <c r="AT337" i="13"/>
  <c r="AR100" i="14"/>
  <c r="AR871" i="13"/>
  <c r="AT794" i="13"/>
  <c r="AR423" i="14"/>
  <c r="AT850" i="13"/>
  <c r="AT1032" i="13"/>
  <c r="AT346" i="13"/>
  <c r="AR267" i="13"/>
  <c r="AR459" i="13"/>
  <c r="AR591" i="13"/>
  <c r="AR854" i="13"/>
  <c r="AR120" i="13"/>
  <c r="AR537" i="14"/>
  <c r="AT185" i="13"/>
  <c r="AR490" i="13"/>
  <c r="AR735" i="13"/>
  <c r="AR440" i="13"/>
  <c r="AR661" i="14"/>
  <c r="AR79" i="14"/>
  <c r="AR554" i="14"/>
  <c r="AR170" i="13"/>
  <c r="AT523" i="13"/>
  <c r="AR172" i="13"/>
  <c r="AR52" i="14"/>
  <c r="AR85" i="14"/>
  <c r="AR321" i="13"/>
  <c r="AR233" i="14"/>
  <c r="AR252" i="13"/>
  <c r="AR694" i="13"/>
  <c r="AR281" i="13"/>
  <c r="AT824" i="13"/>
  <c r="AR275" i="13"/>
  <c r="AT371" i="13"/>
  <c r="AT579" i="13"/>
  <c r="AR232" i="13"/>
  <c r="AT265" i="13"/>
  <c r="AT1076" i="13"/>
  <c r="AT57" i="13"/>
  <c r="AT26" i="13"/>
  <c r="AT1023" i="13"/>
  <c r="AT152" i="13"/>
  <c r="AT377" i="13"/>
  <c r="AR549" i="14"/>
  <c r="AR117" i="13"/>
  <c r="AT385" i="13"/>
  <c r="AR297" i="13"/>
  <c r="AT567" i="13"/>
  <c r="AR781" i="14"/>
  <c r="AR732" i="13"/>
  <c r="AR512" i="13"/>
  <c r="AR49" i="14"/>
  <c r="AR297" i="14"/>
  <c r="AT985" i="13"/>
  <c r="AT675" i="13"/>
  <c r="AR98" i="13"/>
  <c r="AR700" i="13"/>
  <c r="AR99" i="14"/>
  <c r="AT461" i="13"/>
  <c r="AR443" i="13"/>
  <c r="AT122" i="13"/>
  <c r="AR1075" i="13"/>
  <c r="AR801" i="14"/>
  <c r="AT278" i="13"/>
  <c r="AR923" i="14"/>
  <c r="AR1061" i="14"/>
  <c r="AT61" i="13"/>
  <c r="AR689" i="13"/>
  <c r="AR598" i="13"/>
  <c r="AR65" i="13"/>
  <c r="AT553" i="13"/>
  <c r="AT946" i="13"/>
  <c r="AR921" i="14"/>
  <c r="AT597" i="13"/>
  <c r="AT195" i="13"/>
  <c r="AR994" i="13"/>
  <c r="AR136" i="14"/>
  <c r="AR121" i="13"/>
  <c r="AR1054" i="13"/>
  <c r="AR998" i="14"/>
  <c r="AR125" i="13"/>
  <c r="AR389" i="13"/>
  <c r="AR663" i="14"/>
  <c r="AR625" i="14"/>
  <c r="AT374" i="13"/>
  <c r="AR100" i="13"/>
  <c r="AT317" i="13"/>
  <c r="AR284" i="14"/>
  <c r="AR899" i="14"/>
  <c r="AT166" i="13"/>
  <c r="AT84" i="13"/>
  <c r="AT420" i="13"/>
  <c r="AR807" i="13"/>
  <c r="AT957" i="13"/>
  <c r="AR739" i="13"/>
  <c r="AR119" i="13"/>
  <c r="AR401" i="14"/>
  <c r="AR722" i="14"/>
  <c r="AR624" i="13"/>
  <c r="AT988" i="13"/>
  <c r="AR110" i="13"/>
  <c r="AR14" i="13"/>
  <c r="AR27" i="14"/>
  <c r="AT1010" i="13"/>
  <c r="AR239" i="14"/>
  <c r="AR201" i="13"/>
  <c r="AT588" i="13"/>
  <c r="AR1068" i="13"/>
  <c r="AR26" i="14"/>
  <c r="AT933" i="13"/>
  <c r="AR255" i="13"/>
  <c r="AR669" i="13"/>
  <c r="AR337" i="14"/>
  <c r="AR925" i="14"/>
  <c r="AT875" i="13"/>
  <c r="AR581" i="13"/>
  <c r="AT360" i="13"/>
  <c r="AR380" i="13"/>
  <c r="AT1078" i="13"/>
  <c r="AT769" i="13"/>
  <c r="AT689" i="13"/>
  <c r="AR513" i="14"/>
  <c r="AT50" i="13"/>
  <c r="AR229" i="13"/>
  <c r="AT960" i="13"/>
  <c r="AT835" i="13"/>
  <c r="AT411" i="13"/>
  <c r="AR24" i="13"/>
  <c r="AR806" i="14"/>
  <c r="AR674" i="14"/>
  <c r="AR812" i="13"/>
  <c r="AR48" i="13"/>
  <c r="AT42" i="13"/>
  <c r="AR375" i="13"/>
  <c r="AR1051" i="13"/>
  <c r="AR124" i="13"/>
  <c r="AR640" i="13"/>
  <c r="AR664" i="13"/>
  <c r="AR928" i="13"/>
  <c r="AR623" i="14"/>
  <c r="AR908" i="13"/>
  <c r="AR98" i="14"/>
  <c r="AR317" i="14"/>
  <c r="AR445" i="13"/>
  <c r="AR1071" i="14"/>
  <c r="AT491" i="13"/>
  <c r="AR639" i="14"/>
  <c r="AT516" i="13"/>
  <c r="AR369" i="14"/>
  <c r="AR329" i="14"/>
  <c r="AR545" i="13"/>
  <c r="AR816" i="13"/>
  <c r="AR840" i="14"/>
  <c r="AR604" i="13"/>
  <c r="AR965" i="13"/>
  <c r="AR528" i="13"/>
  <c r="AT514" i="13"/>
  <c r="AT7" i="13"/>
  <c r="AR314" i="14"/>
  <c r="AR1000" i="14"/>
  <c r="AT879" i="13"/>
  <c r="AR129" i="13"/>
  <c r="AR700" i="14"/>
  <c r="AR1041" i="14"/>
  <c r="AR770" i="13"/>
  <c r="AT564" i="13"/>
  <c r="AR48" i="14"/>
  <c r="AR1061" i="13"/>
  <c r="AR672" i="14"/>
  <c r="AT393" i="13"/>
  <c r="AT813" i="13"/>
  <c r="AR81" i="13"/>
  <c r="AT520" i="13"/>
  <c r="AR47" i="14"/>
  <c r="AT1036" i="13"/>
  <c r="AR1020" i="13"/>
  <c r="AR996" i="13"/>
  <c r="AT488" i="13"/>
  <c r="AR525" i="14"/>
  <c r="AT298" i="13"/>
  <c r="AT624" i="13"/>
  <c r="AR379" i="13"/>
  <c r="AT1061" i="13"/>
  <c r="AT191" i="13"/>
  <c r="AR311" i="13"/>
  <c r="AR675" i="13"/>
  <c r="AR1028" i="13"/>
  <c r="AT808" i="13"/>
  <c r="AR745" i="13"/>
  <c r="AR804" i="14"/>
  <c r="AR69" i="13"/>
  <c r="AR157" i="14"/>
  <c r="AR743" i="13"/>
  <c r="AT120" i="13"/>
  <c r="AR53" i="14"/>
  <c r="AR206" i="13"/>
  <c r="AS206" i="13"/>
  <c r="AU120" i="13"/>
  <c r="AS1028" i="13"/>
  <c r="AS311" i="13"/>
  <c r="AS379" i="13"/>
  <c r="AS525" i="14"/>
  <c r="AS47" i="14"/>
  <c r="AS1041" i="14"/>
  <c r="AS129" i="13"/>
  <c r="AU514" i="13"/>
  <c r="AU491" i="13"/>
  <c r="AS812" i="13"/>
  <c r="AS806" i="14"/>
  <c r="AU411" i="13"/>
  <c r="AU689" i="13"/>
  <c r="AU875" i="13"/>
  <c r="AS1068" i="13"/>
  <c r="AS27" i="14"/>
  <c r="AS110" i="13"/>
  <c r="AU420" i="13"/>
  <c r="AS100" i="13"/>
  <c r="AS923" i="14"/>
  <c r="AS443" i="13"/>
  <c r="AU385" i="13"/>
  <c r="AU26" i="13"/>
  <c r="AS232" i="13"/>
  <c r="AS275" i="13"/>
  <c r="AS170" i="13"/>
  <c r="AS79" i="14"/>
  <c r="AS440" i="13"/>
  <c r="AS490" i="13"/>
  <c r="AU1032" i="13"/>
  <c r="AU794" i="13"/>
  <c r="AS555" i="14"/>
  <c r="AU849" i="13"/>
  <c r="AS196" i="13"/>
  <c r="AS898" i="14"/>
  <c r="AU1001" i="13"/>
  <c r="AS599" i="13"/>
  <c r="AS122" i="13"/>
  <c r="AU269" i="13"/>
  <c r="AU889" i="13"/>
  <c r="AS113" i="13"/>
  <c r="AS112" i="13"/>
  <c r="AS1067" i="14"/>
  <c r="AS12" i="13"/>
  <c r="AU121" i="13"/>
  <c r="AS261" i="14"/>
  <c r="AS159" i="13"/>
  <c r="AS1001" i="13"/>
  <c r="AS312" i="14"/>
  <c r="AS315" i="14"/>
  <c r="AS171" i="14"/>
  <c r="AS769" i="14"/>
  <c r="AS840" i="13"/>
  <c r="AS115" i="13"/>
  <c r="AS313" i="14"/>
  <c r="AU80" i="13"/>
  <c r="AS309" i="13"/>
  <c r="AS926" i="14"/>
  <c r="AS41" i="13"/>
  <c r="AU449" i="13"/>
  <c r="AU857" i="13"/>
  <c r="AS670" i="13"/>
  <c r="AU153" i="13"/>
  <c r="AS659" i="13"/>
  <c r="AS156" i="13"/>
  <c r="AS441" i="13"/>
  <c r="AS1022" i="13"/>
  <c r="AS13" i="13"/>
  <c r="AS802" i="13"/>
  <c r="AU843" i="13"/>
  <c r="AS993" i="13"/>
  <c r="AU92" i="13"/>
  <c r="AS725" i="13"/>
  <c r="AS304" i="13"/>
  <c r="AS653" i="13"/>
  <c r="AS518" i="14"/>
  <c r="AS442" i="13"/>
  <c r="AS1021" i="14"/>
  <c r="AU842" i="13"/>
  <c r="AS984" i="13"/>
  <c r="AU807" i="13"/>
  <c r="AU445" i="13"/>
  <c r="AS254" i="14"/>
  <c r="AS584" i="13"/>
  <c r="AS170" i="14"/>
  <c r="AS1071" i="13"/>
  <c r="AS1067" i="13"/>
  <c r="AS597" i="13"/>
  <c r="AU530" i="13"/>
  <c r="AS425" i="14"/>
  <c r="AU408" i="13"/>
  <c r="AS61" i="14"/>
  <c r="AS259" i="14"/>
  <c r="AS780" i="13"/>
  <c r="AS695" i="14"/>
  <c r="AS1052" i="13"/>
  <c r="AU460" i="13"/>
  <c r="AU986" i="13"/>
  <c r="AS377" i="13"/>
  <c r="AS559" i="13"/>
  <c r="AS23" i="13"/>
  <c r="AS118" i="14"/>
  <c r="AS81" i="14"/>
  <c r="AS528" i="14"/>
  <c r="AS194" i="13"/>
  <c r="AU1084" i="13"/>
  <c r="AU833" i="13"/>
  <c r="AU238" i="13"/>
  <c r="AS271" i="14"/>
  <c r="AS853" i="14"/>
  <c r="AS161" i="13"/>
  <c r="AU204" i="13"/>
  <c r="AU299" i="13"/>
  <c r="AS483" i="13"/>
  <c r="AS758" i="14"/>
  <c r="AS374" i="14"/>
  <c r="AS604" i="14"/>
  <c r="AS703" i="14"/>
  <c r="AS420" i="14"/>
  <c r="AS987" i="13"/>
  <c r="AS373" i="13"/>
  <c r="AS1010" i="13"/>
  <c r="AU375" i="13"/>
  <c r="AS698" i="14"/>
  <c r="AS446" i="13"/>
  <c r="AU70" i="13"/>
  <c r="AS970" i="14"/>
  <c r="AS246" i="14"/>
  <c r="AS97" i="14"/>
  <c r="AU976" i="13"/>
  <c r="AS1037" i="13"/>
  <c r="AS823" i="14"/>
  <c r="AS44" i="13"/>
  <c r="AU1021" i="13"/>
  <c r="AU915" i="13"/>
  <c r="AU961" i="13"/>
  <c r="AU639" i="13"/>
  <c r="AU100" i="13"/>
  <c r="AS364" i="14"/>
  <c r="AS83" i="13"/>
  <c r="AS516" i="13"/>
  <c r="AS101" i="14"/>
  <c r="AS808" i="13"/>
  <c r="AS952" i="13"/>
  <c r="AS951" i="13"/>
  <c r="AS777" i="13"/>
  <c r="AS560" i="13"/>
  <c r="AS605" i="13"/>
  <c r="AS813" i="14"/>
  <c r="AU62" i="13"/>
  <c r="AS494" i="14"/>
  <c r="AS87" i="14"/>
  <c r="AS773" i="13"/>
  <c r="AS783" i="13"/>
  <c r="AU592" i="13"/>
  <c r="AU839" i="13"/>
  <c r="AS78" i="13"/>
  <c r="AS659" i="14"/>
  <c r="AS628" i="13"/>
  <c r="AU806" i="13"/>
  <c r="AS941" i="13"/>
  <c r="AS303" i="14"/>
  <c r="AS944" i="14"/>
  <c r="AU464" i="13"/>
  <c r="AU316" i="13"/>
  <c r="AU315" i="13"/>
  <c r="AS958" i="14"/>
  <c r="AU602" i="13"/>
  <c r="AU815" i="13"/>
  <c r="AS137" i="13"/>
  <c r="AS371" i="14"/>
  <c r="AU897" i="13"/>
  <c r="AU535" i="13"/>
  <c r="AU981" i="13"/>
  <c r="AU941" i="13"/>
  <c r="AS821" i="14"/>
  <c r="AS948" i="13"/>
  <c r="AU370" i="13"/>
  <c r="AU297" i="13"/>
  <c r="AS32" i="13"/>
  <c r="AU170" i="13"/>
  <c r="AS623" i="13"/>
  <c r="AS986" i="14"/>
  <c r="AS592" i="14"/>
  <c r="AU281" i="13"/>
  <c r="AU531" i="13"/>
  <c r="AS770" i="14"/>
  <c r="AU1058" i="13"/>
  <c r="AS662" i="14"/>
  <c r="AS224" i="14"/>
  <c r="AU803" i="13"/>
  <c r="AS743" i="13"/>
  <c r="AS69" i="13"/>
  <c r="AS745" i="13"/>
  <c r="AS1020" i="13"/>
  <c r="AU813" i="13"/>
  <c r="AS1061" i="13"/>
  <c r="AU564" i="13"/>
  <c r="AS314" i="14"/>
  <c r="AS528" i="13"/>
  <c r="AS604" i="13"/>
  <c r="AS816" i="13"/>
  <c r="AS329" i="14"/>
  <c r="AU516" i="13"/>
  <c r="AS1071" i="14"/>
  <c r="AS317" i="14"/>
  <c r="AS908" i="13"/>
  <c r="AS928" i="13"/>
  <c r="AS640" i="13"/>
  <c r="AS1051" i="13"/>
  <c r="AU42" i="13"/>
  <c r="AU835" i="13"/>
  <c r="AU50" i="13"/>
  <c r="AU769" i="13"/>
  <c r="AU360" i="13"/>
  <c r="AS925" i="14"/>
  <c r="AS669" i="13"/>
  <c r="AU933" i="13"/>
  <c r="AS239" i="14"/>
  <c r="AS722" i="14"/>
  <c r="AS119" i="13"/>
  <c r="AU957" i="13"/>
  <c r="AU84" i="13"/>
  <c r="AS284" i="14"/>
  <c r="AS663" i="14"/>
  <c r="AS125" i="13"/>
  <c r="AS1054" i="13"/>
  <c r="AS136" i="14"/>
  <c r="AU195" i="13"/>
  <c r="AU946" i="13"/>
  <c r="AS598" i="13"/>
  <c r="AU61" i="13"/>
  <c r="AS1075" i="13"/>
  <c r="AS700" i="13"/>
  <c r="AU675" i="13"/>
  <c r="AS49" i="14"/>
  <c r="AS732" i="13"/>
  <c r="AU567" i="13"/>
  <c r="AS117" i="13"/>
  <c r="AU377" i="13"/>
  <c r="AU57" i="13"/>
  <c r="AS694" i="13"/>
  <c r="AS233" i="14"/>
  <c r="AS85" i="14"/>
  <c r="AS172" i="13"/>
  <c r="AS120" i="13"/>
  <c r="AS591" i="13"/>
  <c r="AS267" i="13"/>
  <c r="AU850" i="13"/>
  <c r="AS871" i="13"/>
  <c r="AU337" i="13"/>
  <c r="AU443" i="13"/>
  <c r="AS350" i="13"/>
  <c r="AU687" i="13"/>
  <c r="AS80" i="14"/>
  <c r="AS495" i="13"/>
  <c r="AS1031" i="13"/>
  <c r="AS1058" i="13"/>
  <c r="AS134" i="13"/>
  <c r="AS60" i="13"/>
  <c r="AS991" i="14"/>
  <c r="AU129" i="13"/>
  <c r="AS206" i="14"/>
  <c r="AU782" i="13"/>
  <c r="AS231" i="14"/>
  <c r="AS784" i="13"/>
  <c r="AS631" i="14"/>
  <c r="AS266" i="14"/>
  <c r="AS509" i="13"/>
  <c r="AS10" i="13"/>
  <c r="AS697" i="14"/>
  <c r="AU123" i="13"/>
  <c r="AU797" i="13"/>
  <c r="AU172" i="13"/>
  <c r="AU135" i="13"/>
  <c r="AS47" i="13"/>
  <c r="AS891" i="14"/>
  <c r="AS167" i="13"/>
  <c r="AS1048" i="13"/>
  <c r="AU118" i="13"/>
  <c r="AS458" i="14"/>
  <c r="AU949" i="13"/>
  <c r="AU248" i="13"/>
  <c r="AU947" i="13"/>
  <c r="AU644" i="13"/>
  <c r="AS57" i="13"/>
  <c r="AS25" i="14"/>
  <c r="AS661" i="13"/>
  <c r="AS320" i="14"/>
  <c r="AS1081" i="13"/>
  <c r="AS63" i="14"/>
  <c r="AU661" i="13"/>
  <c r="AU163" i="13"/>
  <c r="AS87" i="13"/>
  <c r="AU128" i="13"/>
  <c r="AU511" i="13"/>
  <c r="AS751" i="13"/>
  <c r="AS295" i="13"/>
  <c r="AS197" i="14"/>
  <c r="AU64" i="13"/>
  <c r="AS959" i="14"/>
  <c r="AS980" i="14"/>
  <c r="AU160" i="13"/>
  <c r="AU958" i="13"/>
  <c r="AS561" i="13"/>
  <c r="AS643" i="13"/>
  <c r="AS957" i="14"/>
  <c r="AU1075" i="13"/>
  <c r="AU266" i="13"/>
  <c r="AS868" i="14"/>
  <c r="AS124" i="14"/>
  <c r="AU533" i="13"/>
  <c r="AS172" i="14"/>
  <c r="AS176" i="13"/>
  <c r="AS585" i="13"/>
  <c r="AS305" i="14"/>
  <c r="AS742" i="13"/>
  <c r="AU863" i="13"/>
  <c r="AU649" i="13"/>
  <c r="AS785" i="13"/>
  <c r="AU715" i="13"/>
  <c r="AS296" i="13"/>
  <c r="AS205" i="14"/>
  <c r="AU989" i="13"/>
  <c r="AS1066" i="13"/>
  <c r="AS203" i="13"/>
  <c r="AU171" i="13"/>
  <c r="AS195" i="13"/>
  <c r="AU963" i="13"/>
  <c r="AS113" i="14"/>
  <c r="AS228" i="13"/>
  <c r="AS96" i="14"/>
  <c r="AS316" i="13"/>
  <c r="AU131" i="13"/>
  <c r="AS919" i="14"/>
  <c r="AS192" i="13"/>
  <c r="AS953" i="13"/>
  <c r="AU134" i="13"/>
  <c r="AS15" i="13"/>
  <c r="AS1053" i="14"/>
  <c r="AU555" i="13"/>
  <c r="AS1005" i="13"/>
  <c r="AS1017" i="13"/>
  <c r="AU632" i="13"/>
  <c r="AS671" i="13"/>
  <c r="AS939" i="13"/>
  <c r="AU291" i="13"/>
  <c r="AS729" i="13"/>
  <c r="AU713" i="13"/>
  <c r="AU781" i="13"/>
  <c r="AS385" i="14"/>
  <c r="AS1033" i="13"/>
  <c r="AS9" i="14"/>
  <c r="AS592" i="13"/>
  <c r="AU921" i="13"/>
  <c r="AU56" i="13"/>
  <c r="AU72" i="13"/>
  <c r="AS568" i="13"/>
  <c r="AS1037" i="14"/>
  <c r="AS278" i="13"/>
  <c r="AS377" i="14"/>
  <c r="AU349" i="13"/>
  <c r="AS880" i="14"/>
  <c r="AS988" i="14"/>
  <c r="AS43" i="13"/>
  <c r="AS603" i="14"/>
  <c r="AS922" i="14"/>
  <c r="AU338" i="13"/>
  <c r="AS821" i="13"/>
  <c r="AU13" i="13"/>
  <c r="AU628" i="13"/>
  <c r="AS983" i="14"/>
  <c r="AU724" i="13"/>
  <c r="AS39" i="13"/>
  <c r="AS708" i="13"/>
  <c r="AS76" i="14"/>
  <c r="AS1003" i="13"/>
  <c r="AU179" i="13"/>
  <c r="AS636" i="13"/>
  <c r="AS1035" i="13"/>
  <c r="AS917" i="14"/>
  <c r="AU953" i="13"/>
  <c r="AU732" i="13"/>
  <c r="AU293" i="13"/>
  <c r="AS983" i="13"/>
  <c r="AS218" i="14"/>
  <c r="AU725" i="13"/>
  <c r="AS302" i="13"/>
  <c r="AS19" i="13"/>
  <c r="AS667" i="13"/>
  <c r="AU406" i="13"/>
  <c r="AS660" i="14"/>
  <c r="AS29" i="14"/>
  <c r="AU790" i="13"/>
  <c r="AU65" i="13"/>
  <c r="AU384" i="13"/>
  <c r="AU742" i="13"/>
  <c r="AS462" i="13"/>
  <c r="AS706" i="14"/>
  <c r="AS947" i="14"/>
  <c r="AS968" i="13"/>
  <c r="AS705" i="13"/>
  <c r="AS875" i="14"/>
  <c r="AS841" i="14"/>
  <c r="AU877" i="13"/>
  <c r="AU247" i="13"/>
  <c r="AU647" i="13"/>
  <c r="AS77" i="13"/>
  <c r="AU912" i="13"/>
  <c r="AS1057" i="13"/>
  <c r="AS39" i="14"/>
  <c r="AU157" i="13"/>
  <c r="AS718" i="14"/>
  <c r="AS713" i="13"/>
  <c r="AS557" i="13"/>
  <c r="AS421" i="14"/>
  <c r="AU11" i="13"/>
  <c r="AS629" i="13"/>
  <c r="AU1055" i="13"/>
  <c r="AU36" i="13"/>
  <c r="AS533" i="13"/>
  <c r="AU974" i="13"/>
  <c r="AS878" i="14"/>
  <c r="AS1077" i="13"/>
  <c r="AS29" i="13"/>
  <c r="AS481" i="14"/>
  <c r="AS733" i="14"/>
  <c r="AU480" i="13"/>
  <c r="AS357" i="13"/>
  <c r="AS874" i="14"/>
  <c r="AS454" i="13"/>
  <c r="AS876" i="13"/>
  <c r="AS601" i="14"/>
  <c r="AS565" i="13"/>
  <c r="AS473" i="13"/>
  <c r="AU1011" i="13"/>
  <c r="AS430" i="13"/>
  <c r="AU145" i="13"/>
  <c r="AS132" i="13"/>
  <c r="AS300" i="13"/>
  <c r="AS422" i="14"/>
  <c r="AU980" i="13"/>
  <c r="AU959" i="13"/>
  <c r="AS765" i="14"/>
  <c r="AU1025" i="13"/>
  <c r="AU657" i="13"/>
  <c r="AS657" i="14"/>
  <c r="AS977" i="13"/>
  <c r="AU85" i="13"/>
  <c r="AS351" i="14"/>
  <c r="AS776" i="13"/>
  <c r="AU275" i="13"/>
  <c r="AS797" i="14"/>
  <c r="AS557" i="14"/>
  <c r="AU534" i="13"/>
  <c r="AU1044" i="13"/>
  <c r="AS863" i="13"/>
  <c r="AS628" i="14"/>
  <c r="AS53" i="14"/>
  <c r="AS675" i="13"/>
  <c r="AU191" i="13"/>
  <c r="AU624" i="13"/>
  <c r="AU488" i="13"/>
  <c r="AU520" i="13"/>
  <c r="AU393" i="13"/>
  <c r="AS770" i="13"/>
  <c r="AS700" i="14"/>
  <c r="AU879" i="13"/>
  <c r="AS639" i="14"/>
  <c r="AS48" i="13"/>
  <c r="AS674" i="14"/>
  <c r="AS24" i="13"/>
  <c r="AU960" i="13"/>
  <c r="AS513" i="14"/>
  <c r="AU1078" i="13"/>
  <c r="AS581" i="13"/>
  <c r="AS26" i="14"/>
  <c r="AU588" i="13"/>
  <c r="AS14" i="13"/>
  <c r="AU988" i="13"/>
  <c r="AS807" i="13"/>
  <c r="AU166" i="13"/>
  <c r="AU374" i="13"/>
  <c r="AU597" i="13"/>
  <c r="AU553" i="13"/>
  <c r="AS1061" i="14"/>
  <c r="AU278" i="13"/>
  <c r="AU461" i="13"/>
  <c r="AU985" i="13"/>
  <c r="AS297" i="13"/>
  <c r="AU152" i="13"/>
  <c r="AU1076" i="13"/>
  <c r="AU579" i="13"/>
  <c r="AU824" i="13"/>
  <c r="AS554" i="14"/>
  <c r="AS661" i="14"/>
  <c r="AS735" i="13"/>
  <c r="AU185" i="13"/>
  <c r="AS423" i="14"/>
  <c r="AU194" i="13"/>
  <c r="AS779" i="14"/>
  <c r="AU368" i="13"/>
  <c r="AS676" i="13"/>
  <c r="AS484" i="13"/>
  <c r="AS567" i="13"/>
  <c r="AS801" i="13"/>
  <c r="AS173" i="14"/>
  <c r="AS564" i="14"/>
  <c r="AS876" i="14"/>
  <c r="AS698" i="13"/>
  <c r="AS169" i="14"/>
  <c r="AS602" i="13"/>
  <c r="AU633" i="13"/>
  <c r="AS625" i="13"/>
  <c r="AU119" i="13"/>
  <c r="AS982" i="13"/>
  <c r="AS479" i="13"/>
  <c r="AS1023" i="14"/>
  <c r="AU784" i="13"/>
  <c r="AS981" i="13"/>
  <c r="AS1053" i="13"/>
  <c r="AU436" i="13"/>
  <c r="AS836" i="13"/>
  <c r="AS224" i="13"/>
  <c r="AS748" i="13"/>
  <c r="AS22" i="13"/>
  <c r="AU196" i="13"/>
  <c r="AU952" i="13"/>
  <c r="AS340" i="14"/>
  <c r="AS15" i="14"/>
  <c r="AS160" i="14"/>
  <c r="AU679" i="13"/>
  <c r="AS999" i="13"/>
  <c r="AU605" i="13"/>
  <c r="AU388" i="13"/>
  <c r="AU948" i="13"/>
  <c r="AS437" i="13"/>
  <c r="AS984" i="14"/>
  <c r="AS656" i="13"/>
  <c r="AS187" i="13"/>
  <c r="AS521" i="14"/>
  <c r="AS171" i="13"/>
  <c r="AS1035" i="14"/>
  <c r="AS209" i="13"/>
  <c r="AU485" i="13"/>
  <c r="AS240" i="13"/>
  <c r="AS668" i="13"/>
  <c r="AU477" i="13"/>
  <c r="AS920" i="13"/>
  <c r="AS214" i="13"/>
  <c r="AS975" i="13"/>
  <c r="AU1009" i="13"/>
  <c r="AS195" i="14"/>
  <c r="AU19" i="13"/>
  <c r="AU22" i="13"/>
  <c r="AS431" i="14"/>
  <c r="AS519" i="13"/>
  <c r="AU324" i="13"/>
  <c r="AS763" i="14"/>
  <c r="AS208" i="14"/>
  <c r="AU885" i="13"/>
  <c r="AU671" i="13"/>
  <c r="AU919" i="13"/>
  <c r="AU386" i="13"/>
  <c r="AS929" i="13"/>
  <c r="AS291" i="13"/>
  <c r="AU755" i="13"/>
  <c r="AS457" i="14"/>
  <c r="AS243" i="14"/>
  <c r="AU117" i="13"/>
  <c r="AS193" i="13"/>
  <c r="AU512" i="13"/>
  <c r="AU475" i="13"/>
  <c r="AU845" i="13"/>
  <c r="AS948" i="14"/>
  <c r="AU197" i="13"/>
  <c r="AS1025" i="14"/>
  <c r="AS444" i="13"/>
  <c r="AU518" i="13"/>
  <c r="AS747" i="13"/>
  <c r="AS262" i="13"/>
  <c r="AS1044" i="13"/>
  <c r="AS775" i="14"/>
  <c r="AS97" i="13"/>
  <c r="AS155" i="13"/>
  <c r="AS453" i="13"/>
  <c r="AS844" i="14"/>
  <c r="AS711" i="14"/>
  <c r="AS269" i="14"/>
  <c r="AS364" i="13"/>
  <c r="AU796" i="13"/>
  <c r="AU1018" i="13"/>
  <c r="AS1030" i="13"/>
  <c r="AU107" i="13"/>
  <c r="AS8" i="14"/>
  <c r="AU206" i="13"/>
  <c r="AU670" i="13"/>
  <c r="AU499" i="13"/>
  <c r="AS740" i="13"/>
  <c r="AS1018" i="13"/>
  <c r="AU28" i="13"/>
  <c r="AS759" i="13"/>
  <c r="AS229" i="14"/>
  <c r="AS997" i="14"/>
  <c r="AS388" i="13"/>
  <c r="AU451" i="13"/>
  <c r="AU590" i="13"/>
  <c r="AS771" i="13"/>
  <c r="AS279" i="13"/>
  <c r="AS818" i="13"/>
  <c r="AS905" i="14"/>
  <c r="AU362" i="13"/>
  <c r="AS233" i="13"/>
  <c r="AU52" i="13"/>
  <c r="AU232" i="13"/>
  <c r="AS14" i="14"/>
  <c r="AU914" i="13"/>
  <c r="AS855" i="13"/>
  <c r="AS881" i="13"/>
  <c r="AS608" i="14"/>
  <c r="AU728" i="13"/>
  <c r="AU326" i="13"/>
  <c r="AU998" i="13"/>
  <c r="AU734" i="13"/>
  <c r="AS713" i="14"/>
  <c r="AS921" i="13"/>
  <c r="AS339" i="13"/>
  <c r="AS1085" i="14"/>
  <c r="AS514" i="14"/>
  <c r="AU59" i="13"/>
  <c r="AS158" i="13"/>
  <c r="AS119" i="14"/>
  <c r="AS260" i="14"/>
  <c r="AS926" i="13"/>
  <c r="AS92" i="13"/>
  <c r="AS988" i="13"/>
  <c r="AS563" i="13"/>
  <c r="AS602" i="14"/>
  <c r="AS616" i="13"/>
  <c r="AS955" i="14"/>
  <c r="AU156" i="13"/>
  <c r="AS456" i="14"/>
  <c r="AS586" i="13"/>
  <c r="AS1064" i="13"/>
  <c r="AS695" i="13"/>
  <c r="AU272" i="13"/>
  <c r="AS998" i="13"/>
  <c r="AS701" i="13"/>
  <c r="AS485" i="14"/>
  <c r="AU161" i="13"/>
  <c r="AS225" i="14"/>
  <c r="AU929" i="13"/>
  <c r="AU1069" i="13"/>
  <c r="AS278" i="14"/>
  <c r="AU233" i="13"/>
  <c r="AU984" i="13"/>
  <c r="AS446" i="14"/>
  <c r="AS1024" i="13"/>
  <c r="AS347" i="14"/>
  <c r="AS805" i="13"/>
  <c r="AS675" i="14"/>
  <c r="AU382" i="13"/>
  <c r="AS491" i="13"/>
  <c r="AS157" i="14"/>
  <c r="AS804" i="14"/>
  <c r="AU808" i="13"/>
  <c r="AU1061" i="13"/>
  <c r="AU298" i="13"/>
  <c r="AS996" i="13"/>
  <c r="AU1036" i="13"/>
  <c r="AS81" i="13"/>
  <c r="AS672" i="14"/>
  <c r="AS48" i="14"/>
  <c r="AS1000" i="14"/>
  <c r="AU7" i="13"/>
  <c r="AS965" i="13"/>
  <c r="AS840" i="14"/>
  <c r="AS545" i="13"/>
  <c r="AS369" i="14"/>
  <c r="AS445" i="13"/>
  <c r="AS98" i="14"/>
  <c r="AS623" i="14"/>
  <c r="AS664" i="13"/>
  <c r="AS124" i="13"/>
  <c r="AS375" i="13"/>
  <c r="AS229" i="13"/>
  <c r="AS380" i="13"/>
  <c r="AS337" i="14"/>
  <c r="AS255" i="13"/>
  <c r="AS201" i="13"/>
  <c r="AU1010" i="13"/>
  <c r="AS624" i="13"/>
  <c r="AS401" i="14"/>
  <c r="AS739" i="13"/>
  <c r="AS899" i="14"/>
  <c r="AU317" i="13"/>
  <c r="AS625" i="14"/>
  <c r="AS389" i="13"/>
  <c r="AS998" i="14"/>
  <c r="AS121" i="13"/>
  <c r="AS994" i="13"/>
  <c r="AS921" i="14"/>
  <c r="AS65" i="13"/>
  <c r="AS689" i="13"/>
  <c r="AS801" i="14"/>
  <c r="AU122" i="13"/>
  <c r="AS99" i="14"/>
  <c r="AS98" i="13"/>
  <c r="AS297" i="14"/>
  <c r="AS512" i="13"/>
  <c r="AS781" i="14"/>
  <c r="AS549" i="14"/>
  <c r="AU1023" i="13"/>
  <c r="AU265" i="13"/>
  <c r="AU371" i="13"/>
  <c r="AS281" i="13"/>
  <c r="AS252" i="13"/>
  <c r="AS321" i="13"/>
  <c r="AS52" i="14"/>
  <c r="AU523" i="13"/>
  <c r="AS537" i="14"/>
  <c r="AS854" i="13"/>
  <c r="AS459" i="13"/>
  <c r="AU346" i="13"/>
  <c r="AS100" i="14"/>
  <c r="AS1006" i="14"/>
  <c r="AS223" i="13"/>
  <c r="AS56" i="13"/>
  <c r="AU761" i="13"/>
  <c r="AS38" i="13"/>
  <c r="AU263" i="13"/>
  <c r="AS40" i="13"/>
  <c r="AS588" i="14"/>
  <c r="AS230" i="14"/>
  <c r="AS374" i="13"/>
  <c r="AS59" i="13"/>
  <c r="AS581" i="14"/>
  <c r="AS89" i="13"/>
  <c r="AS404" i="14"/>
  <c r="AU1048" i="13"/>
  <c r="AS160" i="13"/>
  <c r="AU524" i="13"/>
  <c r="AU848" i="13"/>
  <c r="AS468" i="14"/>
  <c r="AS1070" i="13"/>
  <c r="AS913" i="13"/>
  <c r="AS1023" i="13"/>
  <c r="AS845" i="14"/>
  <c r="AS593" i="13"/>
  <c r="AU341" i="13"/>
  <c r="AS62" i="13"/>
  <c r="AU442" i="13"/>
  <c r="AS820" i="14"/>
  <c r="AS873" i="14"/>
  <c r="AU812" i="13"/>
  <c r="AU891" i="13"/>
  <c r="AU968" i="13"/>
  <c r="AS455" i="13"/>
  <c r="AS525" i="13"/>
  <c r="AS937" i="13"/>
  <c r="AS161" i="14"/>
  <c r="AS892" i="13"/>
  <c r="AS82" i="14"/>
  <c r="AU336" i="13"/>
  <c r="AS300" i="14"/>
  <c r="AU101" i="13"/>
  <c r="AU643" i="13"/>
  <c r="AU660" i="13"/>
  <c r="AS425" i="13"/>
  <c r="AS135" i="13"/>
  <c r="AU45" i="13"/>
  <c r="AU137" i="13"/>
  <c r="AS79" i="13"/>
  <c r="AS746" i="14"/>
  <c r="AS773" i="14"/>
  <c r="AU89" i="13"/>
  <c r="AU476" i="13"/>
  <c r="AS132" i="14"/>
  <c r="AS769" i="13"/>
  <c r="AS749" i="13"/>
  <c r="AU416" i="13"/>
  <c r="AS123" i="13"/>
  <c r="AS11" i="13"/>
  <c r="AU528" i="13"/>
  <c r="AS489" i="13"/>
  <c r="AS517" i="13"/>
  <c r="AU665" i="13"/>
  <c r="AU869" i="13"/>
  <c r="AS33" i="13"/>
  <c r="AS50" i="14"/>
  <c r="AS310" i="13"/>
  <c r="AS1073" i="13"/>
  <c r="AS225" i="13"/>
  <c r="AS712" i="13"/>
  <c r="AS641" i="14"/>
  <c r="AS294" i="13"/>
  <c r="AU376" i="13"/>
  <c r="AS794" i="13"/>
  <c r="AS1036" i="14"/>
  <c r="AS154" i="13"/>
  <c r="AU938" i="13"/>
  <c r="AU439" i="13"/>
  <c r="AS44" i="14"/>
  <c r="AS64" i="14"/>
  <c r="AS158" i="14"/>
  <c r="AS808" i="14"/>
  <c r="AU424" i="13"/>
  <c r="AU329" i="13"/>
  <c r="AS17" i="14"/>
  <c r="AU143" i="13"/>
  <c r="AS767" i="14"/>
  <c r="AS411" i="13"/>
  <c r="AS551" i="14"/>
  <c r="AS228" i="14"/>
  <c r="AU413" i="13"/>
  <c r="AU230" i="13"/>
  <c r="AU773" i="13"/>
  <c r="AS632" i="13"/>
  <c r="AS88" i="14"/>
  <c r="AU178" i="13"/>
  <c r="AU372" i="13"/>
  <c r="AS907" i="14"/>
  <c r="AU515" i="13"/>
  <c r="AU17" i="13"/>
  <c r="AU322" i="13"/>
  <c r="AU939" i="13"/>
  <c r="AU577" i="13"/>
  <c r="AS94" i="13"/>
  <c r="AS1042" i="14"/>
  <c r="AS447" i="13"/>
  <c r="AS705" i="14"/>
  <c r="AS707" i="14"/>
  <c r="AS524" i="13"/>
  <c r="AU113" i="13"/>
  <c r="AS586" i="14"/>
  <c r="AU667" i="13"/>
  <c r="AS53" i="13"/>
  <c r="AS298" i="14"/>
  <c r="AS88" i="13"/>
  <c r="AU641" i="13"/>
  <c r="AS89" i="14"/>
  <c r="AS372" i="13"/>
  <c r="AS1017" i="14"/>
  <c r="AS1073" i="14"/>
  <c r="AS861" i="14"/>
  <c r="AU740" i="13"/>
  <c r="AS372" i="14"/>
  <c r="AS230" i="13"/>
  <c r="AS844" i="13"/>
  <c r="AS7" i="14"/>
  <c r="AS521" i="13"/>
  <c r="AS878" i="13"/>
  <c r="AU239" i="13"/>
  <c r="AU459" i="13"/>
  <c r="AU964" i="13"/>
  <c r="AS413" i="13"/>
  <c r="AU1022" i="13"/>
  <c r="AU652" i="13"/>
  <c r="AS555" i="13"/>
  <c r="AS1046" i="13"/>
  <c r="AS308" i="13"/>
  <c r="AS63" i="13"/>
  <c r="AU754" i="13"/>
  <c r="AS764" i="14"/>
  <c r="AU559" i="13"/>
  <c r="AU262" i="13"/>
  <c r="AS650" i="13"/>
  <c r="AS351" i="13"/>
  <c r="AS301" i="14"/>
  <c r="AS383" i="13"/>
  <c r="AS849" i="13"/>
  <c r="AS245" i="14"/>
  <c r="AU519" i="13"/>
  <c r="AS629" i="14"/>
  <c r="AS36" i="13"/>
  <c r="AS914" i="13"/>
  <c r="AS590" i="13"/>
  <c r="AS447" i="14"/>
  <c r="AS489" i="14"/>
  <c r="AS181" i="13"/>
  <c r="AS739" i="14"/>
  <c r="AU672" i="13"/>
  <c r="AS389" i="14"/>
  <c r="AS903" i="14"/>
  <c r="AS803" i="13"/>
  <c r="AU433" i="13"/>
  <c r="AU983" i="13"/>
  <c r="AS350" i="14"/>
  <c r="AU15" i="13"/>
  <c r="AS80" i="13"/>
  <c r="AS458" i="13"/>
  <c r="AS520" i="13"/>
  <c r="AU209" i="13"/>
  <c r="AU456" i="13"/>
  <c r="AS843" i="13"/>
  <c r="AS168" i="14"/>
  <c r="AS105" i="14"/>
  <c r="AS269" i="13"/>
  <c r="AS52" i="13"/>
  <c r="AS575" i="14"/>
  <c r="AS331" i="13"/>
  <c r="AS728" i="13"/>
  <c r="AU676" i="13"/>
  <c r="AU136" i="13"/>
  <c r="AU381" i="13"/>
  <c r="AS316" i="14"/>
  <c r="AS729" i="14"/>
  <c r="AU401" i="13"/>
  <c r="AS200" i="13"/>
  <c r="AS949" i="13"/>
  <c r="AS829" i="13"/>
  <c r="AU389" i="13"/>
  <c r="AS964" i="14"/>
  <c r="AU125" i="13"/>
  <c r="AS408" i="14"/>
  <c r="AS190" i="13"/>
  <c r="AS144" i="14"/>
  <c r="AU300" i="13"/>
  <c r="AU1030" i="13"/>
  <c r="AU909" i="13"/>
  <c r="AS963" i="14"/>
  <c r="AS556" i="13"/>
  <c r="AU893" i="13"/>
  <c r="AS746" i="13"/>
  <c r="AS202" i="13"/>
  <c r="AS496" i="13"/>
  <c r="AU77" i="13"/>
  <c r="AU24" i="13"/>
  <c r="AS740" i="14"/>
  <c r="AU596" i="13"/>
  <c r="AS674" i="13"/>
  <c r="AU1066" i="13"/>
  <c r="AS41" i="14"/>
  <c r="AU447" i="13"/>
  <c r="AU634" i="13"/>
  <c r="AS792" i="13"/>
  <c r="AS335" i="14"/>
  <c r="AS765" i="13"/>
  <c r="AS673" i="13"/>
  <c r="AS566" i="13"/>
  <c r="AU830" i="13"/>
  <c r="AS881" i="14"/>
  <c r="AU109" i="13"/>
  <c r="AU913" i="13"/>
  <c r="AS1055" i="14"/>
  <c r="AS636" i="14"/>
  <c r="AS1029" i="14"/>
  <c r="AU203" i="13"/>
  <c r="AU854" i="13"/>
  <c r="AS21" i="14"/>
  <c r="AS449" i="14"/>
  <c r="AS1072" i="14"/>
  <c r="AS797" i="13"/>
  <c r="AU847" i="13"/>
  <c r="AS960" i="14"/>
  <c r="AS531" i="13"/>
  <c r="AS17" i="13"/>
  <c r="AS1040" i="14"/>
  <c r="AS159" i="14"/>
  <c r="AS207" i="13"/>
  <c r="AU767" i="13"/>
  <c r="AS21" i="13"/>
  <c r="AS70" i="14"/>
  <c r="AS910" i="13"/>
  <c r="AS485" i="13"/>
  <c r="AS924" i="14"/>
  <c r="AS1056" i="13"/>
  <c r="AU737" i="13"/>
  <c r="AS242" i="14"/>
  <c r="AS783" i="14"/>
  <c r="AS981" i="14"/>
  <c r="AS817" i="13"/>
  <c r="AU1081" i="13"/>
  <c r="AS263" i="14"/>
  <c r="AS986" i="13"/>
  <c r="AU772" i="13"/>
  <c r="AU127" i="13"/>
  <c r="AS1069" i="13"/>
  <c r="AU245" i="13"/>
  <c r="AU257" i="13"/>
  <c r="AU188" i="13"/>
  <c r="AS760" i="13"/>
  <c r="AU616" i="13"/>
  <c r="AS133" i="13"/>
  <c r="AS526" i="13"/>
  <c r="AS475" i="14"/>
  <c r="AS469" i="14"/>
  <c r="AS929" i="14"/>
  <c r="AS583" i="13"/>
  <c r="AS603" i="13"/>
  <c r="AU177" i="13"/>
  <c r="AU181" i="13"/>
  <c r="AS275" i="14"/>
  <c r="AS814" i="13"/>
  <c r="AU566" i="13"/>
  <c r="AS231" i="13"/>
  <c r="AU82" i="13"/>
  <c r="AS1001" i="14"/>
  <c r="AS843" i="14"/>
  <c r="AS939" i="14"/>
  <c r="AU453" i="13"/>
  <c r="AS711" i="13"/>
  <c r="AS1060" i="13"/>
  <c r="AS704" i="13"/>
  <c r="AU993" i="13"/>
  <c r="AS957" i="13"/>
  <c r="AS1021" i="13"/>
  <c r="AS946" i="14"/>
  <c r="AS85" i="13"/>
  <c r="AS62" i="14"/>
  <c r="AU279" i="13"/>
  <c r="AS312" i="13"/>
  <c r="AS95" i="13"/>
  <c r="AS950" i="13"/>
  <c r="AS84" i="13"/>
  <c r="AS530" i="13"/>
  <c r="AS626" i="14"/>
  <c r="AU999" i="13"/>
  <c r="AS792" i="14"/>
  <c r="AS1036" i="13"/>
  <c r="AS420" i="13"/>
  <c r="AS677" i="13"/>
  <c r="AS305" i="13"/>
  <c r="AS778" i="13"/>
  <c r="AS28" i="14"/>
  <c r="AU1042" i="13"/>
  <c r="AS737" i="14"/>
  <c r="AU916" i="13"/>
  <c r="AU99" i="13"/>
  <c r="AS166" i="14"/>
  <c r="AS277" i="13"/>
  <c r="AU886" i="13"/>
  <c r="AU560" i="13"/>
  <c r="AU646" i="13"/>
  <c r="AS13" i="14"/>
  <c r="AS619" i="13"/>
  <c r="AU805" i="13"/>
  <c r="AS535" i="13"/>
  <c r="AS120" i="14"/>
  <c r="AU997" i="13"/>
  <c r="AS75" i="13"/>
  <c r="AS877" i="14"/>
  <c r="AS347" i="13"/>
  <c r="AS839" i="13"/>
  <c r="AU202" i="13"/>
  <c r="AU527" i="13"/>
  <c r="AS11" i="14"/>
  <c r="AS855" i="14"/>
  <c r="AU651" i="13"/>
  <c r="AU645" i="13"/>
  <c r="AU302" i="13"/>
  <c r="AS720" i="14"/>
  <c r="AU27" i="13"/>
  <c r="AU608" i="13"/>
  <c r="AU150" i="13"/>
  <c r="AU766" i="13"/>
  <c r="AS1033" i="14"/>
  <c r="AS1000" i="13"/>
  <c r="AS928" i="14"/>
  <c r="AU124" i="13"/>
  <c r="AS49" i="13"/>
  <c r="AS329" i="13"/>
  <c r="AS925" i="13"/>
  <c r="AS370" i="14"/>
  <c r="AS609" i="13"/>
  <c r="AS819" i="13"/>
  <c r="AS301" i="13"/>
  <c r="AS344" i="13"/>
  <c r="AS400" i="13"/>
  <c r="AU23" i="13"/>
  <c r="AU677" i="13"/>
  <c r="AU994" i="13"/>
  <c r="AU668" i="13"/>
  <c r="AS227" i="13"/>
  <c r="AS241" i="14"/>
  <c r="AS496" i="14"/>
  <c r="AU937" i="13"/>
  <c r="AU355" i="13"/>
  <c r="AS688" i="14"/>
  <c r="AU309" i="13"/>
  <c r="AS919" i="13"/>
  <c r="AU708" i="13"/>
  <c r="AU509" i="13"/>
  <c r="AS692" i="13"/>
  <c r="AS354" i="14"/>
  <c r="AU746" i="13"/>
  <c r="AS831" i="13"/>
  <c r="AS398" i="14"/>
  <c r="AS128" i="14"/>
  <c r="AS426" i="14"/>
  <c r="AS414" i="14"/>
  <c r="AS909" i="13"/>
  <c r="AS386" i="13"/>
  <c r="AU664" i="13"/>
  <c r="AS771" i="14"/>
  <c r="AU227" i="13"/>
  <c r="AU735" i="13"/>
  <c r="AU237" i="13"/>
  <c r="AU640" i="13"/>
  <c r="AU310" i="13"/>
  <c r="AU116" i="13"/>
  <c r="AS274" i="13"/>
  <c r="AU286" i="13"/>
  <c r="AS43" i="14"/>
  <c r="AU358" i="13"/>
  <c r="AS83" i="14"/>
  <c r="AS799" i="14"/>
  <c r="AS614" i="13"/>
  <c r="AU1028" i="13"/>
  <c r="AU748" i="13"/>
  <c r="AU884" i="13"/>
  <c r="AU423" i="13"/>
  <c r="AS959" i="13"/>
  <c r="AS654" i="14"/>
  <c r="AU1052" i="13"/>
  <c r="AU301" i="13"/>
  <c r="AS653" i="14"/>
  <c r="AU130" i="13"/>
  <c r="AS996" i="14"/>
  <c r="AS169" i="13"/>
  <c r="AS564" i="13"/>
  <c r="AS537" i="13"/>
  <c r="AU603" i="13"/>
  <c r="AU888" i="13"/>
  <c r="AU219" i="13"/>
  <c r="AU630" i="13"/>
  <c r="AU91" i="13"/>
  <c r="AU395" i="13"/>
  <c r="AS1066" i="14"/>
  <c r="AS538" i="13"/>
  <c r="AS561" i="14"/>
  <c r="AS900" i="13"/>
  <c r="AS108" i="13"/>
  <c r="AU591" i="13"/>
  <c r="AS211" i="14"/>
  <c r="AS106" i="13"/>
  <c r="AS639" i="13"/>
  <c r="AS551" i="13"/>
  <c r="AU264" i="13"/>
  <c r="AS830" i="13"/>
  <c r="AS435" i="13"/>
  <c r="AS40" i="14"/>
  <c r="AS692" i="14"/>
  <c r="AS220" i="13"/>
  <c r="AU834" i="13"/>
  <c r="AS1075" i="14"/>
  <c r="AU895" i="13"/>
  <c r="AS800" i="14"/>
  <c r="AU67" i="13"/>
  <c r="AU255" i="13"/>
  <c r="AS451" i="13"/>
  <c r="AS333" i="13"/>
  <c r="AS448" i="14"/>
  <c r="AU43" i="13"/>
  <c r="AS371" i="13"/>
  <c r="AS461" i="13"/>
  <c r="AS313" i="13"/>
  <c r="AU851" i="13"/>
  <c r="AS287" i="13"/>
  <c r="AS809" i="14"/>
  <c r="AS424" i="14"/>
  <c r="AS234" i="13"/>
  <c r="AS873" i="13"/>
  <c r="AU261" i="13"/>
  <c r="AU552" i="13"/>
  <c r="AU289" i="13"/>
  <c r="AS445" i="14"/>
  <c r="AU925" i="13"/>
  <c r="AS376" i="14"/>
  <c r="AU1045" i="13"/>
  <c r="AU1056" i="13"/>
  <c r="AS744" i="14"/>
  <c r="AS968" i="14"/>
  <c r="AS1082" i="13"/>
  <c r="AS34" i="13"/>
  <c r="AS733" i="13"/>
  <c r="AU104" i="13"/>
  <c r="AS465" i="14"/>
  <c r="AU614" i="13"/>
  <c r="AS168" i="13"/>
  <c r="AS922" i="13"/>
  <c r="AU319" i="13"/>
  <c r="AU779" i="13"/>
  <c r="AS680" i="13"/>
  <c r="AS699" i="13"/>
  <c r="AU962" i="13"/>
  <c r="AS646" i="13"/>
  <c r="AS573" i="13"/>
  <c r="AU723" i="13"/>
  <c r="AU148" i="13"/>
  <c r="AS749" i="14"/>
  <c r="AS699" i="14"/>
  <c r="AS199" i="14"/>
  <c r="AU141" i="13"/>
  <c r="AS612" i="13"/>
  <c r="AS727" i="14"/>
  <c r="AS822" i="13"/>
  <c r="AS722" i="13"/>
  <c r="AS727" i="13"/>
  <c r="AS263" i="13"/>
  <c r="AS244" i="13"/>
  <c r="AS578" i="13"/>
  <c r="AS359" i="13"/>
  <c r="AS562" i="14"/>
  <c r="AS200" i="14"/>
  <c r="AS487" i="14"/>
  <c r="AU465" i="13"/>
  <c r="AU472" i="13"/>
  <c r="AU612" i="13"/>
  <c r="AU762" i="13"/>
  <c r="AS839" i="14"/>
  <c r="AS717" i="14"/>
  <c r="AU906" i="13"/>
  <c r="AS94" i="14"/>
  <c r="AU587" i="13"/>
  <c r="AS694" i="14"/>
  <c r="AU911" i="13"/>
  <c r="AS461" i="14"/>
  <c r="AS946" i="13"/>
  <c r="AS1077" i="14"/>
  <c r="AU785" i="13"/>
  <c r="AS315" i="13"/>
  <c r="AS850" i="13"/>
  <c r="AS663" i="13"/>
  <c r="AS889" i="14"/>
  <c r="AS164" i="14"/>
  <c r="AS809" i="13"/>
  <c r="AS735" i="14"/>
  <c r="AU111" i="13"/>
  <c r="AS92" i="14"/>
  <c r="AS962" i="14"/>
  <c r="AU840" i="13"/>
  <c r="AS994" i="14"/>
  <c r="AS353" i="13"/>
  <c r="AU623" i="13"/>
  <c r="AU312" i="13"/>
  <c r="AU995" i="13"/>
  <c r="AS935" i="14"/>
  <c r="AS932" i="13"/>
  <c r="AU594" i="13"/>
  <c r="AU956" i="13"/>
  <c r="AS710" i="14"/>
  <c r="AU333" i="13"/>
  <c r="AU789" i="13"/>
  <c r="AS492" i="14"/>
  <c r="AU462" i="13"/>
  <c r="AU780" i="13"/>
  <c r="AU325" i="13"/>
  <c r="AS814" i="14"/>
  <c r="AS515" i="14"/>
  <c r="AU777" i="13"/>
  <c r="AS571" i="13"/>
  <c r="AU44" i="13"/>
  <c r="AS567" i="14"/>
  <c r="AU540" i="13"/>
  <c r="AS1079" i="14"/>
  <c r="AS638" i="13"/>
  <c r="AS967" i="14"/>
  <c r="AU1039" i="13"/>
  <c r="AU284" i="13"/>
  <c r="AS638" i="14"/>
  <c r="AS964" i="13"/>
  <c r="AS241" i="13"/>
  <c r="AS215" i="14"/>
  <c r="AS560" i="14"/>
  <c r="AS480" i="14"/>
  <c r="AS553" i="13"/>
  <c r="AS632" i="14"/>
  <c r="AS1084" i="14"/>
  <c r="AU551" i="13"/>
  <c r="AS539" i="14"/>
  <c r="AS442" i="14"/>
  <c r="AS871" i="14"/>
  <c r="AU112" i="13"/>
  <c r="AS477" i="14"/>
  <c r="AS234" i="14"/>
  <c r="AU49" i="13"/>
  <c r="AS432" i="14"/>
  <c r="AS108" i="14"/>
  <c r="AU704" i="13"/>
  <c r="AS488" i="14"/>
  <c r="AU1003" i="13"/>
  <c r="AU1004" i="13"/>
  <c r="AS517" i="14"/>
  <c r="AU81" i="13"/>
  <c r="AS137" i="14"/>
  <c r="AS829" i="14"/>
  <c r="AS717" i="13"/>
  <c r="AS281" i="14"/>
  <c r="AS378" i="13"/>
  <c r="AS213" i="13"/>
  <c r="AS682" i="14"/>
  <c r="AS286" i="13"/>
  <c r="AU378" i="13"/>
  <c r="AS183" i="14"/>
  <c r="AS189" i="13"/>
  <c r="AS343" i="13"/>
  <c r="AS349" i="13"/>
  <c r="AU910" i="13"/>
  <c r="AS384" i="14"/>
  <c r="AS569" i="14"/>
  <c r="AU201" i="13"/>
  <c r="AS24" i="14"/>
  <c r="AU290" i="13"/>
  <c r="AU308" i="13"/>
  <c r="AS706" i="13"/>
  <c r="AS845" i="13"/>
  <c r="AU454" i="13"/>
  <c r="AS780" i="14"/>
  <c r="AU712" i="13"/>
  <c r="AU506" i="13"/>
  <c r="AS51" i="13"/>
  <c r="AU173" i="13"/>
  <c r="AU189" i="13"/>
  <c r="AS657" i="13"/>
  <c r="AU685" i="13"/>
  <c r="AU1063" i="13"/>
  <c r="AU51" i="13"/>
  <c r="AS673" i="14"/>
  <c r="AS317" i="13"/>
  <c r="AS893" i="14"/>
  <c r="AU133" i="13"/>
  <c r="AU770" i="13"/>
  <c r="AS515" i="13"/>
  <c r="AS916" i="14"/>
  <c r="AU331" i="13"/>
  <c r="AU604" i="13"/>
  <c r="AU979" i="13"/>
  <c r="AS1012" i="14"/>
  <c r="AS553" i="14"/>
  <c r="AU683" i="13"/>
  <c r="AS353" i="14"/>
  <c r="AU584" i="13"/>
  <c r="AS251" i="13"/>
  <c r="AU557" i="13"/>
  <c r="AS55" i="14"/>
  <c r="AS693" i="14"/>
  <c r="AS782" i="13"/>
  <c r="AS384" i="13"/>
  <c r="AU495" i="13"/>
  <c r="AS600" i="14"/>
  <c r="AS1029" i="13"/>
  <c r="AS914" i="14"/>
  <c r="AS314" i="13"/>
  <c r="AS569" i="13"/>
  <c r="AS1084" i="13"/>
  <c r="AS478" i="13"/>
  <c r="AS208" i="13"/>
  <c r="AS520" i="14"/>
  <c r="AS444" i="14"/>
  <c r="AS513" i="13"/>
  <c r="AU1031" i="13"/>
  <c r="AS157" i="13"/>
  <c r="AS850" i="14"/>
  <c r="AS933" i="13"/>
  <c r="AS744" i="13"/>
  <c r="AS340" i="13"/>
  <c r="AS25" i="13"/>
  <c r="AU920" i="13"/>
  <c r="AS310" i="14"/>
  <c r="AU345" i="13"/>
  <c r="AU435" i="13"/>
  <c r="AS589" i="13"/>
  <c r="AS405" i="13"/>
  <c r="AU756" i="13"/>
  <c r="AU1027" i="13"/>
  <c r="AU470" i="13"/>
  <c r="AS28" i="13"/>
  <c r="AS852" i="14"/>
  <c r="AS662" i="13"/>
  <c r="AU699" i="13"/>
  <c r="AU214" i="13"/>
  <c r="AU684" i="13"/>
  <c r="AS775" i="13"/>
  <c r="AS467" i="13"/>
  <c r="AS240" i="14"/>
  <c r="AS789" i="13"/>
  <c r="AS153" i="13"/>
  <c r="AS807" i="14"/>
  <c r="AU95" i="13"/>
  <c r="AS165" i="13"/>
  <c r="AS339" i="14"/>
  <c r="AS116" i="13"/>
  <c r="AU41" i="13"/>
  <c r="AS1076" i="14"/>
  <c r="AU380" i="13"/>
  <c r="AS811" i="14"/>
  <c r="AS533" i="14"/>
  <c r="AU106" i="13"/>
  <c r="AU306" i="13"/>
  <c r="AS380" i="14"/>
  <c r="AS902" i="13"/>
  <c r="AU88" i="13"/>
  <c r="AU432" i="13"/>
  <c r="AS419" i="14"/>
  <c r="AS585" i="14"/>
  <c r="AS562" i="13"/>
  <c r="AU955" i="13"/>
  <c r="AS962" i="13"/>
  <c r="AS107" i="13"/>
  <c r="AU402" i="13"/>
  <c r="AS820" i="13"/>
  <c r="AS254" i="13"/>
  <c r="AU924" i="13"/>
  <c r="AS591" i="14"/>
  <c r="AU1054" i="13"/>
  <c r="AU268" i="13"/>
  <c r="AU405" i="13"/>
  <c r="AU1073" i="13"/>
  <c r="AS387" i="13"/>
  <c r="AS265" i="13"/>
  <c r="AS805" i="14"/>
  <c r="AS901" i="13"/>
  <c r="AU83" i="13"/>
  <c r="AU768" i="13"/>
  <c r="AS482" i="14"/>
  <c r="AU522" i="13"/>
  <c r="AS935" i="13"/>
  <c r="AU757" i="13"/>
  <c r="AS723" i="13"/>
  <c r="AS930" i="13"/>
  <c r="AS782" i="14"/>
  <c r="AS665" i="13"/>
  <c r="AU659" i="13"/>
  <c r="AS26" i="13"/>
  <c r="AU771" i="13"/>
  <c r="AS950" i="14"/>
  <c r="AS587" i="14"/>
  <c r="AS307" i="13"/>
  <c r="AS1068" i="14"/>
  <c r="AS620" i="14"/>
  <c r="AU115" i="13"/>
  <c r="AS76" i="13"/>
  <c r="AU303" i="13"/>
  <c r="AS293" i="14"/>
  <c r="AU155" i="13"/>
  <c r="AU496" i="13"/>
  <c r="AS756" i="13"/>
  <c r="AS897" i="14"/>
  <c r="AS909" i="14"/>
  <c r="AU554" i="13"/>
  <c r="AU93" i="13"/>
  <c r="AU12" i="13"/>
  <c r="AS974" i="13"/>
  <c r="AS590" i="14"/>
  <c r="AS35" i="14"/>
  <c r="AS611" i="14"/>
  <c r="AS842" i="14"/>
  <c r="AS594" i="14"/>
  <c r="AS1044" i="14"/>
  <c r="AU147" i="13"/>
  <c r="AU927" i="13"/>
  <c r="AS857" i="14"/>
  <c r="AS480" i="13"/>
  <c r="AS677" i="14"/>
  <c r="AS965" i="14"/>
  <c r="AS136" i="13"/>
  <c r="AU1013" i="13"/>
  <c r="AU76" i="13"/>
  <c r="AU334" i="13"/>
  <c r="AS641" i="13"/>
  <c r="AS887" i="13"/>
  <c r="AS45" i="14"/>
  <c r="AU1024" i="13"/>
  <c r="AU900" i="13"/>
  <c r="AU403" i="13"/>
  <c r="AS95" i="14"/>
  <c r="AU783" i="13"/>
  <c r="AS634" i="14"/>
  <c r="AS51" i="14"/>
  <c r="AU874" i="13"/>
  <c r="AU525" i="13"/>
  <c r="AS455" i="14"/>
  <c r="AU690" i="13"/>
  <c r="AU730" i="13"/>
  <c r="AS149" i="13"/>
  <c r="AU733" i="13"/>
  <c r="AS1065" i="14"/>
  <c r="AU1071" i="13"/>
  <c r="AS888" i="14"/>
  <c r="AS655" i="14"/>
  <c r="AS652" i="13"/>
  <c r="AU467" i="13"/>
  <c r="AS912" i="13"/>
  <c r="AS453" i="14"/>
  <c r="AU1006" i="13"/>
  <c r="AU991" i="13"/>
  <c r="AS216" i="13"/>
  <c r="AS637" i="13"/>
  <c r="AS268" i="14"/>
  <c r="AS438" i="14"/>
  <c r="AS31" i="13"/>
  <c r="AU412" i="13"/>
  <c r="AS587" i="13"/>
  <c r="AS912" i="14"/>
  <c r="AS375" i="14"/>
  <c r="AS16" i="14"/>
  <c r="AS1031" i="14"/>
  <c r="AU904" i="13"/>
  <c r="AU586" i="13"/>
  <c r="AS671" i="14"/>
  <c r="AU140" i="13"/>
  <c r="AU751" i="13"/>
  <c r="AS987" i="14"/>
  <c r="AU397" i="13"/>
  <c r="AU21" i="13"/>
  <c r="AU721" i="13"/>
  <c r="AU700" i="13"/>
  <c r="AU765" i="13"/>
  <c r="AS530" i="14"/>
  <c r="AS179" i="13"/>
  <c r="AS774" i="14"/>
  <c r="AS903" i="13"/>
  <c r="AS429" i="13"/>
  <c r="AS22" i="14"/>
  <c r="AS272" i="13"/>
  <c r="AS613" i="14"/>
  <c r="AS327" i="13"/>
  <c r="AS292" i="14"/>
  <c r="AU666" i="13"/>
  <c r="AS365" i="14"/>
  <c r="AS828" i="14"/>
  <c r="AU798" i="13"/>
  <c r="AS856" i="13"/>
  <c r="AS1014" i="14"/>
  <c r="AS899" i="13"/>
  <c r="AS979" i="13"/>
  <c r="AS482" i="13"/>
  <c r="AS473" i="14"/>
  <c r="AU471" i="13"/>
  <c r="AS152" i="14"/>
  <c r="AU493" i="13"/>
  <c r="AS330" i="13"/>
  <c r="AS162" i="14"/>
  <c r="AS646" i="14"/>
  <c r="AS431" i="13"/>
  <c r="AS576" i="14"/>
  <c r="AU105" i="13"/>
  <c r="AS904" i="14"/>
  <c r="AU229" i="13"/>
  <c r="AS277" i="14"/>
  <c r="AU950" i="13"/>
  <c r="AS115" i="14"/>
  <c r="AS794" i="14"/>
  <c r="AU448" i="13"/>
  <c r="AU142" i="13"/>
  <c r="AS936" i="13"/>
  <c r="AU87" i="13"/>
  <c r="AS167" i="14"/>
  <c r="AS550" i="14"/>
  <c r="AS35" i="13"/>
  <c r="AU497" i="13"/>
  <c r="AS879" i="14"/>
  <c r="AS410" i="14"/>
  <c r="AS434" i="13"/>
  <c r="AS411" i="14"/>
  <c r="AS554" i="13"/>
  <c r="AS747" i="14"/>
  <c r="AS60" i="14"/>
  <c r="AS633" i="14"/>
  <c r="AU320" i="13"/>
  <c r="AU655" i="13"/>
  <c r="AS761" i="13"/>
  <c r="AS86" i="14"/>
  <c r="AS481" i="13"/>
  <c r="AU593" i="13"/>
  <c r="AS311" i="14"/>
  <c r="AS144" i="13"/>
  <c r="AS1069" i="14"/>
  <c r="AS104" i="13"/>
  <c r="AS192" i="14"/>
  <c r="AS710" i="13"/>
  <c r="AU1060" i="13"/>
  <c r="AU872" i="13"/>
  <c r="AU638" i="13"/>
  <c r="AU561" i="13"/>
  <c r="AS1032" i="14"/>
  <c r="AS236" i="13"/>
  <c r="AU481" i="13"/>
  <c r="AU217" i="13"/>
  <c r="AU438" i="13"/>
  <c r="AS1045" i="13"/>
  <c r="AS410" i="13"/>
  <c r="AU1007" i="13"/>
  <c r="AS73" i="14"/>
  <c r="AU60" i="13"/>
  <c r="AU114" i="13"/>
  <c r="AS394" i="13"/>
  <c r="AS249" i="13"/>
  <c r="AS759" i="14"/>
  <c r="AU54" i="13"/>
  <c r="AS183" i="13"/>
  <c r="AU1083" i="13"/>
  <c r="AS618" i="13"/>
  <c r="AS422" i="13"/>
  <c r="AS508" i="13"/>
  <c r="AS683" i="13"/>
  <c r="AS464" i="13"/>
  <c r="AS295" i="14"/>
  <c r="AS247" i="13"/>
  <c r="AS863" i="14"/>
  <c r="AS152" i="13"/>
  <c r="AS913" i="14"/>
  <c r="AS1034" i="14"/>
  <c r="AU110" i="13"/>
  <c r="AS280" i="14"/>
  <c r="AS337" i="13"/>
  <c r="AU1067" i="13"/>
  <c r="AU1064" i="13"/>
  <c r="AS304" i="14"/>
  <c r="AS495" i="14"/>
  <c r="AU631" i="13"/>
  <c r="AU489" i="13"/>
  <c r="AS93" i="13"/>
  <c r="AS268" i="13"/>
  <c r="AS333" i="14"/>
  <c r="AU841" i="13"/>
  <c r="AS96" i="13"/>
  <c r="AU951" i="13"/>
  <c r="AS1058" i="14"/>
  <c r="AU387" i="13"/>
  <c r="AS406" i="13"/>
  <c r="AU205" i="13"/>
  <c r="AS383" i="14"/>
  <c r="AS355" i="13"/>
  <c r="AU674" i="13"/>
  <c r="AS748" i="14"/>
  <c r="AU673" i="13"/>
  <c r="AS776" i="14"/>
  <c r="AS709" i="14"/>
  <c r="AS709" i="13"/>
  <c r="AS788" i="13"/>
  <c r="AS391" i="13"/>
  <c r="AU973" i="13"/>
  <c r="AU431" i="13"/>
  <c r="AS435" i="14"/>
  <c r="AS366" i="14"/>
  <c r="AS872" i="14"/>
  <c r="AS830" i="14"/>
  <c r="AU965" i="13"/>
  <c r="AS130" i="14"/>
  <c r="AU905" i="13"/>
  <c r="AU977" i="13"/>
  <c r="AU339" i="13"/>
  <c r="AU1033" i="13"/>
  <c r="AS1039" i="14"/>
  <c r="AS37" i="14"/>
  <c r="AS870" i="13"/>
  <c r="AS536" i="14"/>
  <c r="AU409" i="13"/>
  <c r="AS927" i="13"/>
  <c r="AS327" i="14"/>
  <c r="AS940" i="13"/>
  <c r="AS423" i="13"/>
  <c r="AS995" i="14"/>
  <c r="AS758" i="13"/>
  <c r="AS292" i="13"/>
  <c r="AS607" i="14"/>
  <c r="AU39" i="13"/>
  <c r="AS1043" i="13"/>
  <c r="AS938" i="14"/>
  <c r="AS858" i="14"/>
  <c r="AU1016" i="13"/>
  <c r="AS396" i="13"/>
  <c r="AU108" i="13"/>
  <c r="AS883" i="14"/>
  <c r="AS284" i="13"/>
  <c r="AS285" i="13"/>
  <c r="AU990" i="13"/>
  <c r="AS358" i="14"/>
  <c r="AS707" i="13"/>
  <c r="AU252" i="13"/>
  <c r="AU1043" i="13"/>
  <c r="AS934" i="13"/>
  <c r="AU1005" i="13"/>
  <c r="AS493" i="13"/>
  <c r="AS220" i="14"/>
  <c r="AS725" i="14"/>
  <c r="AU599" i="13"/>
  <c r="AS796" i="14"/>
  <c r="AS535" i="14"/>
  <c r="AS397" i="13"/>
  <c r="AS289" i="13"/>
  <c r="AU598" i="13"/>
  <c r="AS1080" i="14"/>
  <c r="AS501" i="13"/>
  <c r="AU711" i="13"/>
  <c r="AS419" i="13"/>
  <c r="AU716" i="13"/>
  <c r="AS612" i="14"/>
  <c r="AU361" i="13"/>
  <c r="AS754" i="13"/>
  <c r="AU422" i="13"/>
  <c r="AS621" i="13"/>
  <c r="AS622" i="13"/>
  <c r="AS407" i="13"/>
  <c r="AS258" i="13"/>
  <c r="AU175" i="13"/>
  <c r="AU570" i="13"/>
  <c r="AS904" i="13"/>
  <c r="AS724" i="13"/>
  <c r="AS18" i="13"/>
  <c r="AS652" i="14"/>
  <c r="AS865" i="14"/>
  <c r="AS824" i="13"/>
  <c r="AU703" i="13"/>
  <c r="AU1053" i="13"/>
  <c r="AU222" i="13"/>
  <c r="AS146" i="13"/>
  <c r="AS138" i="14"/>
  <c r="AU254" i="13"/>
  <c r="AU292" i="13"/>
  <c r="AU996" i="13"/>
  <c r="AU14" i="13"/>
  <c r="AS866" i="13"/>
  <c r="AU1074" i="13"/>
  <c r="AS510" i="13"/>
  <c r="AS336" i="14"/>
  <c r="AU801" i="13"/>
  <c r="AS421" i="13"/>
  <c r="AS177" i="13"/>
  <c r="AS945" i="13"/>
  <c r="AS550" i="13"/>
  <c r="AS1018" i="14"/>
  <c r="AS294" i="14"/>
  <c r="AU55" i="13"/>
  <c r="AS1078" i="14"/>
  <c r="AS954" i="14"/>
  <c r="AU288" i="13"/>
  <c r="AS328" i="13"/>
  <c r="AS833" i="14"/>
  <c r="AS778" i="14"/>
  <c r="AS572" i="14"/>
  <c r="AS915" i="14"/>
  <c r="AS114" i="14"/>
  <c r="AS971" i="13"/>
  <c r="AS307" i="14"/>
  <c r="AS7" i="13"/>
  <c r="AU47" i="13"/>
  <c r="AS344" i="14"/>
  <c r="AS213" i="14"/>
  <c r="AS681" i="13"/>
  <c r="AU259" i="13"/>
  <c r="AS428" i="14"/>
  <c r="AS146" i="14"/>
  <c r="AS68" i="13"/>
  <c r="AU696" i="13"/>
  <c r="AS491" i="14"/>
  <c r="AS579" i="14"/>
  <c r="AU613" i="13"/>
  <c r="AU859" i="13"/>
  <c r="AS719" i="13"/>
  <c r="AS847" i="13"/>
  <c r="AS261" i="13"/>
  <c r="AS716" i="14"/>
  <c r="AU837" i="13"/>
  <c r="AU1002" i="13"/>
  <c r="AS235" i="14"/>
  <c r="AS504" i="13"/>
  <c r="AU546" i="13"/>
  <c r="AS147" i="14"/>
  <c r="AS486" i="13"/>
  <c r="AS258" i="14"/>
  <c r="AS367" i="13"/>
  <c r="AU318" i="13"/>
  <c r="AS644" i="14"/>
  <c r="AS834" i="14"/>
  <c r="AU90" i="13"/>
  <c r="AS761" i="14"/>
  <c r="AU71" i="13"/>
  <c r="AS896" i="14"/>
  <c r="AU618" i="13"/>
  <c r="AS822" i="14"/>
  <c r="AS800" i="13"/>
  <c r="AS597" i="14"/>
  <c r="AS992" i="13"/>
  <c r="AS956" i="13"/>
  <c r="AS502" i="13"/>
  <c r="AS190" i="14"/>
  <c r="AS470" i="13"/>
  <c r="AS356" i="14"/>
  <c r="AS943" i="13"/>
  <c r="AS831" i="14"/>
  <c r="AS966" i="14"/>
  <c r="AU468" i="13"/>
  <c r="AU46" i="13"/>
  <c r="AS450" i="13"/>
  <c r="AS990" i="14"/>
  <c r="AS67" i="13"/>
  <c r="AS763" i="13"/>
  <c r="AU296" i="13"/>
  <c r="AS645" i="14"/>
  <c r="AS393" i="14"/>
  <c r="AS511" i="14"/>
  <c r="AS642" i="14"/>
  <c r="AS655" i="13"/>
  <c r="AU234" i="13"/>
  <c r="AS262" i="14"/>
  <c r="AU410" i="13"/>
  <c r="AU273" i="13"/>
  <c r="AU66" i="13"/>
  <c r="AS613" i="13"/>
  <c r="AU390" i="13"/>
  <c r="AS906" i="13"/>
  <c r="AS440" i="14"/>
  <c r="AS930" i="14"/>
  <c r="AS633" i="13"/>
  <c r="AS202" i="14"/>
  <c r="AS595" i="13"/>
  <c r="AS992" i="14"/>
  <c r="AU978" i="13"/>
  <c r="AS643" i="14"/>
  <c r="AS394" i="14"/>
  <c r="AS379" i="14"/>
  <c r="AS1004" i="13"/>
  <c r="AS456" i="13"/>
  <c r="AS598" i="14"/>
  <c r="AS117" i="14"/>
  <c r="AU873" i="13"/>
  <c r="AS210" i="13"/>
  <c r="AS648" i="14"/>
  <c r="AS960" i="13"/>
  <c r="AS784" i="14"/>
  <c r="AS892" i="14"/>
  <c r="AU758" i="13"/>
  <c r="AU1020" i="13"/>
  <c r="AS244" i="14"/>
  <c r="AS1007" i="13"/>
  <c r="AU1065" i="13"/>
  <c r="AU615" i="13"/>
  <c r="AS50" i="13"/>
  <c r="AS335" i="13"/>
  <c r="AU970" i="13"/>
  <c r="AU280" i="13"/>
  <c r="AU38" i="13"/>
  <c r="AS205" i="13"/>
  <c r="AS532" i="13"/>
  <c r="AU494" i="13"/>
  <c r="AS842" i="13"/>
  <c r="AS645" i="13"/>
  <c r="AU369" i="13"/>
  <c r="AS226" i="13"/>
  <c r="AU513" i="13"/>
  <c r="AU600" i="13"/>
  <c r="AS86" i="13"/>
  <c r="AU158" i="13"/>
  <c r="AS348" i="14"/>
  <c r="AU327" i="13"/>
  <c r="AU548" i="13"/>
  <c r="AU218" i="13"/>
  <c r="AU444" i="13"/>
  <c r="AS139" i="13"/>
  <c r="AS173" i="13"/>
  <c r="AS9" i="13"/>
  <c r="AU236" i="13"/>
  <c r="AS1049" i="13"/>
  <c r="AS1059" i="14"/>
  <c r="AS352" i="14"/>
  <c r="AU987" i="13"/>
  <c r="AS1034" i="13"/>
  <c r="AS492" i="13"/>
  <c r="AS647" i="13"/>
  <c r="AU1059" i="13"/>
  <c r="AU969" i="13"/>
  <c r="AU253" i="13"/>
  <c r="AU635" i="13"/>
  <c r="AS204" i="13"/>
  <c r="AU190" i="13"/>
  <c r="AS131" i="14"/>
  <c r="AU707" i="13"/>
  <c r="AS388" i="14"/>
  <c r="AU580" i="13"/>
  <c r="AU75" i="13"/>
  <c r="AS979" i="14"/>
  <c r="AS712" i="14"/>
  <c r="AS803" i="14"/>
  <c r="AS529" i="13"/>
  <c r="AS768" i="14"/>
  <c r="AU63" i="13"/>
  <c r="AS46" i="14"/>
  <c r="AS811" i="13"/>
  <c r="AU827" i="13"/>
  <c r="AU831" i="13"/>
  <c r="AU650" i="13"/>
  <c r="AU701" i="13"/>
  <c r="AS651" i="14"/>
  <c r="AU693" i="13"/>
  <c r="AS338" i="14"/>
  <c r="AS789" i="14"/>
  <c r="AS605" i="14"/>
  <c r="AS376" i="13"/>
  <c r="AS676" i="14"/>
  <c r="AS16" i="13"/>
  <c r="AU421" i="13"/>
  <c r="AS245" i="13"/>
  <c r="AU890" i="13"/>
  <c r="AS916" i="13"/>
  <c r="AS130" i="13"/>
  <c r="AS118" i="13"/>
  <c r="AS392" i="14"/>
  <c r="AS635" i="14"/>
  <c r="AS223" i="14"/>
  <c r="AU314" i="13"/>
  <c r="AS460" i="14"/>
  <c r="AU532" i="13"/>
  <c r="AU627" i="13"/>
  <c r="AS856" i="14"/>
  <c r="AU656" i="13"/>
  <c r="AS599" i="14"/>
  <c r="AS527" i="13"/>
  <c r="AU20" i="13"/>
  <c r="AS242" i="13"/>
  <c r="AS27" i="13"/>
  <c r="AU569" i="13"/>
  <c r="AS664" i="14"/>
  <c r="AS701" i="14"/>
  <c r="AU749" i="13"/>
  <c r="AS237" i="14"/>
  <c r="AU556" i="13"/>
  <c r="AU304" i="13"/>
  <c r="AS917" i="13"/>
  <c r="AU922" i="13"/>
  <c r="AS1025" i="13"/>
  <c r="AS298" i="13"/>
  <c r="AS1013" i="14"/>
  <c r="AS1063" i="13"/>
  <c r="AS1054" i="14"/>
  <c r="AU697" i="13"/>
  <c r="AU53" i="13"/>
  <c r="AU25" i="13"/>
  <c r="AS58" i="13"/>
  <c r="AS1072" i="13"/>
  <c r="AU221" i="13"/>
  <c r="AS238" i="14"/>
  <c r="AS65" i="14"/>
  <c r="AS61" i="13"/>
  <c r="AS868" i="13"/>
  <c r="AU1085" i="13"/>
  <c r="AU686" i="13"/>
  <c r="AS681" i="14"/>
  <c r="AU826" i="13"/>
  <c r="AS125" i="14"/>
  <c r="AS280" i="13"/>
  <c r="AS452" i="13"/>
  <c r="AU1072" i="13"/>
  <c r="AS526" i="14"/>
  <c r="AS730" i="13"/>
  <c r="AS191" i="13"/>
  <c r="AU908" i="13"/>
  <c r="AS409" i="14"/>
  <c r="AU625" i="13"/>
  <c r="AS165" i="14"/>
  <c r="AS580" i="13"/>
  <c r="AS267" i="14"/>
  <c r="AS696" i="14"/>
  <c r="AU225" i="13"/>
  <c r="AS793" i="13"/>
  <c r="AS848" i="14"/>
  <c r="AS122" i="14"/>
  <c r="AU192" i="13"/>
  <c r="AU923" i="13"/>
  <c r="AS361" i="14"/>
  <c r="AS1030" i="14"/>
  <c r="AU816" i="13"/>
  <c r="AS819" i="14"/>
  <c r="AU241" i="13"/>
  <c r="AU287" i="13"/>
  <c r="AS730" i="14"/>
  <c r="AU508" i="13"/>
  <c r="AS378" i="14"/>
  <c r="AS936" i="14"/>
  <c r="AS734" i="13"/>
  <c r="AS133" i="14"/>
  <c r="AS45" i="13"/>
  <c r="AS804" i="13"/>
  <c r="AU876" i="13"/>
  <c r="AU479" i="13"/>
  <c r="AS815" i="13"/>
  <c r="AS766" i="13"/>
  <c r="AS1019" i="14"/>
  <c r="AS184" i="13"/>
  <c r="AU305" i="13"/>
  <c r="AS838" i="13"/>
  <c r="AU383" i="13"/>
  <c r="AS290" i="14"/>
  <c r="AU483" i="13"/>
  <c r="AS332" i="13"/>
  <c r="AU788" i="13"/>
  <c r="AS772" i="13"/>
  <c r="AU415" i="13"/>
  <c r="AU861" i="13"/>
  <c r="AS606" i="13"/>
  <c r="AU710" i="13"/>
  <c r="AU819" i="13"/>
  <c r="AS721" i="14"/>
  <c r="AU504" i="13"/>
  <c r="AS738" i="13"/>
  <c r="AS1010" i="14"/>
  <c r="AU722" i="13"/>
  <c r="AS155" i="14"/>
  <c r="AS687" i="13"/>
  <c r="AS767" i="13"/>
  <c r="AS1065" i="13"/>
  <c r="AS772" i="14"/>
  <c r="AS985" i="13"/>
  <c r="AU446" i="13"/>
  <c r="AU821" i="13"/>
  <c r="AS974" i="14"/>
  <c r="AS637" i="14"/>
  <c r="AS543" i="13"/>
  <c r="AU213" i="13"/>
  <c r="AS989" i="14"/>
  <c r="AU37" i="13"/>
  <c r="AU193" i="13"/>
  <c r="AU1047" i="13"/>
  <c r="AU139" i="13"/>
  <c r="AS973" i="14"/>
  <c r="AS802" i="14"/>
  <c r="AS582" i="14"/>
  <c r="AU186" i="13"/>
  <c r="AS532" i="14"/>
  <c r="AS862" i="13"/>
  <c r="AS153" i="14"/>
  <c r="AU934" i="13"/>
  <c r="AS503" i="14"/>
  <c r="AS990" i="13"/>
  <c r="AS248" i="13"/>
  <c r="AS398" i="13"/>
  <c r="AU776" i="13"/>
  <c r="AS790" i="13"/>
  <c r="AS478" i="14"/>
  <c r="AU144" i="13"/>
  <c r="AS573" i="14"/>
  <c r="AU103" i="13"/>
  <c r="AS683" i="14"/>
  <c r="AS824" i="14"/>
  <c r="AU167" i="13"/>
  <c r="AU243" i="13"/>
  <c r="AU29" i="13"/>
  <c r="AS945" i="14"/>
  <c r="AS116" i="14"/>
  <c r="AS506" i="13"/>
  <c r="AU662" i="13"/>
  <c r="AS947" i="13"/>
  <c r="AS460" i="13"/>
  <c r="AU418" i="13"/>
  <c r="AS682" i="13"/>
  <c r="AS548" i="14"/>
  <c r="AU1037" i="13"/>
  <c r="AS995" i="13"/>
  <c r="AU400" i="13"/>
  <c r="AU669" i="13"/>
  <c r="AU1012" i="13"/>
  <c r="AS276" i="14"/>
  <c r="AU58" i="13"/>
  <c r="AS731" i="14"/>
  <c r="AU251" i="13"/>
  <c r="AS266" i="13"/>
  <c r="AU694" i="13"/>
  <c r="AS55" i="13"/>
  <c r="AU1035" i="13"/>
  <c r="AS91" i="13"/>
  <c r="AS980" i="13"/>
  <c r="AU760" i="13"/>
  <c r="AS1080" i="13"/>
  <c r="AS20" i="14"/>
  <c r="AS999" i="14"/>
  <c r="AS415" i="13"/>
  <c r="AS342" i="13"/>
  <c r="AU16" i="13"/>
  <c r="AU240" i="13"/>
  <c r="AS874" i="13"/>
  <c r="AU536" i="13"/>
  <c r="AS679" i="13"/>
  <c r="AU391" i="13"/>
  <c r="AS1076" i="13"/>
  <c r="AU507" i="13"/>
  <c r="AU832" i="13"/>
  <c r="AS154" i="14"/>
  <c r="AU899" i="13"/>
  <c r="AU825" i="13"/>
  <c r="AU332" i="13"/>
  <c r="AS180" i="13"/>
  <c r="AS887" i="14"/>
  <c r="AS832" i="14"/>
  <c r="AU182" i="13"/>
  <c r="AS247" i="14"/>
  <c r="AU935" i="13"/>
  <c r="AS215" i="13"/>
  <c r="AU818" i="13"/>
  <c r="AS412" i="13"/>
  <c r="AS1027" i="13"/>
  <c r="AS1046" i="14"/>
  <c r="AU323" i="13"/>
  <c r="AS274" i="14"/>
  <c r="AS499" i="13"/>
  <c r="AS111" i="13"/>
  <c r="AS181" i="14"/>
  <c r="AS404" i="13"/>
  <c r="AS627" i="13"/>
  <c r="AS424" i="13"/>
  <c r="AS1055" i="13"/>
  <c r="AS745" i="14"/>
  <c r="AS131" i="13"/>
  <c r="AS412" i="14"/>
  <c r="AS791" i="13"/>
  <c r="AU437" i="13"/>
  <c r="AU373" i="13"/>
  <c r="AU856" i="13"/>
  <c r="AU967" i="13"/>
  <c r="AS166" i="13"/>
  <c r="AU1029" i="13"/>
  <c r="AS303" i="13"/>
  <c r="AS386" i="14"/>
  <c r="AS37" i="13"/>
  <c r="AU795" i="13"/>
  <c r="AS593" i="14"/>
  <c r="AU549" i="13"/>
  <c r="AS565" i="14"/>
  <c r="AS334" i="13"/>
  <c r="AS961" i="13"/>
  <c r="AU505" i="13"/>
  <c r="AS302" i="14"/>
  <c r="AS243" i="13"/>
  <c r="AS516" i="14"/>
  <c r="AS1006" i="13"/>
  <c r="AU759" i="13"/>
  <c r="AS568" i="14"/>
  <c r="AS19" i="14"/>
  <c r="AS857" i="13"/>
  <c r="AU836" i="13"/>
  <c r="AS334" i="14"/>
  <c r="AU972" i="13"/>
  <c r="AU250" i="13"/>
  <c r="AS432" i="13"/>
  <c r="AU611" i="13"/>
  <c r="AS1011" i="13"/>
  <c r="AS1079" i="13"/>
  <c r="AS382" i="14"/>
  <c r="AU547" i="13"/>
  <c r="AS209" i="14"/>
  <c r="AS527" i="14"/>
  <c r="AS753" i="13"/>
  <c r="AS941" i="14"/>
  <c r="AU720" i="13"/>
  <c r="AU871" i="13"/>
  <c r="AS668" i="14"/>
  <c r="AU1046" i="13"/>
  <c r="AU753" i="13"/>
  <c r="AU404" i="13"/>
  <c r="AS1047" i="13"/>
  <c r="AS1052" i="14"/>
  <c r="AS703" i="13"/>
  <c r="AS596" i="13"/>
  <c r="AS465" i="13"/>
  <c r="AS910" i="14"/>
  <c r="AS1074" i="14"/>
  <c r="AS642" i="13"/>
  <c r="AS543" i="14"/>
  <c r="AS519" i="14"/>
  <c r="AU427" i="13"/>
  <c r="AS397" i="14"/>
  <c r="AS271" i="13"/>
  <c r="AU434" i="13"/>
  <c r="AS126" i="13"/>
  <c r="AS607" i="13"/>
  <c r="AS222" i="14"/>
  <c r="AS787" i="13"/>
  <c r="AS403" i="14"/>
  <c r="AS121" i="14"/>
  <c r="AS387" i="14"/>
  <c r="AU212" i="13"/>
  <c r="AU901" i="13"/>
  <c r="AS188" i="13"/>
  <c r="AU537" i="13"/>
  <c r="AU126" i="13"/>
  <c r="AS942" i="13"/>
  <c r="AS1028" i="14"/>
  <c r="AS1064" i="14"/>
  <c r="AS409" i="13"/>
  <c r="AU1000" i="13"/>
  <c r="AS860" i="14"/>
  <c r="AU747" i="13"/>
  <c r="AU838" i="13"/>
  <c r="AS357" i="14"/>
  <c r="AS696" i="13"/>
  <c r="AS1056" i="14"/>
  <c r="AU926" i="13"/>
  <c r="AS889" i="13"/>
  <c r="AS381" i="13"/>
  <c r="AU809" i="13"/>
  <c r="AU517" i="13"/>
  <c r="AU636" i="13"/>
  <c r="AS861" i="13"/>
  <c r="AS128" i="13"/>
  <c r="AS997" i="13"/>
  <c r="AS1085" i="13"/>
  <c r="AS952" i="14"/>
  <c r="AS23" i="14"/>
  <c r="AS279" i="14"/>
  <c r="AS448" i="13"/>
  <c r="AS1019" i="13"/>
  <c r="AS958" i="13"/>
  <c r="AS818" i="14"/>
  <c r="AS660" i="13"/>
  <c r="AS880" i="13"/>
  <c r="AU1070" i="13"/>
  <c r="AS743" i="14"/>
  <c r="AU74" i="13"/>
  <c r="AU132" i="13"/>
  <c r="AS985" i="14"/>
  <c r="AS1015" i="13"/>
  <c r="AU521" i="13"/>
  <c r="AS617" i="14"/>
  <c r="AS556" i="14"/>
  <c r="AU1034" i="13"/>
  <c r="AS621" i="14"/>
  <c r="AS487" i="13"/>
  <c r="AU180" i="13"/>
  <c r="AS194" i="14"/>
  <c r="AS373" i="14"/>
  <c r="AS640" i="14"/>
  <c r="AS10" i="14"/>
  <c r="AU581" i="13"/>
  <c r="AS589" i="14"/>
  <c r="AS255" i="14"/>
  <c r="AU149" i="13"/>
  <c r="AS369" i="13"/>
  <c r="AS741" i="13"/>
  <c r="AS890" i="13"/>
  <c r="AS149" i="14"/>
  <c r="AS1016" i="13"/>
  <c r="AS349" i="14"/>
  <c r="AU94" i="13"/>
  <c r="AU887" i="13"/>
  <c r="AS762" i="14"/>
  <c r="AS385" i="13"/>
  <c r="AS127" i="13"/>
  <c r="AS665" i="14"/>
  <c r="AS697" i="13"/>
  <c r="AS123" i="14"/>
  <c r="AS93" i="14"/>
  <c r="AS84" i="14"/>
  <c r="AS418" i="14"/>
  <c r="AU709" i="13"/>
  <c r="AU852" i="13"/>
  <c r="AS199" i="13"/>
  <c r="AU741" i="13"/>
  <c r="AS658" i="13"/>
  <c r="AU146" i="13"/>
  <c r="AU902" i="13"/>
  <c r="AU881" i="13"/>
  <c r="AS927" i="14"/>
  <c r="AS99" i="13"/>
  <c r="AS658" i="14"/>
  <c r="AS624" i="14"/>
  <c r="AU452" i="13"/>
  <c r="AU154" i="13"/>
  <c r="AS348" i="13"/>
  <c r="AS12" i="14"/>
  <c r="AU352" i="13"/>
  <c r="AS779" i="13"/>
  <c r="AU473" i="13"/>
  <c r="AS257" i="13"/>
  <c r="AS895" i="13"/>
  <c r="AS232" i="14"/>
  <c r="AU313" i="13"/>
  <c r="AU563" i="13"/>
  <c r="AU399" i="13"/>
  <c r="AU68" i="13"/>
  <c r="AU340" i="13"/>
  <c r="AU982" i="13"/>
  <c r="AU601" i="13"/>
  <c r="AU793" i="13"/>
  <c r="AU441" i="13"/>
  <c r="AS785" i="14"/>
  <c r="AS896" i="13"/>
  <c r="AS488" i="13"/>
  <c r="AS989" i="13"/>
  <c r="AS457" i="13"/>
  <c r="AS826" i="13"/>
  <c r="AS890" i="14"/>
  <c r="AU595" i="13"/>
  <c r="AS434" i="14"/>
  <c r="AS718" i="13"/>
  <c r="AS953" i="14"/>
  <c r="AS64" i="13"/>
  <c r="AS893" i="13"/>
  <c r="AU928" i="13"/>
  <c r="AS817" i="14"/>
  <c r="AS226" i="14"/>
  <c r="AS299" i="14"/>
  <c r="AU440" i="13"/>
  <c r="AS961" i="14"/>
  <c r="AU706" i="13"/>
  <c r="AS484" i="14"/>
  <c r="AS588" i="13"/>
  <c r="AU663" i="13"/>
  <c r="AS888" i="13"/>
  <c r="AS483" i="14"/>
  <c r="AS497" i="13"/>
  <c r="AU220" i="13"/>
  <c r="AU917" i="13"/>
  <c r="AU545" i="13"/>
  <c r="AU223" i="13"/>
  <c r="AS476" i="13"/>
  <c r="AS207" i="14"/>
  <c r="AS672" i="13"/>
  <c r="AS299" i="13"/>
  <c r="AU539" i="13"/>
  <c r="AU1082" i="13"/>
  <c r="AS352" i="13"/>
  <c r="AS731" i="13"/>
  <c r="AU526" i="13"/>
  <c r="AU356" i="13"/>
  <c r="AS441" i="14"/>
  <c r="AS539" i="13"/>
  <c r="AS866" i="14"/>
  <c r="AS66" i="14"/>
  <c r="AS518" i="13"/>
  <c r="AS101" i="13"/>
  <c r="AS358" i="13"/>
  <c r="AU575" i="13"/>
  <c r="AS963" i="13"/>
  <c r="AU364" i="13"/>
  <c r="AU529" i="13"/>
  <c r="AU311" i="13"/>
  <c r="AU159" i="13"/>
  <c r="AS911" i="13"/>
  <c r="AU717" i="13"/>
  <c r="AS969" i="14"/>
  <c r="AU267" i="13"/>
  <c r="AS736" i="13"/>
  <c r="AU208" i="13"/>
  <c r="AS841" i="13"/>
  <c r="AS742" i="14"/>
  <c r="AU276" i="13"/>
  <c r="AU1041" i="13"/>
  <c r="AS148" i="14"/>
  <c r="AU169" i="13"/>
  <c r="AU348" i="13"/>
  <c r="AS716" i="13"/>
  <c r="AU688" i="13"/>
  <c r="AS836" i="14"/>
  <c r="AS949" i="14"/>
  <c r="AS178" i="13"/>
  <c r="AS185" i="13"/>
  <c r="AU183" i="13"/>
  <c r="AU18" i="13"/>
  <c r="AS969" i="13"/>
  <c r="AS956" i="14"/>
  <c r="AS766" i="14"/>
  <c r="AS1049" i="14"/>
  <c r="AS737" i="13"/>
  <c r="AS781" i="13"/>
  <c r="AS601" i="13"/>
  <c r="AS816" i="14"/>
  <c r="AU417" i="13"/>
  <c r="AS1022" i="14"/>
  <c r="AU695" i="13"/>
  <c r="AS341" i="13"/>
  <c r="AS156" i="14"/>
  <c r="AU945" i="13"/>
  <c r="AS308" i="14"/>
  <c r="AU79" i="13"/>
  <c r="AS920" i="14"/>
  <c r="AS669" i="14"/>
  <c r="AU865" i="13"/>
  <c r="AS693" i="13"/>
  <c r="AS249" i="14"/>
  <c r="AS951" i="14"/>
  <c r="AS732" i="14"/>
  <c r="AS719" i="14"/>
  <c r="AS618" i="14"/>
  <c r="AS507" i="13"/>
  <c r="AS806" i="13"/>
  <c r="AS469" i="13"/>
  <c r="AU307" i="13"/>
  <c r="AS976" i="13"/>
  <c r="AS848" i="13"/>
  <c r="AS360" i="14"/>
  <c r="AU466" i="13"/>
  <c r="AS715" i="13"/>
  <c r="AS720" i="13"/>
  <c r="AS103" i="13"/>
  <c r="AS46" i="13"/>
  <c r="AU478" i="13"/>
  <c r="AS346" i="13"/>
  <c r="AS552" i="14"/>
  <c r="AS684" i="14"/>
  <c r="AS443" i="14"/>
  <c r="AS531" i="14"/>
  <c r="AS427" i="13"/>
  <c r="AS399" i="13"/>
  <c r="AU500" i="13"/>
  <c r="AS853" i="13"/>
  <c r="AU1008" i="13"/>
  <c r="AU544" i="13"/>
  <c r="AU347" i="13"/>
  <c r="AS635" i="13"/>
  <c r="AU898" i="13"/>
  <c r="AS147" i="13"/>
  <c r="AS1012" i="13"/>
  <c r="AS322" i="13"/>
  <c r="AU954" i="13"/>
  <c r="AS145" i="13"/>
  <c r="AS218" i="13"/>
  <c r="AU1019" i="13"/>
  <c r="AS736" i="14"/>
  <c r="AS151" i="14"/>
  <c r="AS900" i="14"/>
  <c r="AS236" i="14"/>
  <c r="AS323" i="13"/>
  <c r="AS414" i="13"/>
  <c r="AS250" i="14"/>
  <c r="AU1050" i="13"/>
  <c r="AS558" i="14"/>
  <c r="AU463" i="13"/>
  <c r="AS141" i="13"/>
  <c r="AS490" i="14"/>
  <c r="AS837" i="14"/>
  <c r="AS1062" i="14"/>
  <c r="AS901" i="14"/>
  <c r="AU942" i="13"/>
  <c r="AS885" i="13"/>
  <c r="AS499" i="14"/>
  <c r="AS886" i="14"/>
  <c r="AS346" i="14"/>
  <c r="AS90" i="14"/>
  <c r="AU96" i="13"/>
  <c r="AS972" i="13"/>
  <c r="AU40" i="13"/>
  <c r="AS875" i="13"/>
  <c r="AS264" i="13"/>
  <c r="AS257" i="14"/>
  <c r="AS82" i="13"/>
  <c r="AS437" i="14"/>
  <c r="AS459" i="14"/>
  <c r="AS1020" i="14"/>
  <c r="AU86" i="13"/>
  <c r="AU853" i="13"/>
  <c r="AS977" i="14"/>
  <c r="AS477" i="13"/>
  <c r="AS708" i="14"/>
  <c r="AS514" i="13"/>
  <c r="AU283" i="13"/>
  <c r="AS943" i="14"/>
  <c r="AU429" i="13"/>
  <c r="AS493" i="14"/>
  <c r="AS835" i="14"/>
  <c r="AU820" i="13"/>
  <c r="AU353" i="13"/>
  <c r="AU9" i="13"/>
  <c r="AS788" i="14"/>
  <c r="AU691" i="13"/>
  <c r="AS1059" i="13"/>
  <c r="AU228" i="13"/>
  <c r="AS545" i="14"/>
  <c r="AS656" i="14"/>
  <c r="AU698" i="13"/>
  <c r="AU880" i="13"/>
  <c r="AU1057" i="13"/>
  <c r="AS541" i="13"/>
  <c r="AS905" i="13"/>
  <c r="AS563" i="14"/>
  <c r="AS454" i="14"/>
  <c r="AU814" i="13"/>
  <c r="AS204" i="14"/>
  <c r="AU541" i="13"/>
  <c r="AS504" i="14"/>
  <c r="AS265" i="14"/>
  <c r="AS872" i="13"/>
  <c r="AU419" i="13"/>
  <c r="AS1083" i="13"/>
  <c r="AS330" i="14"/>
  <c r="AS576" i="13"/>
  <c r="AU571" i="13"/>
  <c r="AS864" i="14"/>
  <c r="AU862" i="13"/>
  <c r="AS976" i="14"/>
  <c r="AU216" i="13"/>
  <c r="AU211" i="13"/>
  <c r="AU350" i="13"/>
  <c r="AS798" i="13"/>
  <c r="AS464" i="14"/>
  <c r="AS354" i="13"/>
  <c r="AS542" i="14"/>
  <c r="AU562" i="13"/>
  <c r="AS523" i="13"/>
  <c r="AS648" i="13"/>
  <c r="AU503" i="13"/>
  <c r="AS1038" i="13"/>
  <c r="AS1043" i="14"/>
  <c r="AS406" i="14"/>
  <c r="AS326" i="13"/>
  <c r="AU678" i="13"/>
  <c r="AU940" i="13"/>
  <c r="AS197" i="13"/>
  <c r="AS259" i="13"/>
  <c r="AS1032" i="13"/>
  <c r="AU621" i="13"/>
  <c r="AU629" i="13"/>
  <c r="AS854" i="14"/>
  <c r="AS20" i="13"/>
  <c r="AS449" i="13"/>
  <c r="AS227" i="14"/>
  <c r="AS549" i="13"/>
  <c r="AS566" i="14"/>
  <c r="AU365" i="13"/>
  <c r="AS193" i="14"/>
  <c r="AU637" i="13"/>
  <c r="AS370" i="13"/>
  <c r="AS529" i="14"/>
  <c r="AU367" i="13"/>
  <c r="AS944" i="13"/>
  <c r="AS631" i="13"/>
  <c r="AS273" i="13"/>
  <c r="AU10" i="13"/>
  <c r="AU343" i="13"/>
  <c r="AS196" i="14"/>
  <c r="AS1015" i="14"/>
  <c r="AS293" i="13"/>
  <c r="AU731" i="13"/>
  <c r="AU576" i="13"/>
  <c r="AS600" i="13"/>
  <c r="AS135" i="14"/>
  <c r="AU855" i="13"/>
  <c r="AS503" i="13"/>
  <c r="AS538" i="14"/>
  <c r="AU344" i="13"/>
  <c r="AU469" i="13"/>
  <c r="AS338" i="13"/>
  <c r="AS544" i="14"/>
  <c r="AS1070" i="14"/>
  <c r="AS897" i="13"/>
  <c r="AU457" i="13"/>
  <c r="AU425" i="13"/>
  <c r="AU97" i="13"/>
  <c r="AS325" i="13"/>
  <c r="AS73" i="13"/>
  <c r="AU502" i="13"/>
  <c r="AU573" i="13"/>
  <c r="AS256" i="13"/>
  <c r="AU98" i="13"/>
  <c r="AU249" i="13"/>
  <c r="AS938" i="13"/>
  <c r="AS436" i="13"/>
  <c r="AS666" i="13"/>
  <c r="AU729" i="13"/>
  <c r="AS500" i="13"/>
  <c r="AS34" i="14"/>
  <c r="AS686" i="13"/>
  <c r="AS869" i="13"/>
  <c r="AS886" i="13"/>
  <c r="AS757" i="13"/>
  <c r="AU543" i="13"/>
  <c r="AU235" i="13"/>
  <c r="AS667" i="14"/>
  <c r="AS474" i="13"/>
  <c r="AS583" i="14"/>
  <c r="AS971" i="14"/>
  <c r="AS826" i="14"/>
  <c r="AS324" i="14"/>
  <c r="AS764" i="13"/>
  <c r="AS678" i="14"/>
  <c r="AS382" i="13"/>
  <c r="AU484" i="13"/>
  <c r="AS510" i="14"/>
  <c r="AS689" i="14"/>
  <c r="AS815" i="14"/>
  <c r="AU878" i="13"/>
  <c r="AS417" i="13"/>
  <c r="AS109" i="13"/>
  <c r="AS838" i="14"/>
  <c r="AS650" i="14"/>
  <c r="AS318" i="14"/>
  <c r="AS393" i="13"/>
  <c r="AU936" i="13"/>
  <c r="AS975" i="14"/>
  <c r="AU244" i="13"/>
  <c r="AU992" i="13"/>
  <c r="AS42" i="13"/>
  <c r="AS403" i="13"/>
  <c r="AS186" i="14"/>
  <c r="AS577" i="13"/>
  <c r="AU260" i="13"/>
  <c r="AS407" i="14"/>
  <c r="AS879" i="13"/>
  <c r="AS973" i="13"/>
  <c r="AS559" i="14"/>
  <c r="AS264" i="14"/>
  <c r="AU184" i="13"/>
  <c r="AS467" i="14"/>
  <c r="AS1002" i="14"/>
  <c r="AU392" i="13"/>
  <c r="AU498" i="13"/>
  <c r="AS714" i="14"/>
  <c r="AU294" i="13"/>
  <c r="AS74" i="14"/>
  <c r="AS238" i="13"/>
  <c r="AS534" i="13"/>
  <c r="AU763" i="13"/>
  <c r="AU363" i="13"/>
  <c r="AS365" i="13"/>
  <c r="AS649" i="13"/>
  <c r="AU589" i="13"/>
  <c r="AS923" i="13"/>
  <c r="AS219" i="13"/>
  <c r="AS336" i="13"/>
  <c r="AU743" i="13"/>
  <c r="AS644" i="13"/>
  <c r="AS970" i="13"/>
  <c r="AU971" i="13"/>
  <c r="AU501" i="13"/>
  <c r="AU745" i="13"/>
  <c r="AU359" i="13"/>
  <c r="AS72" i="13"/>
  <c r="AU458" i="13"/>
  <c r="AS109" i="14"/>
  <c r="AS684" i="13"/>
  <c r="AS276" i="13"/>
  <c r="AS833" i="13"/>
  <c r="AU226" i="13"/>
  <c r="AS239" i="13"/>
  <c r="AS721" i="13"/>
  <c r="AU617" i="13"/>
  <c r="AS287" i="14"/>
  <c r="AS253" i="14"/>
  <c r="AS497" i="14"/>
  <c r="AU680" i="13"/>
  <c r="AS571" i="14"/>
  <c r="AU892" i="13"/>
  <c r="AU568" i="13"/>
  <c r="AS471" i="14"/>
  <c r="AU572" i="13"/>
  <c r="AS967" i="13"/>
  <c r="AS507" i="14"/>
  <c r="AU428" i="13"/>
  <c r="AU1038" i="13"/>
  <c r="AS835" i="13"/>
  <c r="AS570" i="14"/>
  <c r="AU231" i="13"/>
  <c r="AU931" i="13"/>
  <c r="AS273" i="14"/>
  <c r="AU702" i="13"/>
  <c r="AU944" i="13"/>
  <c r="AS328" i="14"/>
  <c r="AS596" i="14"/>
  <c r="AS924" i="13"/>
  <c r="AS320" i="13"/>
  <c r="AS494" i="13"/>
  <c r="AS823" i="13"/>
  <c r="AS615" i="13"/>
  <c r="AU726" i="13"/>
  <c r="AS401" i="13"/>
  <c r="AS290" i="13"/>
  <c r="AU718" i="13"/>
  <c r="AU907" i="13"/>
  <c r="AS69" i="14"/>
  <c r="AS362" i="13"/>
  <c r="AU542" i="13"/>
  <c r="AU1079" i="13"/>
  <c r="AS907" i="13"/>
  <c r="AS66" i="13"/>
  <c r="AS392" i="13"/>
  <c r="AS498" i="14"/>
  <c r="AS235" i="13"/>
  <c r="AS219" i="14"/>
  <c r="AS798" i="14"/>
  <c r="AS463" i="14"/>
  <c r="AS787" i="14"/>
  <c r="AS751" i="14"/>
  <c r="AS777" i="14"/>
  <c r="AU200" i="13"/>
  <c r="AU626" i="13"/>
  <c r="AU823" i="13"/>
  <c r="AS610" i="13"/>
  <c r="AU414" i="13"/>
  <c r="AS1024" i="14"/>
  <c r="AS933" i="14"/>
  <c r="AS685" i="14"/>
  <c r="AU270" i="13"/>
  <c r="AS246" i="13"/>
  <c r="AS452" i="14"/>
  <c r="AS617" i="13"/>
  <c r="AU787" i="13"/>
  <c r="AS594" i="13"/>
  <c r="AS395" i="14"/>
  <c r="AU162" i="13"/>
  <c r="AS1062" i="13"/>
  <c r="AS439" i="13"/>
  <c r="AS582" i="13"/>
  <c r="AS580" i="14"/>
  <c r="AU870" i="13"/>
  <c r="AS363" i="13"/>
  <c r="AS211" i="13"/>
  <c r="AS114" i="13"/>
  <c r="AU966" i="13"/>
  <c r="AS174" i="14"/>
  <c r="AS325" i="14"/>
  <c r="AS110" i="14"/>
  <c r="AU207" i="13"/>
  <c r="AU335" i="13"/>
  <c r="AU379" i="13"/>
  <c r="AU138" i="13"/>
  <c r="AS791" i="14"/>
  <c r="AS1009" i="13"/>
  <c r="AU606" i="13"/>
  <c r="AS36" i="14"/>
  <c r="AS30" i="13"/>
  <c r="AS145" i="14"/>
  <c r="AS810" i="13"/>
  <c r="AU357" i="13"/>
  <c r="AS615" i="14"/>
  <c r="AS285" i="14"/>
  <c r="AU752" i="13"/>
  <c r="AS184" i="14"/>
  <c r="AS479" i="14"/>
  <c r="AU351" i="13"/>
  <c r="AS288" i="13"/>
  <c r="AS102" i="14"/>
  <c r="AS847" i="14"/>
  <c r="AS475" i="13"/>
  <c r="AS851" i="13"/>
  <c r="AS691" i="14"/>
  <c r="AS321" i="14"/>
  <c r="AS570" i="13"/>
  <c r="AU1017" i="13"/>
  <c r="AS608" i="13"/>
  <c r="AS399" i="14"/>
  <c r="AS825" i="14"/>
  <c r="AS1045" i="14"/>
  <c r="AU215" i="13"/>
  <c r="AU492" i="13"/>
  <c r="AS734" i="14"/>
  <c r="AS141" i="14"/>
  <c r="AS1041" i="13"/>
  <c r="AS547" i="14"/>
  <c r="AS982" i="14"/>
  <c r="AS884" i="14"/>
  <c r="AS502" i="14"/>
  <c r="AU321" i="13"/>
  <c r="AS680" i="14"/>
  <c r="AS552" i="13"/>
  <c r="AU844" i="13"/>
  <c r="AS436" i="14"/>
  <c r="AS687" i="14"/>
  <c r="AS474" i="14"/>
  <c r="AS934" i="14"/>
  <c r="AU864" i="13"/>
  <c r="AU810" i="13"/>
  <c r="AU274" i="13"/>
  <c r="AS221" i="14"/>
  <c r="AU174" i="13"/>
  <c r="AU30" i="13"/>
  <c r="AS756" i="14"/>
  <c r="AS426" i="13"/>
  <c r="AU558" i="13"/>
  <c r="AS72" i="14"/>
  <c r="AS755" i="13"/>
  <c r="AU791" i="13"/>
  <c r="AS324" i="13"/>
  <c r="AS898" i="13"/>
  <c r="AS1002" i="13"/>
  <c r="AS182" i="13"/>
  <c r="AS790" i="14"/>
  <c r="AS862" i="14"/>
  <c r="AU802" i="13"/>
  <c r="AS191" i="14"/>
  <c r="AS993" i="14"/>
  <c r="AS978" i="14"/>
  <c r="AS33" i="14"/>
  <c r="AS891" i="13"/>
  <c r="AS71" i="13"/>
  <c r="AS180" i="14"/>
  <c r="AU102" i="13"/>
  <c r="AS140" i="14"/>
  <c r="AS188" i="14"/>
  <c r="AS1038" i="14"/>
  <c r="AU681" i="13"/>
  <c r="AS678" i="13"/>
  <c r="AS626" i="13"/>
  <c r="AS150" i="13"/>
  <c r="AS175" i="14"/>
  <c r="AU271" i="13"/>
  <c r="AS931" i="13"/>
  <c r="AS685" i="13"/>
  <c r="AS1039" i="13"/>
  <c r="AS148" i="13"/>
  <c r="AU295" i="13"/>
  <c r="AU176" i="13"/>
  <c r="AS620" i="13"/>
  <c r="AS724" i="14"/>
  <c r="AS584" i="14"/>
  <c r="AS470" i="14"/>
  <c r="AS832" i="13"/>
  <c r="AS738" i="14"/>
  <c r="AU868" i="13"/>
  <c r="AS1047" i="14"/>
  <c r="AS90" i="13"/>
  <c r="AS577" i="14"/>
  <c r="AS362" i="14"/>
  <c r="AS796" i="13"/>
  <c r="AS1003" i="14"/>
  <c r="AS859" i="13"/>
  <c r="AU73" i="13"/>
  <c r="AS212" i="14"/>
  <c r="AS363" i="14"/>
  <c r="AS42" i="14"/>
  <c r="AU1014" i="13"/>
  <c r="AS1014" i="13"/>
  <c r="AS1004" i="14"/>
  <c r="AS542" i="13"/>
  <c r="AS918" i="14"/>
  <c r="AS860" i="13"/>
  <c r="AS288" i="14"/>
  <c r="AS679" i="14"/>
  <c r="AS501" i="14"/>
  <c r="AS402" i="14"/>
  <c r="AU450" i="13"/>
  <c r="AU487" i="13"/>
  <c r="AS476" i="14"/>
  <c r="AS54" i="14"/>
  <c r="AU33" i="13"/>
  <c r="AS966" i="13"/>
  <c r="AS574" i="13"/>
  <c r="AS143" i="13"/>
  <c r="AS326" i="14"/>
  <c r="AS595" i="14"/>
  <c r="AU692" i="13"/>
  <c r="AS714" i="13"/>
  <c r="AS345" i="13"/>
  <c r="AS256" i="14"/>
  <c r="AS77" i="14"/>
  <c r="AS609" i="14"/>
  <c r="AS574" i="14"/>
  <c r="AU774" i="13"/>
  <c r="AS972" i="14"/>
  <c r="AS439" i="14"/>
  <c r="AS343" i="14"/>
  <c r="AS752" i="14"/>
  <c r="AS906" i="14"/>
  <c r="AS416" i="13"/>
  <c r="AS1050" i="13"/>
  <c r="AS126" i="14"/>
  <c r="AU426" i="13"/>
  <c r="AS509" i="14"/>
  <c r="AS932" i="14"/>
  <c r="AS867" i="13"/>
  <c r="AS331" i="14"/>
  <c r="AS139" i="14"/>
  <c r="AS688" i="13"/>
  <c r="AS31" i="14"/>
  <c r="AS405" i="14"/>
  <c r="AS942" i="14"/>
  <c r="AS894" i="14"/>
  <c r="AS198" i="13"/>
  <c r="AU398" i="13"/>
  <c r="AS282" i="14"/>
  <c r="AS1040" i="13"/>
  <c r="AU894" i="13"/>
  <c r="AS630" i="14"/>
  <c r="AS54" i="13"/>
  <c r="AU48" i="13"/>
  <c r="AU943" i="13"/>
  <c r="AS1026" i="14"/>
  <c r="AU883" i="13"/>
  <c r="AU1015" i="13"/>
  <c r="AS1083" i="14"/>
  <c r="AS795" i="13"/>
  <c r="AU858" i="13"/>
  <c r="AS523" i="14"/>
  <c r="AU366" i="13"/>
  <c r="AU198" i="13"/>
  <c r="AS129" i="14"/>
  <c r="AS883" i="13"/>
  <c r="AS1060" i="14"/>
  <c r="AU764" i="13"/>
  <c r="AU828" i="13"/>
  <c r="AS1057" i="14"/>
  <c r="AU199" i="13"/>
  <c r="AS163" i="14"/>
  <c r="AS395" i="13"/>
  <c r="AS634" i="13"/>
  <c r="AU328" i="13"/>
  <c r="AS366" i="13"/>
  <c r="AS1051" i="14"/>
  <c r="AS323" i="14"/>
  <c r="AS251" i="14"/>
  <c r="AS931" i="14"/>
  <c r="AU800" i="13"/>
  <c r="AU407" i="13"/>
  <c r="AU1080" i="13"/>
  <c r="AU482" i="13"/>
  <c r="AU653" i="13"/>
  <c r="AS309" i="14"/>
  <c r="AU658" i="13"/>
  <c r="AU744" i="13"/>
  <c r="AS341" i="14"/>
  <c r="AU775" i="13"/>
  <c r="AU168" i="13"/>
  <c r="AS852" i="13"/>
  <c r="AU903" i="13"/>
  <c r="AU550" i="13"/>
  <c r="AU256" i="13"/>
  <c r="AU578" i="13"/>
  <c r="AS524" i="14"/>
  <c r="AU654" i="13"/>
  <c r="AS825" i="13"/>
  <c r="AS760" i="14"/>
  <c r="AS253" i="13"/>
  <c r="AU792" i="13"/>
  <c r="AU242" i="13"/>
  <c r="AS360" i="13"/>
  <c r="AU582" i="13"/>
  <c r="AS1009" i="14"/>
  <c r="AS884" i="13"/>
  <c r="AS415" i="14"/>
  <c r="AS138" i="13"/>
  <c r="AS726" i="13"/>
  <c r="AS418" i="13"/>
  <c r="AS506" i="14"/>
  <c r="AS834" i="13"/>
  <c r="AS614" i="14"/>
  <c r="AS127" i="14"/>
  <c r="AS867" i="14"/>
  <c r="AU930" i="13"/>
  <c r="AU822" i="13"/>
  <c r="AS332" i="14"/>
  <c r="AS955" i="13"/>
  <c r="AS175" i="13"/>
  <c r="AS505" i="13"/>
  <c r="AS306" i="14"/>
  <c r="AS106" i="14"/>
  <c r="AS762" i="13"/>
  <c r="AS846" i="14"/>
  <c r="AU474" i="13"/>
  <c r="AS391" i="14"/>
  <c r="AS606" i="14"/>
  <c r="AS512" i="14"/>
  <c r="AS619" i="14"/>
  <c r="AS1063" i="14"/>
  <c r="AS616" i="14"/>
  <c r="AU165" i="13"/>
  <c r="AS402" i="13"/>
  <c r="AS858" i="13"/>
  <c r="AS428" i="13"/>
  <c r="AS162" i="13"/>
  <c r="AS150" i="14"/>
  <c r="AU187" i="13"/>
  <c r="AS319" i="14"/>
  <c r="AU282" i="13"/>
  <c r="AS954" i="13"/>
  <c r="AU510" i="13"/>
  <c r="AS179" i="14"/>
  <c r="AS1026" i="13"/>
  <c r="AU750" i="13"/>
  <c r="AS361" i="13"/>
  <c r="AS142" i="14"/>
  <c r="AS74" i="13"/>
  <c r="AS176" i="14"/>
  <c r="AS786" i="13"/>
  <c r="AS511" i="13"/>
  <c r="AU682" i="13"/>
  <c r="AS319" i="13"/>
  <c r="AU648" i="13"/>
  <c r="AS189" i="14"/>
  <c r="AS368" i="14"/>
  <c r="AS252" i="14"/>
  <c r="AS430" i="14"/>
  <c r="AS895" i="14"/>
  <c r="AS71" i="14"/>
  <c r="AU330" i="13"/>
  <c r="AS143" i="14"/>
  <c r="AS1008" i="13"/>
  <c r="AS726" i="14"/>
  <c r="AS368" i="13"/>
  <c r="AS753" i="14"/>
  <c r="AU210" i="13"/>
  <c r="AS885" i="14"/>
  <c r="AS286" i="14"/>
  <c r="AS75" i="14"/>
  <c r="AS1027" i="14"/>
  <c r="AU738" i="13"/>
  <c r="AS1008" i="14"/>
  <c r="AU151" i="13"/>
  <c r="AS427" i="14"/>
  <c r="AS104" i="14"/>
  <c r="AU714" i="13"/>
  <c r="AU882" i="13"/>
  <c r="AS185" i="14"/>
  <c r="AS212" i="13"/>
  <c r="AU719" i="13"/>
  <c r="AS142" i="13"/>
  <c r="AS851" i="14"/>
  <c r="AU975" i="13"/>
  <c r="AS768" i="13"/>
  <c r="AU34" i="13"/>
  <c r="AS548" i="13"/>
  <c r="AS1005" i="14"/>
  <c r="AS466" i="13"/>
  <c r="AU817" i="13"/>
  <c r="AU736" i="13"/>
  <c r="AS813" i="13"/>
  <c r="AS902" i="14"/>
  <c r="AS107" i="14"/>
  <c r="AS472" i="13"/>
  <c r="AS572" i="13"/>
  <c r="AS498" i="13"/>
  <c r="AS544" i="13"/>
  <c r="AS134" i="14"/>
  <c r="AU1068" i="13"/>
  <c r="AS750" i="13"/>
  <c r="AS911" i="14"/>
  <c r="AS937" i="14"/>
  <c r="AS105" i="13"/>
  <c r="AS56" i="14"/>
  <c r="AS610" i="14"/>
  <c r="AU486" i="13"/>
  <c r="AS978" i="13"/>
  <c r="AS630" i="13"/>
  <c r="AS534" i="14"/>
  <c r="AU565" i="13"/>
  <c r="AU609" i="13"/>
  <c r="AS991" i="13"/>
  <c r="AS915" i="13"/>
  <c r="AU1040" i="13"/>
  <c r="AU455" i="13"/>
  <c r="AS413" i="14"/>
  <c r="AS1013" i="13"/>
  <c r="AS774" i="13"/>
  <c r="AS272" i="14"/>
  <c r="AS222" i="13"/>
  <c r="AU799" i="13"/>
  <c r="AS579" i="13"/>
  <c r="AS322" i="14"/>
  <c r="AS187" i="14"/>
  <c r="AS429" i="14"/>
  <c r="AS799" i="13"/>
  <c r="AU829" i="13"/>
  <c r="AS163" i="13"/>
  <c r="AU574" i="13"/>
  <c r="AS828" i="13"/>
  <c r="AS812" i="14"/>
  <c r="AU607" i="13"/>
  <c r="AS390" i="14"/>
  <c r="AS260" i="13"/>
  <c r="AS78" i="14"/>
  <c r="AS810" i="14"/>
  <c r="AS754" i="14"/>
  <c r="AS547" i="13"/>
  <c r="AS505" i="14"/>
  <c r="AS68" i="14"/>
  <c r="AS1074" i="13"/>
  <c r="AS203" i="14"/>
  <c r="AU786" i="13"/>
  <c r="AU622" i="13"/>
  <c r="AS416" i="14"/>
  <c r="AS540" i="14"/>
  <c r="AS306" i="13"/>
  <c r="AS438" i="13"/>
  <c r="AU538" i="13"/>
  <c r="AS546" i="14"/>
  <c r="AS282" i="13"/>
  <c r="AS177" i="14"/>
  <c r="AS704" i="14"/>
  <c r="AU620" i="13"/>
  <c r="AS250" i="13"/>
  <c r="AS396" i="14"/>
  <c r="AS342" i="14"/>
  <c r="AS359" i="14"/>
  <c r="AS57" i="14"/>
  <c r="AS32" i="14"/>
  <c r="AS908" i="14"/>
  <c r="AS864" i="13"/>
  <c r="AS690" i="14"/>
  <c r="AS214" i="14"/>
  <c r="AU8" i="13"/>
  <c r="AS741" i="14"/>
  <c r="AS283" i="14"/>
  <c r="AS91" i="14"/>
  <c r="AS67" i="14"/>
  <c r="AS757" i="14"/>
  <c r="AS869" i="14"/>
  <c r="AS270" i="13"/>
  <c r="AS6" i="14"/>
  <c r="AU490" i="13"/>
  <c r="AS611" i="13"/>
  <c r="AS1048" i="14"/>
  <c r="AS755" i="14"/>
  <c r="AU778" i="13"/>
  <c r="AU31" i="13"/>
  <c r="AS651" i="13"/>
  <c r="AS486" i="14"/>
  <c r="AS408" i="13"/>
  <c r="AS859" i="14"/>
  <c r="AS472" i="14"/>
  <c r="AS558" i="13"/>
  <c r="AS216" i="14"/>
  <c r="AU32" i="13"/>
  <c r="AS433" i="14"/>
  <c r="AS38" i="14"/>
  <c r="AS575" i="13"/>
  <c r="AS59" i="14"/>
  <c r="AS1016" i="14"/>
  <c r="AS6" i="13"/>
  <c r="AS1082" i="14"/>
  <c r="AU35" i="13"/>
  <c r="AU354" i="13"/>
  <c r="AU610" i="13"/>
  <c r="AS627" i="14"/>
  <c r="AS670" i="14"/>
  <c r="AS849" i="14"/>
  <c r="AS1081" i="14"/>
  <c r="AU277" i="13"/>
  <c r="AS8" i="13"/>
  <c r="AU705" i="13"/>
  <c r="AU804" i="13"/>
  <c r="AS1042" i="13"/>
  <c r="AS690" i="13"/>
  <c r="AS827" i="14"/>
  <c r="AU285" i="13"/>
  <c r="AS381" i="14"/>
  <c r="AS1007" i="14"/>
  <c r="AS345" i="14"/>
  <c r="AU396" i="13"/>
  <c r="AS837" i="13"/>
  <c r="AS356" i="13"/>
  <c r="AS140" i="13"/>
  <c r="AS702" i="13"/>
  <c r="AS666" i="14"/>
  <c r="AU1077" i="13"/>
  <c r="AU430" i="13"/>
  <c r="AU258" i="13"/>
  <c r="AU78" i="13"/>
  <c r="AS536" i="13"/>
  <c r="AS217" i="14"/>
  <c r="AU164" i="13"/>
  <c r="AS702" i="14"/>
  <c r="AS540" i="13"/>
  <c r="AS400" i="14"/>
  <c r="AS500" i="14"/>
  <c r="AU918" i="13"/>
  <c r="AS103" i="14"/>
  <c r="AS882" i="14"/>
  <c r="AS217" i="13"/>
  <c r="AS686" i="14"/>
  <c r="AS522" i="13"/>
  <c r="AU739" i="13"/>
  <c r="AU394" i="13"/>
  <c r="AS174" i="13"/>
  <c r="AS870" i="14"/>
  <c r="AS367" i="14"/>
  <c r="AU846" i="13"/>
  <c r="AU585" i="13"/>
  <c r="AS894" i="13"/>
  <c r="AS1011" i="14"/>
  <c r="AS468" i="13"/>
  <c r="AS750" i="14"/>
  <c r="AU246" i="13"/>
  <c r="AS58" i="14"/>
  <c r="AS877" i="13"/>
  <c r="AS433" i="13"/>
  <c r="AS111" i="14"/>
  <c r="AS451" i="14"/>
  <c r="AS793" i="14"/>
  <c r="AS647" i="14"/>
  <c r="AS723" i="14"/>
  <c r="AS70" i="13"/>
  <c r="AU69" i="13"/>
  <c r="AU866" i="13"/>
  <c r="AU811" i="13"/>
  <c r="AS151" i="13"/>
  <c r="AU1049" i="13"/>
  <c r="AS471" i="13"/>
  <c r="AS1050" i="14"/>
  <c r="AS752" i="13"/>
  <c r="AS622" i="14"/>
  <c r="AU619" i="13"/>
  <c r="AS221" i="13"/>
  <c r="AS1078" i="13"/>
  <c r="AS654" i="13"/>
  <c r="AU1026" i="13"/>
  <c r="AS198" i="14"/>
  <c r="AS112" i="14"/>
  <c r="AS318" i="13"/>
  <c r="AS546" i="13"/>
  <c r="AS728" i="14"/>
  <c r="AS795" i="14"/>
  <c r="AS882" i="13"/>
  <c r="AS30" i="14"/>
  <c r="AS102" i="13"/>
  <c r="AS865" i="13"/>
  <c r="AU642" i="13"/>
  <c r="AS450" i="14"/>
  <c r="AS182" i="14"/>
  <c r="AU727" i="13"/>
  <c r="AS940" i="14"/>
  <c r="AS578" i="14"/>
  <c r="AS210" i="14"/>
  <c r="AS649" i="14"/>
  <c r="AS186" i="13"/>
  <c r="AU1062" i="13"/>
  <c r="AS846" i="13"/>
  <c r="AU932" i="13"/>
  <c r="AS522" i="14"/>
  <c r="AS827" i="13"/>
  <c r="AS508" i="14"/>
  <c r="AS463" i="13"/>
  <c r="AS164" i="13"/>
  <c r="AS296" i="14"/>
  <c r="AU867" i="13"/>
  <c r="AS417" i="14"/>
  <c r="AS355" i="14"/>
  <c r="AS237" i="13"/>
  <c r="AS18" i="14"/>
  <c r="AS283" i="13"/>
  <c r="AU342" i="13"/>
  <c r="AU224" i="13"/>
  <c r="AS291" i="14"/>
  <c r="AU1051" i="13"/>
  <c r="AU896" i="13"/>
  <c r="AS462" i="14"/>
  <c r="AS289" i="14"/>
  <c r="AS270" i="14"/>
  <c r="AS466" i="14"/>
  <c r="AS201" i="14"/>
  <c r="AU860" i="13"/>
  <c r="AS786" i="14"/>
  <c r="AS541" i="14"/>
  <c r="AS248" i="14"/>
  <c r="AS918" i="13"/>
  <c r="AS715" i="14"/>
  <c r="AS691" i="13"/>
  <c r="AU583" i="13"/>
  <c r="AS390" i="13"/>
  <c r="AU6" i="13"/>
  <c r="AS178" i="14"/>
  <c r="AV178" i="14" l="1"/>
  <c r="AV390" i="13"/>
  <c r="AV691" i="13"/>
  <c r="AV715" i="14"/>
  <c r="AV918" i="13"/>
  <c r="AV248" i="14"/>
  <c r="AV541" i="14"/>
  <c r="AV786" i="14"/>
  <c r="AV798" i="14" s="1"/>
  <c r="AV810" i="14" s="1"/>
  <c r="AV822" i="14" s="1"/>
  <c r="AV834" i="14" s="1"/>
  <c r="AV846" i="14" s="1"/>
  <c r="AV858" i="14" s="1"/>
  <c r="AV870" i="14" s="1"/>
  <c r="AV882" i="14" s="1"/>
  <c r="AV894" i="14" s="1"/>
  <c r="AV906" i="14" s="1"/>
  <c r="AV918" i="14" s="1"/>
  <c r="AV930" i="14" s="1"/>
  <c r="AV942" i="14" s="1"/>
  <c r="AV954" i="14" s="1"/>
  <c r="AV966" i="14" s="1"/>
  <c r="AV978" i="14" s="1"/>
  <c r="AV990" i="14" s="1"/>
  <c r="AV1002" i="14" s="1"/>
  <c r="AV1014" i="14" s="1"/>
  <c r="AV1026" i="14" s="1"/>
  <c r="AV1038" i="14" s="1"/>
  <c r="AV1039" i="14" s="1"/>
  <c r="AV1050" i="14" s="1"/>
  <c r="AV201" i="14"/>
  <c r="AV466" i="14"/>
  <c r="AV270" i="14"/>
  <c r="AV289" i="14"/>
  <c r="AV291" i="14"/>
  <c r="AV283" i="13"/>
  <c r="AV18" i="14"/>
  <c r="AV78" i="14" s="1"/>
  <c r="AV237" i="13"/>
  <c r="AV417" i="14"/>
  <c r="AV296" i="14"/>
  <c r="AV164" i="13"/>
  <c r="AV463" i="13"/>
  <c r="AV508" i="14"/>
  <c r="AV827" i="13"/>
  <c r="AV522" i="14"/>
  <c r="AV846" i="13"/>
  <c r="AV649" i="14"/>
  <c r="AV210" i="14"/>
  <c r="AV222" i="14" s="1"/>
  <c r="AV578" i="14"/>
  <c r="AV940" i="14"/>
  <c r="AV182" i="14"/>
  <c r="AV865" i="13"/>
  <c r="AV102" i="13"/>
  <c r="AV103" i="13" s="1"/>
  <c r="AV30" i="14"/>
  <c r="AV882" i="13"/>
  <c r="AV795" i="14"/>
  <c r="AV728" i="14"/>
  <c r="AV546" i="13"/>
  <c r="AV558" i="13" s="1"/>
  <c r="AV318" i="13"/>
  <c r="AV319" i="13" s="1"/>
  <c r="AV330" i="13" s="1"/>
  <c r="AV112" i="14"/>
  <c r="AV198" i="14"/>
  <c r="AV654" i="13"/>
  <c r="AV1078" i="13"/>
  <c r="AV221" i="13"/>
  <c r="AV622" i="14"/>
  <c r="AV752" i="13"/>
  <c r="AV471" i="13"/>
  <c r="AV151" i="13"/>
  <c r="AV70" i="13"/>
  <c r="AV723" i="14"/>
  <c r="AV647" i="14"/>
  <c r="AV793" i="14"/>
  <c r="AV451" i="14"/>
  <c r="AV111" i="14"/>
  <c r="AV433" i="13"/>
  <c r="AV877" i="13"/>
  <c r="AV58" i="14"/>
  <c r="AV468" i="13"/>
  <c r="AV1011" i="14"/>
  <c r="AV894" i="13"/>
  <c r="AV367" i="14"/>
  <c r="AV174" i="13"/>
  <c r="AV175" i="13" s="1"/>
  <c r="AV522" i="13"/>
  <c r="AV686" i="14"/>
  <c r="AV217" i="13"/>
  <c r="AV103" i="14"/>
  <c r="AV500" i="14"/>
  <c r="AV400" i="14"/>
  <c r="AV540" i="13"/>
  <c r="AV217" i="14"/>
  <c r="AV536" i="13"/>
  <c r="AV140" i="13"/>
  <c r="AV356" i="13"/>
  <c r="AV837" i="13"/>
  <c r="AV345" i="14"/>
  <c r="AV1007" i="14"/>
  <c r="AV381" i="14"/>
  <c r="AV827" i="14"/>
  <c r="AV690" i="13"/>
  <c r="AV702" i="13" s="1"/>
  <c r="AV1042" i="13"/>
  <c r="AV8" i="13"/>
  <c r="AV1081" i="14"/>
  <c r="AV849" i="14"/>
  <c r="AV670" i="14"/>
  <c r="AV627" i="14"/>
  <c r="AV1082" i="14"/>
  <c r="AV6" i="13"/>
  <c r="AV1016" i="14"/>
  <c r="AV59" i="14"/>
  <c r="AV575" i="13"/>
  <c r="AV38" i="14"/>
  <c r="AV433" i="14"/>
  <c r="AV216" i="14"/>
  <c r="AV472" i="14"/>
  <c r="AV859" i="14"/>
  <c r="AV408" i="13"/>
  <c r="AV651" i="13"/>
  <c r="AV755" i="14"/>
  <c r="AV1048" i="14"/>
  <c r="AV611" i="13"/>
  <c r="AV6" i="14"/>
  <c r="AV270" i="13"/>
  <c r="AV869" i="14"/>
  <c r="AV757" i="14"/>
  <c r="AV67" i="14"/>
  <c r="AV91" i="14"/>
  <c r="AV741" i="14"/>
  <c r="AV214" i="14"/>
  <c r="AV864" i="13"/>
  <c r="AV908" i="14"/>
  <c r="AV32" i="14"/>
  <c r="AV57" i="14"/>
  <c r="AV359" i="14"/>
  <c r="AV342" i="14"/>
  <c r="AV396" i="14"/>
  <c r="AV250" i="13"/>
  <c r="AV704" i="14"/>
  <c r="AV177" i="14"/>
  <c r="AV282" i="13"/>
  <c r="AV546" i="14"/>
  <c r="AV438" i="13"/>
  <c r="AV306" i="13"/>
  <c r="AV540" i="14"/>
  <c r="AV416" i="14"/>
  <c r="AV203" i="14"/>
  <c r="AV1074" i="13"/>
  <c r="AV68" i="14"/>
  <c r="AV505" i="14"/>
  <c r="AV547" i="13"/>
  <c r="AV754" i="14"/>
  <c r="AV260" i="13"/>
  <c r="AV390" i="14"/>
  <c r="AV402" i="14" s="1"/>
  <c r="AV414" i="14" s="1"/>
  <c r="AV426" i="14" s="1"/>
  <c r="AV438" i="14" s="1"/>
  <c r="AV450" i="14" s="1"/>
  <c r="AV462" i="14" s="1"/>
  <c r="AV474" i="14" s="1"/>
  <c r="AV486" i="14" s="1"/>
  <c r="AV498" i="14" s="1"/>
  <c r="AV510" i="14" s="1"/>
  <c r="AV812" i="14"/>
  <c r="AV828" i="13"/>
  <c r="AV163" i="13"/>
  <c r="AV799" i="13"/>
  <c r="AV429" i="14"/>
  <c r="AV187" i="14"/>
  <c r="AV322" i="14"/>
  <c r="AV579" i="13"/>
  <c r="AV272" i="14"/>
  <c r="AV774" i="13"/>
  <c r="AV1013" i="13"/>
  <c r="AV413" i="14"/>
  <c r="AV915" i="13"/>
  <c r="AV991" i="13"/>
  <c r="AV534" i="14"/>
  <c r="AV978" i="13"/>
  <c r="AV990" i="13" s="1"/>
  <c r="AV1003" i="13" s="1"/>
  <c r="AV610" i="14"/>
  <c r="AV56" i="14"/>
  <c r="AV105" i="13"/>
  <c r="AV937" i="14"/>
  <c r="AV911" i="14"/>
  <c r="AV750" i="13"/>
  <c r="AV134" i="14"/>
  <c r="AV544" i="13"/>
  <c r="AV498" i="13"/>
  <c r="AV572" i="13"/>
  <c r="AV472" i="13"/>
  <c r="AV107" i="14"/>
  <c r="AV902" i="14"/>
  <c r="AV813" i="13"/>
  <c r="AV466" i="13"/>
  <c r="AV1005" i="14"/>
  <c r="AV548" i="13"/>
  <c r="AV768" i="13"/>
  <c r="AV851" i="14"/>
  <c r="AV142" i="13"/>
  <c r="AV212" i="13"/>
  <c r="AV185" i="14"/>
  <c r="AV104" i="14"/>
  <c r="AV427" i="14"/>
  <c r="AV1008" i="14"/>
  <c r="AV1027" i="14"/>
  <c r="AV75" i="14"/>
  <c r="AV286" i="14"/>
  <c r="AV885" i="14"/>
  <c r="AV753" i="14"/>
  <c r="AV368" i="13"/>
  <c r="AV1008" i="13"/>
  <c r="AV143" i="14"/>
  <c r="AV71" i="14"/>
  <c r="AV895" i="14"/>
  <c r="AV430" i="14"/>
  <c r="AV252" i="14"/>
  <c r="AV368" i="14"/>
  <c r="AV189" i="14"/>
  <c r="AV511" i="13"/>
  <c r="AV786" i="13"/>
  <c r="AV176" i="14"/>
  <c r="AV74" i="13"/>
  <c r="AV142" i="14"/>
  <c r="AV361" i="13"/>
  <c r="AV1026" i="13"/>
  <c r="AV179" i="14"/>
  <c r="AV162" i="13"/>
  <c r="AV222" i="13" s="1"/>
  <c r="AV234" i="13" s="1"/>
  <c r="AV428" i="13"/>
  <c r="AV858" i="13"/>
  <c r="AV402" i="13"/>
  <c r="AV616" i="14"/>
  <c r="AV1063" i="14"/>
  <c r="AV619" i="14"/>
  <c r="AV512" i="14"/>
  <c r="AV606" i="14"/>
  <c r="AV618" i="14" s="1"/>
  <c r="AV630" i="14" s="1"/>
  <c r="AV642" i="14" s="1"/>
  <c r="AV654" i="14" s="1"/>
  <c r="AV666" i="14" s="1"/>
  <c r="AV678" i="14" s="1"/>
  <c r="AV690" i="14" s="1"/>
  <c r="AV702" i="14" s="1"/>
  <c r="AV714" i="14" s="1"/>
  <c r="AV726" i="14" s="1"/>
  <c r="AV738" i="14" s="1"/>
  <c r="AV750" i="14" s="1"/>
  <c r="AV391" i="14"/>
  <c r="AV762" i="13"/>
  <c r="AV106" i="14"/>
  <c r="AV505" i="13"/>
  <c r="AV955" i="13"/>
  <c r="AV332" i="14"/>
  <c r="AV867" i="14"/>
  <c r="AV127" i="14"/>
  <c r="AV614" i="14"/>
  <c r="AV834" i="13"/>
  <c r="AV506" i="14"/>
  <c r="AV418" i="13"/>
  <c r="AV726" i="13"/>
  <c r="AV738" i="13" s="1"/>
  <c r="AV138" i="13"/>
  <c r="AV415" i="14"/>
  <c r="AV884" i="13"/>
  <c r="AV1009" i="14"/>
  <c r="AV360" i="13"/>
  <c r="AV253" i="13"/>
  <c r="AV760" i="14"/>
  <c r="AV825" i="13"/>
  <c r="AV524" i="14"/>
  <c r="AV852" i="13"/>
  <c r="AV341" i="14"/>
  <c r="AV309" i="14"/>
  <c r="AV931" i="14"/>
  <c r="AV251" i="14"/>
  <c r="AV323" i="14"/>
  <c r="AV1051" i="14"/>
  <c r="AV366" i="13"/>
  <c r="AV634" i="13"/>
  <c r="AV395" i="13"/>
  <c r="AV163" i="14"/>
  <c r="AV1057" i="14"/>
  <c r="AV1060" i="14"/>
  <c r="AV883" i="13"/>
  <c r="AV129" i="14"/>
  <c r="AV523" i="14"/>
  <c r="AV795" i="13"/>
  <c r="AV1083" i="14"/>
  <c r="AV54" i="13"/>
  <c r="AV1040" i="13"/>
  <c r="AV282" i="14"/>
  <c r="AV283" i="14" s="1"/>
  <c r="AV198" i="13"/>
  <c r="AV405" i="14"/>
  <c r="AV31" i="14"/>
  <c r="AV688" i="13"/>
  <c r="AV331" i="14"/>
  <c r="AV867" i="13"/>
  <c r="AV932" i="14"/>
  <c r="AV509" i="14"/>
  <c r="AV1050" i="13"/>
  <c r="AV416" i="13"/>
  <c r="AV752" i="14"/>
  <c r="AV343" i="14"/>
  <c r="AV439" i="14"/>
  <c r="AV972" i="14"/>
  <c r="AV574" i="14"/>
  <c r="AV609" i="14"/>
  <c r="AV77" i="14"/>
  <c r="AV256" i="14"/>
  <c r="AV345" i="13"/>
  <c r="AV714" i="13"/>
  <c r="AV595" i="14"/>
  <c r="AV326" i="14"/>
  <c r="AV143" i="13"/>
  <c r="AV574" i="13"/>
  <c r="AV966" i="13"/>
  <c r="AV54" i="14"/>
  <c r="AV476" i="14"/>
  <c r="AV501" i="14"/>
  <c r="AV679" i="14"/>
  <c r="AV288" i="14"/>
  <c r="AV860" i="13"/>
  <c r="AV542" i="13"/>
  <c r="AV1004" i="14"/>
  <c r="AV1014" i="13"/>
  <c r="AV42" i="14"/>
  <c r="AV363" i="14"/>
  <c r="AV212" i="14"/>
  <c r="AV859" i="13"/>
  <c r="AV1003" i="14"/>
  <c r="AV796" i="13"/>
  <c r="AV362" i="14"/>
  <c r="AV577" i="14"/>
  <c r="AV90" i="13"/>
  <c r="AV114" i="13" s="1"/>
  <c r="AV1047" i="14"/>
  <c r="AV832" i="13"/>
  <c r="AV470" i="14"/>
  <c r="AV584" i="14"/>
  <c r="AV724" i="14"/>
  <c r="AV620" i="13"/>
  <c r="AV148" i="13"/>
  <c r="AV1039" i="13"/>
  <c r="AV685" i="13"/>
  <c r="AV931" i="13"/>
  <c r="AV175" i="14"/>
  <c r="AV150" i="13"/>
  <c r="AV626" i="13"/>
  <c r="AV678" i="13"/>
  <c r="AV188" i="14"/>
  <c r="AV140" i="14"/>
  <c r="AV180" i="14"/>
  <c r="AV71" i="13"/>
  <c r="AV891" i="13"/>
  <c r="AV33" i="14"/>
  <c r="AV993" i="14"/>
  <c r="AV191" i="14"/>
  <c r="AV862" i="14"/>
  <c r="AV790" i="14"/>
  <c r="AV182" i="13"/>
  <c r="AV1002" i="13"/>
  <c r="AV898" i="13"/>
  <c r="AV324" i="13"/>
  <c r="AV755" i="13"/>
  <c r="AV72" i="14"/>
  <c r="AV426" i="13"/>
  <c r="AV756" i="14"/>
  <c r="AV221" i="14"/>
  <c r="AV934" i="14"/>
  <c r="AV687" i="14"/>
  <c r="AV436" i="14"/>
  <c r="AV552" i="13"/>
  <c r="AV680" i="14"/>
  <c r="AV502" i="14"/>
  <c r="AV884" i="14"/>
  <c r="AV982" i="14"/>
  <c r="AV547" i="14"/>
  <c r="AV1041" i="13"/>
  <c r="AV141" i="14"/>
  <c r="AV734" i="14"/>
  <c r="AV1045" i="14"/>
  <c r="AV825" i="14"/>
  <c r="AV399" i="14"/>
  <c r="AV608" i="13"/>
  <c r="AV570" i="13"/>
  <c r="AV571" i="13" s="1"/>
  <c r="AV321" i="14"/>
  <c r="AV691" i="14"/>
  <c r="AV851" i="13"/>
  <c r="AV475" i="13"/>
  <c r="AV847" i="14"/>
  <c r="AV102" i="14"/>
  <c r="AV288" i="13"/>
  <c r="AV479" i="14"/>
  <c r="AV184" i="14"/>
  <c r="AV285" i="14"/>
  <c r="AV615" i="14"/>
  <c r="AV810" i="13"/>
  <c r="AV145" i="14"/>
  <c r="AV30" i="13"/>
  <c r="AV36" i="14"/>
  <c r="AV1009" i="13"/>
  <c r="AV791" i="14"/>
  <c r="AV110" i="14"/>
  <c r="AV325" i="14"/>
  <c r="AV174" i="14"/>
  <c r="AV211" i="13"/>
  <c r="AV363" i="13"/>
  <c r="AV580" i="14"/>
  <c r="AV582" i="13"/>
  <c r="AV439" i="13"/>
  <c r="AV1062" i="13"/>
  <c r="AV395" i="14"/>
  <c r="AV594" i="13"/>
  <c r="AV617" i="13"/>
  <c r="AV452" i="14"/>
  <c r="AV246" i="13"/>
  <c r="AV247" i="13" s="1"/>
  <c r="AV685" i="14"/>
  <c r="AV933" i="14"/>
  <c r="AV1024" i="14"/>
  <c r="AV610" i="13"/>
  <c r="AV777" i="14"/>
  <c r="AV751" i="14"/>
  <c r="AV787" i="14"/>
  <c r="AV463" i="14"/>
  <c r="AV219" i="14"/>
  <c r="AV235" i="13"/>
  <c r="AV392" i="13"/>
  <c r="AV66" i="13"/>
  <c r="AV67" i="13" s="1"/>
  <c r="AV907" i="13"/>
  <c r="AV362" i="13"/>
  <c r="AV69" i="14"/>
  <c r="AV290" i="13"/>
  <c r="AV401" i="13"/>
  <c r="AV615" i="13"/>
  <c r="AV823" i="13"/>
  <c r="AV494" i="13"/>
  <c r="AV320" i="13"/>
  <c r="AV924" i="13"/>
  <c r="AV596" i="14"/>
  <c r="AV328" i="14"/>
  <c r="AV273" i="14"/>
  <c r="AV570" i="14"/>
  <c r="AV835" i="13"/>
  <c r="AV507" i="14"/>
  <c r="AV967" i="13"/>
  <c r="AV471" i="14"/>
  <c r="AV571" i="14"/>
  <c r="AV497" i="14"/>
  <c r="AV253" i="14"/>
  <c r="AV287" i="14"/>
  <c r="AV721" i="13"/>
  <c r="AV239" i="13"/>
  <c r="AV833" i="13"/>
  <c r="AV276" i="13"/>
  <c r="AV684" i="13"/>
  <c r="AV109" i="14"/>
  <c r="AV72" i="13"/>
  <c r="AV970" i="13"/>
  <c r="AV644" i="13"/>
  <c r="AV336" i="13"/>
  <c r="AV219" i="13"/>
  <c r="AV923" i="13"/>
  <c r="AV649" i="13"/>
  <c r="AV365" i="13"/>
  <c r="AV534" i="13"/>
  <c r="AV238" i="13"/>
  <c r="AV74" i="14"/>
  <c r="AV467" i="14"/>
  <c r="AV264" i="14"/>
  <c r="AV559" i="14"/>
  <c r="AV973" i="13"/>
  <c r="AV879" i="13"/>
  <c r="AV407" i="14"/>
  <c r="AV577" i="13"/>
  <c r="AV186" i="14"/>
  <c r="AV403" i="13"/>
  <c r="AV42" i="13"/>
  <c r="AV975" i="14"/>
  <c r="AV393" i="13"/>
  <c r="AV650" i="14"/>
  <c r="AV838" i="14"/>
  <c r="AV109" i="13"/>
  <c r="AV417" i="13"/>
  <c r="AV815" i="14"/>
  <c r="AV689" i="14"/>
  <c r="AV382" i="13"/>
  <c r="AV764" i="13"/>
  <c r="AV324" i="14"/>
  <c r="AV826" i="14"/>
  <c r="AV971" i="14"/>
  <c r="AV583" i="14"/>
  <c r="AV474" i="13"/>
  <c r="AV667" i="14"/>
  <c r="AV757" i="13"/>
  <c r="AV886" i="13"/>
  <c r="AV869" i="13"/>
  <c r="AV686" i="13"/>
  <c r="AV34" i="14"/>
  <c r="AV500" i="13"/>
  <c r="AV666" i="13"/>
  <c r="AV436" i="13"/>
  <c r="AV938" i="13"/>
  <c r="AV256" i="13"/>
  <c r="AV73" i="13"/>
  <c r="AV325" i="13"/>
  <c r="AV897" i="13"/>
  <c r="AV1070" i="14"/>
  <c r="AV544" i="14"/>
  <c r="AV338" i="13"/>
  <c r="AV538" i="14"/>
  <c r="AV503" i="13"/>
  <c r="AV135" i="14"/>
  <c r="AV600" i="13"/>
  <c r="AV293" i="13"/>
  <c r="AV1015" i="14"/>
  <c r="AV196" i="14"/>
  <c r="AV273" i="13"/>
  <c r="AV631" i="13"/>
  <c r="AV944" i="13"/>
  <c r="AV529" i="14"/>
  <c r="AV370" i="13"/>
  <c r="AV193" i="14"/>
  <c r="AV566" i="14"/>
  <c r="AV549" i="13"/>
  <c r="AV227" i="14"/>
  <c r="AV449" i="13"/>
  <c r="AV20" i="13"/>
  <c r="AV854" i="14"/>
  <c r="AV1032" i="13"/>
  <c r="AV259" i="13"/>
  <c r="AV197" i="13"/>
  <c r="AV326" i="13"/>
  <c r="AV406" i="14"/>
  <c r="AV1043" i="14"/>
  <c r="AV1038" i="13"/>
  <c r="AV648" i="13"/>
  <c r="AV523" i="13"/>
  <c r="AV542" i="14"/>
  <c r="AV354" i="13"/>
  <c r="AV464" i="14"/>
  <c r="AV798" i="13"/>
  <c r="AV976" i="14"/>
  <c r="AV864" i="14"/>
  <c r="AV576" i="13"/>
  <c r="AV1083" i="13"/>
  <c r="AV872" i="13"/>
  <c r="AV265" i="14"/>
  <c r="AV504" i="14"/>
  <c r="AV204" i="14"/>
  <c r="AV454" i="14"/>
  <c r="AV563" i="14"/>
  <c r="AV905" i="13"/>
  <c r="AV541" i="13"/>
  <c r="AV656" i="14"/>
  <c r="AV545" i="14"/>
  <c r="AV1059" i="13"/>
  <c r="AV788" i="14"/>
  <c r="AV835" i="14"/>
  <c r="AV493" i="14"/>
  <c r="AV943" i="14"/>
  <c r="AV514" i="13"/>
  <c r="AV708" i="14"/>
  <c r="AV477" i="13"/>
  <c r="AV977" i="14"/>
  <c r="AV1020" i="14"/>
  <c r="AV459" i="14"/>
  <c r="AV437" i="14"/>
  <c r="AV82" i="13"/>
  <c r="AV257" i="14"/>
  <c r="AV264" i="13"/>
  <c r="AV875" i="13"/>
  <c r="AV972" i="13"/>
  <c r="AV90" i="14"/>
  <c r="AV150" i="14" s="1"/>
  <c r="AV346" i="14"/>
  <c r="AV886" i="14"/>
  <c r="AV499" i="14"/>
  <c r="AV535" i="14" s="1"/>
  <c r="AV885" i="13"/>
  <c r="AV901" i="14"/>
  <c r="AV1062" i="14"/>
  <c r="AV837" i="14"/>
  <c r="AV490" i="14"/>
  <c r="AV141" i="13"/>
  <c r="AV558" i="14"/>
  <c r="AV250" i="14"/>
  <c r="AV414" i="13"/>
  <c r="AV323" i="13"/>
  <c r="AV236" i="14"/>
  <c r="AV900" i="14"/>
  <c r="AV151" i="14"/>
  <c r="AV736" i="14"/>
  <c r="AV218" i="13"/>
  <c r="AV145" i="13"/>
  <c r="AV322" i="13"/>
  <c r="AV1012" i="13"/>
  <c r="AV147" i="13"/>
  <c r="AV635" i="13"/>
  <c r="AV853" i="13"/>
  <c r="AV399" i="13"/>
  <c r="AV427" i="13"/>
  <c r="AV531" i="14"/>
  <c r="AV443" i="14"/>
  <c r="AV684" i="14"/>
  <c r="AV552" i="14"/>
  <c r="AV346" i="13"/>
  <c r="AV46" i="13"/>
  <c r="AV720" i="13"/>
  <c r="AV715" i="13"/>
  <c r="AV360" i="14"/>
  <c r="AV848" i="13"/>
  <c r="AV976" i="13"/>
  <c r="AV469" i="13"/>
  <c r="AV806" i="13"/>
  <c r="AV507" i="13"/>
  <c r="AV719" i="14"/>
  <c r="AV732" i="14"/>
  <c r="AV951" i="14"/>
  <c r="AV249" i="14"/>
  <c r="AV693" i="13"/>
  <c r="AV669" i="14"/>
  <c r="AV920" i="14"/>
  <c r="AV308" i="14"/>
  <c r="AV156" i="14"/>
  <c r="AV341" i="13"/>
  <c r="AV1022" i="14"/>
  <c r="AV816" i="14"/>
  <c r="AV601" i="13"/>
  <c r="AV781" i="13"/>
  <c r="AV737" i="13"/>
  <c r="AV1049" i="14"/>
  <c r="AV766" i="14"/>
  <c r="AV956" i="14"/>
  <c r="AV969" i="13"/>
  <c r="AV185" i="13"/>
  <c r="AV178" i="13"/>
  <c r="AV949" i="14"/>
  <c r="AV836" i="14"/>
  <c r="AV716" i="13"/>
  <c r="AV148" i="14"/>
  <c r="AV742" i="14"/>
  <c r="AV841" i="13"/>
  <c r="AV736" i="13"/>
  <c r="AV969" i="14"/>
  <c r="AV911" i="13"/>
  <c r="AV963" i="13"/>
  <c r="AV358" i="13"/>
  <c r="AV101" i="13"/>
  <c r="AV518" i="13"/>
  <c r="AV66" i="14"/>
  <c r="AV866" i="14"/>
  <c r="AV539" i="13"/>
  <c r="AV441" i="14"/>
  <c r="AV731" i="13"/>
  <c r="AV352" i="13"/>
  <c r="AV299" i="13"/>
  <c r="AV672" i="13"/>
  <c r="AV207" i="14"/>
  <c r="AV476" i="13"/>
  <c r="AV497" i="13"/>
  <c r="AV483" i="14"/>
  <c r="AV888" i="13"/>
  <c r="AV588" i="13"/>
  <c r="AV484" i="14"/>
  <c r="AV961" i="14"/>
  <c r="AV299" i="14"/>
  <c r="AV226" i="14"/>
  <c r="AV817" i="14"/>
  <c r="AV893" i="13"/>
  <c r="AV64" i="13"/>
  <c r="AV953" i="14"/>
  <c r="AV718" i="13"/>
  <c r="AV434" i="14"/>
  <c r="AV890" i="14"/>
  <c r="AV826" i="13"/>
  <c r="AV457" i="13"/>
  <c r="AV989" i="13"/>
  <c r="AV488" i="13"/>
  <c r="AV896" i="13"/>
  <c r="AV785" i="14"/>
  <c r="AV232" i="14"/>
  <c r="AV895" i="13"/>
  <c r="AV257" i="13"/>
  <c r="AV779" i="13"/>
  <c r="AV12" i="14"/>
  <c r="AV348" i="13"/>
  <c r="AV624" i="14"/>
  <c r="AV658" i="14"/>
  <c r="AV99" i="13"/>
  <c r="AV927" i="14"/>
  <c r="AV658" i="13"/>
  <c r="AV199" i="13"/>
  <c r="AV418" i="14"/>
  <c r="AV84" i="14"/>
  <c r="AV93" i="14"/>
  <c r="AV123" i="14"/>
  <c r="AV697" i="13"/>
  <c r="AV665" i="14"/>
  <c r="AV127" i="13"/>
  <c r="AV385" i="13"/>
  <c r="AV762" i="14"/>
  <c r="AV349" i="14"/>
  <c r="AV1016" i="13"/>
  <c r="AV149" i="14"/>
  <c r="AV890" i="13"/>
  <c r="AV741" i="13"/>
  <c r="AV369" i="13"/>
  <c r="AV255" i="14"/>
  <c r="AV589" i="14"/>
  <c r="AV10" i="14"/>
  <c r="AV640" i="14"/>
  <c r="AV373" i="14"/>
  <c r="AV194" i="14"/>
  <c r="AV487" i="13"/>
  <c r="AV621" i="14"/>
  <c r="AV556" i="14"/>
  <c r="AV617" i="14"/>
  <c r="AV1015" i="13"/>
  <c r="AV985" i="14"/>
  <c r="AV743" i="14"/>
  <c r="AV880" i="13"/>
  <c r="AV660" i="13"/>
  <c r="AV818" i="14"/>
  <c r="AV958" i="13"/>
  <c r="AV1019" i="13"/>
  <c r="AV448" i="13"/>
  <c r="AV279" i="14"/>
  <c r="AV23" i="14"/>
  <c r="AV952" i="14"/>
  <c r="AV1085" i="13"/>
  <c r="AV997" i="13"/>
  <c r="AV128" i="13"/>
  <c r="AV861" i="13"/>
  <c r="AV381" i="13"/>
  <c r="AV889" i="13"/>
  <c r="AV1056" i="14"/>
  <c r="AV696" i="13"/>
  <c r="AV357" i="14"/>
  <c r="AV860" i="14"/>
  <c r="AV409" i="13"/>
  <c r="AV1064" i="14"/>
  <c r="AV1028" i="14"/>
  <c r="AV942" i="13"/>
  <c r="AV954" i="13" s="1"/>
  <c r="AV188" i="13"/>
  <c r="AV387" i="14"/>
  <c r="AV121" i="14"/>
  <c r="AV403" i="14"/>
  <c r="AV787" i="13"/>
  <c r="AV607" i="13"/>
  <c r="AV126" i="13"/>
  <c r="AV186" i="13" s="1"/>
  <c r="AV271" i="13"/>
  <c r="AV397" i="14"/>
  <c r="AV519" i="14"/>
  <c r="AV543" i="14"/>
  <c r="AV642" i="13"/>
  <c r="AV1074" i="14"/>
  <c r="AV910" i="14"/>
  <c r="AV465" i="13"/>
  <c r="AV596" i="13"/>
  <c r="AV703" i="13"/>
  <c r="AV1052" i="14"/>
  <c r="AV1047" i="13"/>
  <c r="AV668" i="14"/>
  <c r="AV941" i="14"/>
  <c r="AV753" i="13"/>
  <c r="AV527" i="14"/>
  <c r="AV209" i="14"/>
  <c r="AV382" i="14"/>
  <c r="AV1079" i="13"/>
  <c r="AV1011" i="13"/>
  <c r="AV432" i="13"/>
  <c r="AV334" i="14"/>
  <c r="AV857" i="13"/>
  <c r="AV19" i="14"/>
  <c r="AV568" i="14"/>
  <c r="AV1006" i="13"/>
  <c r="AV516" i="14"/>
  <c r="AV243" i="13"/>
  <c r="AV302" i="14"/>
  <c r="AV961" i="13"/>
  <c r="AV334" i="13"/>
  <c r="AV565" i="14"/>
  <c r="AV593" i="14"/>
  <c r="AV37" i="13"/>
  <c r="AV386" i="14"/>
  <c r="AV303" i="13"/>
  <c r="AV166" i="13"/>
  <c r="AV791" i="13"/>
  <c r="AV412" i="14"/>
  <c r="AV131" i="13"/>
  <c r="AV745" i="14"/>
  <c r="AV1055" i="13"/>
  <c r="AV424" i="13"/>
  <c r="AV627" i="13"/>
  <c r="AV404" i="13"/>
  <c r="AV181" i="14"/>
  <c r="AV111" i="13"/>
  <c r="AV499" i="13"/>
  <c r="AV274" i="14"/>
  <c r="AV1046" i="14"/>
  <c r="AV1027" i="13"/>
  <c r="AV412" i="13"/>
  <c r="AV215" i="13"/>
  <c r="AV247" i="14"/>
  <c r="AV832" i="14"/>
  <c r="AV887" i="14"/>
  <c r="AV180" i="13"/>
  <c r="AV154" i="14"/>
  <c r="AV1076" i="13"/>
  <c r="AV679" i="13"/>
  <c r="AV874" i="13"/>
  <c r="AV342" i="13"/>
  <c r="AV415" i="13"/>
  <c r="AV999" i="14"/>
  <c r="AV20" i="14"/>
  <c r="AV1080" i="13"/>
  <c r="AV980" i="13"/>
  <c r="AV91" i="13"/>
  <c r="AV55" i="13"/>
  <c r="AV266" i="13"/>
  <c r="AV731" i="14"/>
  <c r="AV276" i="14"/>
  <c r="AV995" i="13"/>
  <c r="AV548" i="14"/>
  <c r="AV682" i="13"/>
  <c r="AV460" i="13"/>
  <c r="AV947" i="13"/>
  <c r="AV506" i="13"/>
  <c r="AV116" i="14"/>
  <c r="AV945" i="14"/>
  <c r="AV824" i="14"/>
  <c r="AV683" i="14"/>
  <c r="AV573" i="14"/>
  <c r="AV478" i="14"/>
  <c r="AV790" i="13"/>
  <c r="AV398" i="13"/>
  <c r="AV248" i="13"/>
  <c r="AV503" i="14"/>
  <c r="AV153" i="14"/>
  <c r="AV862" i="13"/>
  <c r="AV532" i="14"/>
  <c r="AV582" i="14"/>
  <c r="AV802" i="14"/>
  <c r="AV973" i="14"/>
  <c r="AV989" i="14"/>
  <c r="AV543" i="13"/>
  <c r="AV637" i="14"/>
  <c r="AV974" i="14"/>
  <c r="AV985" i="13"/>
  <c r="AV772" i="14"/>
  <c r="AV1065" i="13"/>
  <c r="AV767" i="13"/>
  <c r="AV687" i="13"/>
  <c r="AV155" i="14"/>
  <c r="AV1010" i="14"/>
  <c r="AV721" i="14"/>
  <c r="AV606" i="13"/>
  <c r="AV772" i="13"/>
  <c r="AV332" i="13"/>
  <c r="AV290" i="14"/>
  <c r="AV838" i="13"/>
  <c r="AV184" i="13"/>
  <c r="AV1019" i="14"/>
  <c r="AV766" i="13"/>
  <c r="AV815" i="13"/>
  <c r="AV804" i="13"/>
  <c r="AV45" i="13"/>
  <c r="AV133" i="14"/>
  <c r="AV734" i="13"/>
  <c r="AV936" i="14"/>
  <c r="AV378" i="14"/>
  <c r="AV730" i="14"/>
  <c r="AV819" i="14"/>
  <c r="AV1030" i="14"/>
  <c r="AV361" i="14"/>
  <c r="AV122" i="14"/>
  <c r="AV848" i="14"/>
  <c r="AV793" i="13"/>
  <c r="AV696" i="14"/>
  <c r="AV267" i="14"/>
  <c r="AV580" i="13"/>
  <c r="AV165" i="14"/>
  <c r="AV409" i="14"/>
  <c r="AV191" i="13"/>
  <c r="AV730" i="13"/>
  <c r="AV526" i="14"/>
  <c r="AV452" i="13"/>
  <c r="AV280" i="13"/>
  <c r="AV125" i="14"/>
  <c r="AV681" i="14"/>
  <c r="AV868" i="13"/>
  <c r="AV61" i="13"/>
  <c r="AV65" i="14"/>
  <c r="AV238" i="14"/>
  <c r="AV1072" i="13"/>
  <c r="AV58" i="13"/>
  <c r="AV1054" i="14"/>
  <c r="AV1063" i="13"/>
  <c r="AV1013" i="14"/>
  <c r="AV298" i="13"/>
  <c r="AV1025" i="13"/>
  <c r="AV917" i="13"/>
  <c r="AV237" i="14"/>
  <c r="AV701" i="14"/>
  <c r="AV664" i="14"/>
  <c r="AV27" i="13"/>
  <c r="AV242" i="13"/>
  <c r="AV527" i="13"/>
  <c r="AV599" i="14"/>
  <c r="AV856" i="14"/>
  <c r="AV460" i="14"/>
  <c r="AV223" i="14"/>
  <c r="AV635" i="14"/>
  <c r="AV392" i="14"/>
  <c r="AV118" i="13"/>
  <c r="AV130" i="13"/>
  <c r="AV916" i="13"/>
  <c r="AV245" i="13"/>
  <c r="AV16" i="13"/>
  <c r="AV676" i="14"/>
  <c r="AV376" i="13"/>
  <c r="AV605" i="14"/>
  <c r="AV789" i="14"/>
  <c r="AV338" i="14"/>
  <c r="AV651" i="14"/>
  <c r="AV811" i="13"/>
  <c r="AV46" i="14"/>
  <c r="AV768" i="14"/>
  <c r="AV529" i="13"/>
  <c r="AV803" i="14"/>
  <c r="AV712" i="14"/>
  <c r="AV979" i="14"/>
  <c r="AV388" i="14"/>
  <c r="AV131" i="14"/>
  <c r="AV204" i="13"/>
  <c r="AV647" i="13"/>
  <c r="AV492" i="13"/>
  <c r="AV1034" i="13"/>
  <c r="AV352" i="14"/>
  <c r="AV1059" i="14"/>
  <c r="AV1049" i="13"/>
  <c r="AV9" i="13"/>
  <c r="AV173" i="13"/>
  <c r="AV139" i="13"/>
  <c r="AV348" i="14"/>
  <c r="AV86" i="13"/>
  <c r="AV226" i="13"/>
  <c r="AV645" i="13"/>
  <c r="AV842" i="13"/>
  <c r="AV532" i="13"/>
  <c r="AV205" i="13"/>
  <c r="AV335" i="13"/>
  <c r="AV50" i="13"/>
  <c r="AV1007" i="13"/>
  <c r="AV244" i="14"/>
  <c r="AV892" i="14"/>
  <c r="AV784" i="14"/>
  <c r="AV960" i="13"/>
  <c r="AV648" i="14"/>
  <c r="AV210" i="13"/>
  <c r="AV117" i="14"/>
  <c r="AV598" i="14"/>
  <c r="AV456" i="13"/>
  <c r="AV1004" i="13"/>
  <c r="AV379" i="14"/>
  <c r="AV394" i="14"/>
  <c r="AV643" i="14"/>
  <c r="AV992" i="14"/>
  <c r="AV595" i="13"/>
  <c r="AV202" i="14"/>
  <c r="AV633" i="13"/>
  <c r="AV440" i="14"/>
  <c r="AV906" i="13"/>
  <c r="AV613" i="13"/>
  <c r="AV262" i="14"/>
  <c r="AV655" i="13"/>
  <c r="AV511" i="14"/>
  <c r="AV393" i="14"/>
  <c r="AV645" i="14"/>
  <c r="AV763" i="13"/>
  <c r="AV450" i="13"/>
  <c r="AV831" i="14"/>
  <c r="AV943" i="13"/>
  <c r="AV356" i="14"/>
  <c r="AV470" i="13"/>
  <c r="AV190" i="14"/>
  <c r="AV502" i="13"/>
  <c r="AV956" i="13"/>
  <c r="AV992" i="13"/>
  <c r="AV597" i="14"/>
  <c r="AV800" i="13"/>
  <c r="AV896" i="14"/>
  <c r="AV761" i="14"/>
  <c r="AV644" i="14"/>
  <c r="AV367" i="13"/>
  <c r="AV258" i="14"/>
  <c r="AV486" i="13"/>
  <c r="AV147" i="14"/>
  <c r="AV504" i="13"/>
  <c r="AV235" i="14"/>
  <c r="AV716" i="14"/>
  <c r="AV261" i="13"/>
  <c r="AV847" i="13"/>
  <c r="AV719" i="13"/>
  <c r="AV579" i="14"/>
  <c r="AV491" i="14"/>
  <c r="AV68" i="13"/>
  <c r="AV146" i="14"/>
  <c r="AV428" i="14"/>
  <c r="AV681" i="13"/>
  <c r="AV213" i="14"/>
  <c r="AV344" i="14"/>
  <c r="AV7" i="13"/>
  <c r="AV307" i="14"/>
  <c r="AV971" i="13"/>
  <c r="AV114" i="14"/>
  <c r="AV126" i="14" s="1"/>
  <c r="AV138" i="14" s="1"/>
  <c r="AV139" i="14" s="1"/>
  <c r="AV915" i="14"/>
  <c r="AV572" i="14"/>
  <c r="AV778" i="14"/>
  <c r="AV833" i="14"/>
  <c r="AV328" i="13"/>
  <c r="AV1078" i="14"/>
  <c r="AV294" i="14"/>
  <c r="AV306" i="14" s="1"/>
  <c r="AV318" i="14" s="1"/>
  <c r="AV319" i="14" s="1"/>
  <c r="AV330" i="14" s="1"/>
  <c r="AV1018" i="14"/>
  <c r="AV550" i="13"/>
  <c r="AV945" i="13"/>
  <c r="AV177" i="13"/>
  <c r="AV421" i="13"/>
  <c r="AV336" i="14"/>
  <c r="AV510" i="13"/>
  <c r="AV866" i="13"/>
  <c r="AV146" i="13"/>
  <c r="AV824" i="13"/>
  <c r="AV865" i="14"/>
  <c r="AV652" i="14"/>
  <c r="AV18" i="13"/>
  <c r="AV724" i="13"/>
  <c r="AV904" i="13"/>
  <c r="AV258" i="13"/>
  <c r="AV407" i="13"/>
  <c r="AV622" i="13"/>
  <c r="AV621" i="13"/>
  <c r="AV754" i="13"/>
  <c r="AV612" i="14"/>
  <c r="AV419" i="13"/>
  <c r="AV501" i="13"/>
  <c r="AV1080" i="14"/>
  <c r="AV289" i="13"/>
  <c r="AV397" i="13"/>
  <c r="AV796" i="14"/>
  <c r="AV725" i="14"/>
  <c r="AV220" i="14"/>
  <c r="AV493" i="13"/>
  <c r="AV934" i="13"/>
  <c r="AV707" i="13"/>
  <c r="AV358" i="14"/>
  <c r="AV285" i="13"/>
  <c r="AV284" i="13"/>
  <c r="AV883" i="14"/>
  <c r="AV396" i="13"/>
  <c r="AV938" i="14"/>
  <c r="AV1043" i="13"/>
  <c r="AV607" i="14"/>
  <c r="AV292" i="13"/>
  <c r="AV758" i="13"/>
  <c r="AV995" i="14"/>
  <c r="AV423" i="13"/>
  <c r="AV940" i="13"/>
  <c r="AV327" i="14"/>
  <c r="AV927" i="13"/>
  <c r="AV536" i="14"/>
  <c r="AV870" i="13"/>
  <c r="AV37" i="14"/>
  <c r="AV130" i="14"/>
  <c r="AV830" i="14"/>
  <c r="AV872" i="14"/>
  <c r="AV366" i="14"/>
  <c r="AV435" i="14"/>
  <c r="AV391" i="13"/>
  <c r="AV788" i="13"/>
  <c r="AV709" i="13"/>
  <c r="AV709" i="14"/>
  <c r="AV776" i="14"/>
  <c r="AV748" i="14"/>
  <c r="AV355" i="13"/>
  <c r="AV383" i="14"/>
  <c r="AV406" i="13"/>
  <c r="AV1058" i="14"/>
  <c r="AV96" i="13"/>
  <c r="AV333" i="14"/>
  <c r="AV268" i="13"/>
  <c r="AV93" i="13"/>
  <c r="AV495" i="14"/>
  <c r="AV304" i="14"/>
  <c r="AV337" i="13"/>
  <c r="AV280" i="14"/>
  <c r="AV1034" i="14"/>
  <c r="AV913" i="14"/>
  <c r="AV152" i="13"/>
  <c r="AV863" i="14"/>
  <c r="AV295" i="14"/>
  <c r="AV464" i="13"/>
  <c r="AV683" i="13"/>
  <c r="AV508" i="13"/>
  <c r="AV422" i="13"/>
  <c r="AV618" i="13"/>
  <c r="AV630" i="13" s="1"/>
  <c r="AV183" i="13"/>
  <c r="AV759" i="14"/>
  <c r="AV249" i="13"/>
  <c r="AV394" i="13"/>
  <c r="AV73" i="14"/>
  <c r="AV410" i="13"/>
  <c r="AV1045" i="13"/>
  <c r="AV236" i="13"/>
  <c r="AV1032" i="14"/>
  <c r="AV710" i="13"/>
  <c r="AV192" i="14"/>
  <c r="AV104" i="13"/>
  <c r="AV1069" i="14"/>
  <c r="AV144" i="13"/>
  <c r="AV311" i="14"/>
  <c r="AV481" i="13"/>
  <c r="AV86" i="14"/>
  <c r="AV761" i="13"/>
  <c r="AV633" i="14"/>
  <c r="AV60" i="14"/>
  <c r="AV747" i="14"/>
  <c r="AV554" i="13"/>
  <c r="AV411" i="14"/>
  <c r="AV434" i="13"/>
  <c r="AV410" i="14"/>
  <c r="AV879" i="14"/>
  <c r="AV35" i="13"/>
  <c r="AV550" i="14"/>
  <c r="AV167" i="14"/>
  <c r="AV936" i="13"/>
  <c r="AV794" i="14"/>
  <c r="AV115" i="14"/>
  <c r="AV277" i="14"/>
  <c r="AV904" i="14"/>
  <c r="AV576" i="14"/>
  <c r="AV431" i="13"/>
  <c r="AV646" i="14"/>
  <c r="AV162" i="14"/>
  <c r="AV152" i="14"/>
  <c r="AV473" i="14"/>
  <c r="AV482" i="13"/>
  <c r="AV979" i="13"/>
  <c r="AV899" i="13"/>
  <c r="AV856" i="13"/>
  <c r="AV828" i="14"/>
  <c r="AV365" i="14"/>
  <c r="AV292" i="14"/>
  <c r="AV327" i="13"/>
  <c r="AV613" i="14"/>
  <c r="AV272" i="13"/>
  <c r="AV22" i="14"/>
  <c r="AV429" i="13"/>
  <c r="AV903" i="13"/>
  <c r="AV774" i="14"/>
  <c r="AV179" i="13"/>
  <c r="AV530" i="14"/>
  <c r="AV987" i="14"/>
  <c r="AV671" i="14"/>
  <c r="AV1031" i="14"/>
  <c r="AV16" i="14"/>
  <c r="AV375" i="14"/>
  <c r="AV912" i="14"/>
  <c r="AV587" i="13"/>
  <c r="AV31" i="13"/>
  <c r="AV268" i="14"/>
  <c r="AV637" i="13"/>
  <c r="AV216" i="13"/>
  <c r="AV453" i="14"/>
  <c r="AV912" i="13"/>
  <c r="AV652" i="13"/>
  <c r="AV655" i="14"/>
  <c r="AV888" i="14"/>
  <c r="AV1065" i="14"/>
  <c r="AV149" i="13"/>
  <c r="AV455" i="14"/>
  <c r="AV51" i="14"/>
  <c r="AV634" i="14"/>
  <c r="AV95" i="14"/>
  <c r="AV45" i="14"/>
  <c r="AV887" i="13"/>
  <c r="AV641" i="13"/>
  <c r="AV136" i="13"/>
  <c r="AV965" i="14"/>
  <c r="AV677" i="14"/>
  <c r="AV480" i="13"/>
  <c r="AV857" i="14"/>
  <c r="AV1044" i="14"/>
  <c r="AV594" i="14"/>
  <c r="AV842" i="14"/>
  <c r="AV611" i="14"/>
  <c r="AV35" i="14"/>
  <c r="AV590" i="14"/>
  <c r="AV974" i="13"/>
  <c r="AV909" i="14"/>
  <c r="AV897" i="14"/>
  <c r="AV756" i="13"/>
  <c r="AV293" i="14"/>
  <c r="AV76" i="13"/>
  <c r="AV620" i="14"/>
  <c r="AV1068" i="14"/>
  <c r="AV307" i="13"/>
  <c r="AV587" i="14"/>
  <c r="AV950" i="14"/>
  <c r="AV26" i="13"/>
  <c r="AV665" i="13"/>
  <c r="AV782" i="14"/>
  <c r="AV930" i="13"/>
  <c r="AV723" i="13"/>
  <c r="AV935" i="13"/>
  <c r="AV482" i="14"/>
  <c r="AV901" i="13"/>
  <c r="AV805" i="14"/>
  <c r="AV265" i="13"/>
  <c r="AV387" i="13"/>
  <c r="AV591" i="14"/>
  <c r="AV254" i="13"/>
  <c r="AV820" i="13"/>
  <c r="AV107" i="13"/>
  <c r="AV962" i="13"/>
  <c r="AV562" i="13"/>
  <c r="AV585" i="14"/>
  <c r="AV419" i="14"/>
  <c r="AV902" i="13"/>
  <c r="AV380" i="14"/>
  <c r="AV533" i="14"/>
  <c r="AV811" i="14"/>
  <c r="AV1076" i="14"/>
  <c r="AV116" i="13"/>
  <c r="AV339" i="14"/>
  <c r="AV165" i="13"/>
  <c r="AV807" i="14"/>
  <c r="AV153" i="13"/>
  <c r="AV789" i="13"/>
  <c r="AV240" i="14"/>
  <c r="AV467" i="13"/>
  <c r="AV775" i="13"/>
  <c r="AV662" i="13"/>
  <c r="AV852" i="14"/>
  <c r="AV28" i="13"/>
  <c r="AV405" i="13"/>
  <c r="AV589" i="13"/>
  <c r="AV310" i="14"/>
  <c r="AV25" i="13"/>
  <c r="AV340" i="13"/>
  <c r="AV744" i="13"/>
  <c r="AV933" i="13"/>
  <c r="AV850" i="14"/>
  <c r="AV157" i="13"/>
  <c r="AV513" i="13"/>
  <c r="AV444" i="14"/>
  <c r="AV520" i="14"/>
  <c r="AV208" i="13"/>
  <c r="AV478" i="13"/>
  <c r="AV1084" i="13"/>
  <c r="AV569" i="13"/>
  <c r="AV314" i="13"/>
  <c r="AV914" i="14"/>
  <c r="AV1029" i="13"/>
  <c r="AV600" i="14"/>
  <c r="AV384" i="13"/>
  <c r="AV782" i="13"/>
  <c r="AV693" i="14"/>
  <c r="AV55" i="14"/>
  <c r="AV251" i="13"/>
  <c r="AV353" i="14"/>
  <c r="AV553" i="14"/>
  <c r="AV1012" i="14"/>
  <c r="AV916" i="14"/>
  <c r="AV515" i="13"/>
  <c r="AV893" i="14"/>
  <c r="AV317" i="13"/>
  <c r="AV673" i="14"/>
  <c r="AV657" i="13"/>
  <c r="AV51" i="13"/>
  <c r="AV780" i="14"/>
  <c r="AV845" i="13"/>
  <c r="AV706" i="13"/>
  <c r="AV24" i="14"/>
  <c r="AV569" i="14"/>
  <c r="AV384" i="14"/>
  <c r="AV349" i="13"/>
  <c r="AV343" i="13"/>
  <c r="AV189" i="13"/>
  <c r="AV183" i="14"/>
  <c r="AV286" i="13"/>
  <c r="AV682" i="14"/>
  <c r="AV213" i="13"/>
  <c r="AV378" i="13"/>
  <c r="AV281" i="14"/>
  <c r="AV717" i="13"/>
  <c r="AV829" i="14"/>
  <c r="AV137" i="14"/>
  <c r="AV517" i="14"/>
  <c r="AV488" i="14"/>
  <c r="AV108" i="14"/>
  <c r="AV432" i="14"/>
  <c r="AV234" i="14"/>
  <c r="AV477" i="14"/>
  <c r="AV871" i="14"/>
  <c r="AV442" i="14"/>
  <c r="AV539" i="14"/>
  <c r="AV1084" i="14"/>
  <c r="AV632" i="14"/>
  <c r="AV553" i="13"/>
  <c r="AV480" i="14"/>
  <c r="AV560" i="14"/>
  <c r="AV215" i="14"/>
  <c r="AV241" i="13"/>
  <c r="AV964" i="13"/>
  <c r="AV638" i="14"/>
  <c r="AV967" i="14"/>
  <c r="AV638" i="13"/>
  <c r="AV1079" i="14"/>
  <c r="AV567" i="14"/>
  <c r="AV515" i="14"/>
  <c r="AV814" i="14"/>
  <c r="AV492" i="14"/>
  <c r="AV710" i="14"/>
  <c r="AV932" i="13"/>
  <c r="AV935" i="14"/>
  <c r="AV353" i="13"/>
  <c r="AV994" i="14"/>
  <c r="AV962" i="14"/>
  <c r="AV92" i="14"/>
  <c r="AV735" i="14"/>
  <c r="AV809" i="13"/>
  <c r="AV164" i="14"/>
  <c r="AV889" i="14"/>
  <c r="AV663" i="13"/>
  <c r="AV850" i="13"/>
  <c r="AV315" i="13"/>
  <c r="AV1077" i="14"/>
  <c r="AV946" i="13"/>
  <c r="AV461" i="14"/>
  <c r="AV694" i="14"/>
  <c r="AV94" i="14"/>
  <c r="AV717" i="14"/>
  <c r="AV839" i="14"/>
  <c r="AV487" i="14"/>
  <c r="AV200" i="14"/>
  <c r="AV562" i="14"/>
  <c r="AV359" i="13"/>
  <c r="AV578" i="13"/>
  <c r="AV244" i="13"/>
  <c r="AV263" i="13"/>
  <c r="AV727" i="13"/>
  <c r="AV722" i="13"/>
  <c r="AV822" i="13"/>
  <c r="AV727" i="14"/>
  <c r="AV612" i="13"/>
  <c r="AV199" i="14"/>
  <c r="AV699" i="14"/>
  <c r="AV749" i="14"/>
  <c r="AV573" i="13"/>
  <c r="AV646" i="13"/>
  <c r="AV699" i="13"/>
  <c r="AV680" i="13"/>
  <c r="AV922" i="13"/>
  <c r="AV168" i="13"/>
  <c r="AV465" i="14"/>
  <c r="AV733" i="13"/>
  <c r="AV34" i="13"/>
  <c r="AV1082" i="13"/>
  <c r="AV968" i="14"/>
  <c r="AV744" i="14"/>
  <c r="AV376" i="14"/>
  <c r="AV445" i="14"/>
  <c r="AV873" i="13"/>
  <c r="AV424" i="14"/>
  <c r="AV809" i="14"/>
  <c r="AV287" i="13"/>
  <c r="AV313" i="13"/>
  <c r="AV461" i="13"/>
  <c r="AV371" i="13"/>
  <c r="AV448" i="14"/>
  <c r="AV333" i="13"/>
  <c r="AV451" i="13"/>
  <c r="AV800" i="14"/>
  <c r="AV1075" i="14"/>
  <c r="AV220" i="13"/>
  <c r="AV692" i="14"/>
  <c r="AV40" i="14"/>
  <c r="AV435" i="13"/>
  <c r="AV830" i="13"/>
  <c r="AV551" i="13"/>
  <c r="AV639" i="13"/>
  <c r="AV106" i="13"/>
  <c r="AV211" i="14"/>
  <c r="AV108" i="13"/>
  <c r="AV900" i="13"/>
  <c r="AV561" i="14"/>
  <c r="AV538" i="13"/>
  <c r="AV1066" i="14"/>
  <c r="AV537" i="13"/>
  <c r="AV564" i="13"/>
  <c r="AV169" i="13"/>
  <c r="AV996" i="14"/>
  <c r="AV653" i="14"/>
  <c r="AV959" i="13"/>
  <c r="AV614" i="13"/>
  <c r="AV799" i="14"/>
  <c r="AV83" i="14"/>
  <c r="AV43" i="14"/>
  <c r="AV274" i="13"/>
  <c r="AV771" i="14"/>
  <c r="AV386" i="13"/>
  <c r="AV909" i="13"/>
  <c r="AV128" i="14"/>
  <c r="AV398" i="14"/>
  <c r="AV831" i="13"/>
  <c r="AV354" i="14"/>
  <c r="AV355" i="14" s="1"/>
  <c r="AV692" i="13"/>
  <c r="AV919" i="13"/>
  <c r="AV688" i="14"/>
  <c r="AV496" i="14"/>
  <c r="AV241" i="14"/>
  <c r="AV227" i="13"/>
  <c r="AV400" i="13"/>
  <c r="AV344" i="13"/>
  <c r="AV301" i="13"/>
  <c r="AV819" i="13"/>
  <c r="AV609" i="13"/>
  <c r="AV370" i="14"/>
  <c r="AV925" i="13"/>
  <c r="AV329" i="13"/>
  <c r="AV49" i="13"/>
  <c r="AV928" i="14"/>
  <c r="AV1000" i="13"/>
  <c r="AV1033" i="14"/>
  <c r="AV720" i="14"/>
  <c r="AV855" i="14"/>
  <c r="AV11" i="14"/>
  <c r="AV839" i="13"/>
  <c r="AV347" i="13"/>
  <c r="AV877" i="14"/>
  <c r="AV75" i="13"/>
  <c r="AV120" i="14"/>
  <c r="AV535" i="13"/>
  <c r="AV619" i="13"/>
  <c r="AV13" i="14"/>
  <c r="AV277" i="13"/>
  <c r="AV166" i="14"/>
  <c r="AV737" i="14"/>
  <c r="AV28" i="14"/>
  <c r="AV778" i="13"/>
  <c r="AV305" i="13"/>
  <c r="AV677" i="13"/>
  <c r="AV420" i="13"/>
  <c r="AV1036" i="13"/>
  <c r="AV792" i="14"/>
  <c r="AV626" i="14"/>
  <c r="AV530" i="13"/>
  <c r="AV84" i="13"/>
  <c r="AV950" i="13"/>
  <c r="AV95" i="13"/>
  <c r="AV312" i="13"/>
  <c r="AV62" i="14"/>
  <c r="AV85" i="13"/>
  <c r="AV946" i="14"/>
  <c r="AV1021" i="13"/>
  <c r="AV957" i="13"/>
  <c r="AV704" i="13"/>
  <c r="AV1060" i="13"/>
  <c r="AV711" i="13"/>
  <c r="AV939" i="14"/>
  <c r="AV843" i="14"/>
  <c r="AV1001" i="14"/>
  <c r="AV231" i="13"/>
  <c r="AV814" i="13"/>
  <c r="AV275" i="14"/>
  <c r="AV603" i="13"/>
  <c r="AV583" i="13"/>
  <c r="AV929" i="14"/>
  <c r="AV469" i="14"/>
  <c r="AV475" i="14"/>
  <c r="AV526" i="13"/>
  <c r="AV133" i="13"/>
  <c r="AV760" i="13"/>
  <c r="AV1069" i="13"/>
  <c r="AV986" i="13"/>
  <c r="AV263" i="14"/>
  <c r="AV817" i="13"/>
  <c r="AV981" i="14"/>
  <c r="AV783" i="14"/>
  <c r="AV242" i="14"/>
  <c r="AV1056" i="13"/>
  <c r="AV924" i="14"/>
  <c r="AV485" i="13"/>
  <c r="AV910" i="13"/>
  <c r="AV70" i="14"/>
  <c r="AV21" i="13"/>
  <c r="AV207" i="13"/>
  <c r="AV159" i="14"/>
  <c r="AV1040" i="14"/>
  <c r="AV17" i="13"/>
  <c r="AV531" i="13"/>
  <c r="AV960" i="14"/>
  <c r="AV797" i="13"/>
  <c r="AV1072" i="14"/>
  <c r="AV449" i="14"/>
  <c r="AV21" i="14"/>
  <c r="AV1029" i="14"/>
  <c r="AV636" i="14"/>
  <c r="AV1055" i="14"/>
  <c r="AV881" i="14"/>
  <c r="AV566" i="13"/>
  <c r="AV673" i="13"/>
  <c r="AV765" i="13"/>
  <c r="AV335" i="14"/>
  <c r="AV792" i="13"/>
  <c r="AV41" i="14"/>
  <c r="AV674" i="13"/>
  <c r="AV740" i="14"/>
  <c r="AV496" i="13"/>
  <c r="AV202" i="13"/>
  <c r="AV746" i="13"/>
  <c r="AV556" i="13"/>
  <c r="AV963" i="14"/>
  <c r="AV144" i="14"/>
  <c r="AV190" i="13"/>
  <c r="AV408" i="14"/>
  <c r="AV964" i="14"/>
  <c r="AV829" i="13"/>
  <c r="AV949" i="13"/>
  <c r="AV200" i="13"/>
  <c r="AV729" i="14"/>
  <c r="AV316" i="14"/>
  <c r="AV728" i="13"/>
  <c r="AV331" i="13"/>
  <c r="AV575" i="14"/>
  <c r="AV52" i="13"/>
  <c r="AV269" i="13"/>
  <c r="AV105" i="14"/>
  <c r="AV168" i="14"/>
  <c r="AV843" i="13"/>
  <c r="AV520" i="13"/>
  <c r="AV458" i="13"/>
  <c r="AV80" i="13"/>
  <c r="AV350" i="14"/>
  <c r="AV803" i="13"/>
  <c r="AV903" i="14"/>
  <c r="AV389" i="14"/>
  <c r="AV739" i="14"/>
  <c r="AV181" i="13"/>
  <c r="AV489" i="14"/>
  <c r="AV447" i="14"/>
  <c r="AV590" i="13"/>
  <c r="AV914" i="13"/>
  <c r="AV36" i="13"/>
  <c r="AV629" i="14"/>
  <c r="AV245" i="14"/>
  <c r="AV849" i="13"/>
  <c r="AV383" i="13"/>
  <c r="AV301" i="14"/>
  <c r="AV351" i="13"/>
  <c r="AV650" i="13"/>
  <c r="AV764" i="14"/>
  <c r="AV63" i="13"/>
  <c r="AV308" i="13"/>
  <c r="AV1046" i="13"/>
  <c r="AV555" i="13"/>
  <c r="AV413" i="13"/>
  <c r="AV878" i="13"/>
  <c r="AV521" i="13"/>
  <c r="AV7" i="14"/>
  <c r="AV844" i="13"/>
  <c r="AV230" i="13"/>
  <c r="AV372" i="14"/>
  <c r="AV861" i="14"/>
  <c r="AV1073" i="14"/>
  <c r="AV1017" i="14"/>
  <c r="AV372" i="13"/>
  <c r="AV89" i="14"/>
  <c r="AV88" i="13"/>
  <c r="AV298" i="14"/>
  <c r="AV53" i="13"/>
  <c r="AV586" i="14"/>
  <c r="AV524" i="13"/>
  <c r="AV707" i="14"/>
  <c r="AV705" i="14"/>
  <c r="AV447" i="13"/>
  <c r="AV1042" i="14"/>
  <c r="AV94" i="13"/>
  <c r="AV907" i="14"/>
  <c r="AV88" i="14"/>
  <c r="AV632" i="13"/>
  <c r="AV228" i="14"/>
  <c r="AV551" i="14"/>
  <c r="AV411" i="13"/>
  <c r="AV767" i="14"/>
  <c r="AV17" i="14"/>
  <c r="AV808" i="14"/>
  <c r="AV158" i="14"/>
  <c r="AV64" i="14"/>
  <c r="AV44" i="14"/>
  <c r="AV154" i="13"/>
  <c r="AV1036" i="14"/>
  <c r="AV794" i="13"/>
  <c r="AV294" i="13"/>
  <c r="AV641" i="14"/>
  <c r="AV712" i="13"/>
  <c r="AV225" i="13"/>
  <c r="AV1073" i="13"/>
  <c r="AV310" i="13"/>
  <c r="AV50" i="14"/>
  <c r="AV33" i="13"/>
  <c r="AV517" i="13"/>
  <c r="AV489" i="13"/>
  <c r="AV11" i="13"/>
  <c r="AV123" i="13"/>
  <c r="AV749" i="13"/>
  <c r="AV769" i="13"/>
  <c r="AV132" i="14"/>
  <c r="AV773" i="14"/>
  <c r="AV746" i="14"/>
  <c r="AV79" i="13"/>
  <c r="AV135" i="13"/>
  <c r="AV425" i="13"/>
  <c r="AV300" i="14"/>
  <c r="AV82" i="14"/>
  <c r="AV892" i="13"/>
  <c r="AV161" i="14"/>
  <c r="AV937" i="13"/>
  <c r="AV525" i="13"/>
  <c r="AV455" i="13"/>
  <c r="AV873" i="14"/>
  <c r="AV820" i="14"/>
  <c r="AV62" i="13"/>
  <c r="AV593" i="13"/>
  <c r="AV845" i="14"/>
  <c r="AV1023" i="13"/>
  <c r="AV913" i="13"/>
  <c r="AV1070" i="13"/>
  <c r="AV468" i="14"/>
  <c r="AV160" i="13"/>
  <c r="AV404" i="14"/>
  <c r="AV89" i="13"/>
  <c r="AV581" i="14"/>
  <c r="AV59" i="13"/>
  <c r="AV374" i="13"/>
  <c r="AV230" i="14"/>
  <c r="AV588" i="14"/>
  <c r="AV40" i="13"/>
  <c r="AV38" i="13"/>
  <c r="AV56" i="13"/>
  <c r="AV223" i="13"/>
  <c r="AV1006" i="14"/>
  <c r="AV100" i="14"/>
  <c r="AV459" i="13"/>
  <c r="AV854" i="13"/>
  <c r="AV537" i="14"/>
  <c r="AV52" i="14"/>
  <c r="AV321" i="13"/>
  <c r="AV252" i="13"/>
  <c r="AV281" i="13"/>
  <c r="AV549" i="14"/>
  <c r="AV781" i="14"/>
  <c r="AV512" i="13"/>
  <c r="AV297" i="14"/>
  <c r="AV98" i="13"/>
  <c r="AV99" i="14"/>
  <c r="AV801" i="14"/>
  <c r="AV689" i="13"/>
  <c r="AV65" i="13"/>
  <c r="AV921" i="14"/>
  <c r="AV994" i="13"/>
  <c r="AV121" i="13"/>
  <c r="AV998" i="14"/>
  <c r="AV389" i="13"/>
  <c r="AV625" i="14"/>
  <c r="AV899" i="14"/>
  <c r="AV739" i="13"/>
  <c r="AV401" i="14"/>
  <c r="AV624" i="13"/>
  <c r="AV201" i="13"/>
  <c r="AV255" i="13"/>
  <c r="AV337" i="14"/>
  <c r="AV380" i="13"/>
  <c r="AV229" i="13"/>
  <c r="AV375" i="13"/>
  <c r="AV124" i="13"/>
  <c r="AV664" i="13"/>
  <c r="AV623" i="14"/>
  <c r="AV98" i="14"/>
  <c r="AV445" i="13"/>
  <c r="AV369" i="14"/>
  <c r="AV545" i="13"/>
  <c r="AV840" i="14"/>
  <c r="AV965" i="13"/>
  <c r="AV1000" i="14"/>
  <c r="AV48" i="14"/>
  <c r="AV672" i="14"/>
  <c r="AV81" i="13"/>
  <c r="AV996" i="13"/>
  <c r="AV804" i="14"/>
  <c r="AV157" i="14"/>
  <c r="AV491" i="13"/>
  <c r="AV675" i="14"/>
  <c r="AV805" i="13"/>
  <c r="AV347" i="14"/>
  <c r="AV1024" i="13"/>
  <c r="AV446" i="14"/>
  <c r="AV278" i="14"/>
  <c r="AV225" i="14"/>
  <c r="AV485" i="14"/>
  <c r="AV701" i="13"/>
  <c r="AV998" i="13"/>
  <c r="AV695" i="13"/>
  <c r="AV1064" i="13"/>
  <c r="AV586" i="13"/>
  <c r="AV456" i="14"/>
  <c r="AV955" i="14"/>
  <c r="AV616" i="13"/>
  <c r="AV602" i="14"/>
  <c r="AV563" i="13"/>
  <c r="AV988" i="13"/>
  <c r="AV92" i="13"/>
  <c r="AV926" i="13"/>
  <c r="AV260" i="14"/>
  <c r="AV119" i="14"/>
  <c r="AV158" i="13"/>
  <c r="AV514" i="14"/>
  <c r="AV1085" i="14"/>
  <c r="AV339" i="13"/>
  <c r="AV921" i="13"/>
  <c r="AV713" i="14"/>
  <c r="AV608" i="14"/>
  <c r="AV881" i="13"/>
  <c r="AV855" i="13"/>
  <c r="AV14" i="14"/>
  <c r="AV233" i="13"/>
  <c r="AV905" i="14"/>
  <c r="AV818" i="13"/>
  <c r="AV279" i="13"/>
  <c r="AV771" i="13"/>
  <c r="AV388" i="13"/>
  <c r="AV997" i="14"/>
  <c r="AV229" i="14"/>
  <c r="AV759" i="13"/>
  <c r="AV1018" i="13"/>
  <c r="AV740" i="13"/>
  <c r="AV8" i="14"/>
  <c r="AV1030" i="13"/>
  <c r="AV364" i="13"/>
  <c r="AV269" i="14"/>
  <c r="AV711" i="14"/>
  <c r="AV844" i="14"/>
  <c r="AV453" i="13"/>
  <c r="AV155" i="13"/>
  <c r="AV97" i="13"/>
  <c r="AV775" i="14"/>
  <c r="AV1044" i="13"/>
  <c r="AV262" i="13"/>
  <c r="AV747" i="13"/>
  <c r="AV444" i="13"/>
  <c r="AV1025" i="14"/>
  <c r="AV948" i="14"/>
  <c r="AV193" i="13"/>
  <c r="AV243" i="14"/>
  <c r="AV457" i="14"/>
  <c r="AV291" i="13"/>
  <c r="AV929" i="13"/>
  <c r="AV208" i="14"/>
  <c r="AV763" i="14"/>
  <c r="AV519" i="13"/>
  <c r="AV431" i="14"/>
  <c r="AV195" i="14"/>
  <c r="AV975" i="13"/>
  <c r="AV214" i="13"/>
  <c r="AV920" i="13"/>
  <c r="AV668" i="13"/>
  <c r="AV240" i="13"/>
  <c r="AV209" i="13"/>
  <c r="AV1035" i="14"/>
  <c r="AV171" i="13"/>
  <c r="AV521" i="14"/>
  <c r="AV187" i="13"/>
  <c r="AV656" i="13"/>
  <c r="AV984" i="14"/>
  <c r="AV437" i="13"/>
  <c r="AV999" i="13"/>
  <c r="AV160" i="14"/>
  <c r="AV15" i="14"/>
  <c r="AV340" i="14"/>
  <c r="AV22" i="13"/>
  <c r="AV748" i="13"/>
  <c r="AV224" i="13"/>
  <c r="AV836" i="13"/>
  <c r="AV1053" i="13"/>
  <c r="AV981" i="13"/>
  <c r="AV1023" i="14"/>
  <c r="AV479" i="13"/>
  <c r="AV982" i="13"/>
  <c r="AV625" i="13"/>
  <c r="AV602" i="13"/>
  <c r="AV169" i="14"/>
  <c r="AV698" i="13"/>
  <c r="AV876" i="14"/>
  <c r="AV564" i="14"/>
  <c r="AV173" i="14"/>
  <c r="AV801" i="13"/>
  <c r="AV567" i="13"/>
  <c r="AV484" i="13"/>
  <c r="AV676" i="13"/>
  <c r="AV779" i="14"/>
  <c r="AV423" i="14"/>
  <c r="AV735" i="13"/>
  <c r="AV661" i="14"/>
  <c r="AV554" i="14"/>
  <c r="AV297" i="13"/>
  <c r="AV1061" i="14"/>
  <c r="AV807" i="13"/>
  <c r="AV14" i="13"/>
  <c r="AV26" i="14"/>
  <c r="AV581" i="13"/>
  <c r="AV513" i="14"/>
  <c r="AV24" i="13"/>
  <c r="AV674" i="14"/>
  <c r="AV48" i="13"/>
  <c r="AV639" i="14"/>
  <c r="AV700" i="14"/>
  <c r="AV770" i="13"/>
  <c r="AV675" i="13"/>
  <c r="AV53" i="14"/>
  <c r="AV628" i="14"/>
  <c r="AV863" i="13"/>
  <c r="AV557" i="14"/>
  <c r="AV797" i="14"/>
  <c r="AV776" i="13"/>
  <c r="AV351" i="14"/>
  <c r="AV977" i="13"/>
  <c r="AV657" i="14"/>
  <c r="AV765" i="14"/>
  <c r="AV422" i="14"/>
  <c r="AV300" i="13"/>
  <c r="AV132" i="13"/>
  <c r="AV430" i="13"/>
  <c r="AV473" i="13"/>
  <c r="AV565" i="13"/>
  <c r="AV601" i="14"/>
  <c r="AV876" i="13"/>
  <c r="AV454" i="13"/>
  <c r="AV874" i="14"/>
  <c r="AV357" i="13"/>
  <c r="AV733" i="14"/>
  <c r="AV481" i="14"/>
  <c r="AV29" i="13"/>
  <c r="AV1077" i="13"/>
  <c r="AV878" i="14"/>
  <c r="AV533" i="13"/>
  <c r="AV629" i="13"/>
  <c r="AV421" i="14"/>
  <c r="AV557" i="13"/>
  <c r="AV713" i="13"/>
  <c r="AV718" i="14"/>
  <c r="AV39" i="14"/>
  <c r="AV1057" i="13"/>
  <c r="AV77" i="13"/>
  <c r="AV841" i="14"/>
  <c r="AV875" i="14"/>
  <c r="AV705" i="13"/>
  <c r="AV968" i="13"/>
  <c r="AV947" i="14"/>
  <c r="AV706" i="14"/>
  <c r="AV462" i="13"/>
  <c r="AV29" i="14"/>
  <c r="AV660" i="14"/>
  <c r="AV667" i="13"/>
  <c r="AV19" i="13"/>
  <c r="AV302" i="13"/>
  <c r="AV218" i="14"/>
  <c r="AV983" i="13"/>
  <c r="AV917" i="14"/>
  <c r="AV1035" i="13"/>
  <c r="AV636" i="13"/>
  <c r="AV76" i="14"/>
  <c r="AV708" i="13"/>
  <c r="AV39" i="13"/>
  <c r="AV983" i="14"/>
  <c r="AV821" i="13"/>
  <c r="AV922" i="14"/>
  <c r="AV603" i="14"/>
  <c r="AV43" i="13"/>
  <c r="AV988" i="14"/>
  <c r="AV880" i="14"/>
  <c r="AV377" i="14"/>
  <c r="AV278" i="13"/>
  <c r="AV1037" i="14"/>
  <c r="AV568" i="13"/>
  <c r="AV592" i="13"/>
  <c r="AV9" i="14"/>
  <c r="AV1033" i="13"/>
  <c r="AV385" i="14"/>
  <c r="AV729" i="13"/>
  <c r="AV939" i="13"/>
  <c r="AV671" i="13"/>
  <c r="AV1017" i="13"/>
  <c r="AV1005" i="13"/>
  <c r="AV1053" i="14"/>
  <c r="AV15" i="13"/>
  <c r="AV953" i="13"/>
  <c r="AV192" i="13"/>
  <c r="AV919" i="14"/>
  <c r="AV316" i="13"/>
  <c r="AV96" i="14"/>
  <c r="AV228" i="13"/>
  <c r="AV113" i="14"/>
  <c r="AV195" i="13"/>
  <c r="AV203" i="13"/>
  <c r="AV1066" i="13"/>
  <c r="AV205" i="14"/>
  <c r="AV296" i="13"/>
  <c r="AV785" i="13"/>
  <c r="AV742" i="13"/>
  <c r="AV305" i="14"/>
  <c r="AV585" i="13"/>
  <c r="AV176" i="13"/>
  <c r="AV172" i="14"/>
  <c r="AV124" i="14"/>
  <c r="AV868" i="14"/>
  <c r="AV957" i="14"/>
  <c r="AV643" i="13"/>
  <c r="AV561" i="13"/>
  <c r="AV980" i="14"/>
  <c r="AV959" i="14"/>
  <c r="AV197" i="14"/>
  <c r="AV295" i="13"/>
  <c r="AV751" i="13"/>
  <c r="AV87" i="13"/>
  <c r="AV63" i="14"/>
  <c r="AV1081" i="13"/>
  <c r="AV320" i="14"/>
  <c r="AV661" i="13"/>
  <c r="AV25" i="14"/>
  <c r="AV57" i="13"/>
  <c r="AV458" i="14"/>
  <c r="AV1048" i="13"/>
  <c r="AV167" i="13"/>
  <c r="AV891" i="14"/>
  <c r="AV47" i="13"/>
  <c r="AV697" i="14"/>
  <c r="AV10" i="13"/>
  <c r="AV509" i="13"/>
  <c r="AV266" i="14"/>
  <c r="AV631" i="14"/>
  <c r="AV784" i="13"/>
  <c r="AV231" i="14"/>
  <c r="AV206" i="14"/>
  <c r="AV991" i="14"/>
  <c r="AV60" i="13"/>
  <c r="AV134" i="13"/>
  <c r="AV1058" i="13"/>
  <c r="AV1031" i="13"/>
  <c r="AV495" i="13"/>
  <c r="AV80" i="14"/>
  <c r="AV350" i="13"/>
  <c r="AV871" i="13"/>
  <c r="AV267" i="13"/>
  <c r="AV591" i="13"/>
  <c r="AV120" i="13"/>
  <c r="AV172" i="13"/>
  <c r="AV85" i="14"/>
  <c r="AV233" i="14"/>
  <c r="AV694" i="13"/>
  <c r="AV117" i="13"/>
  <c r="AV732" i="13"/>
  <c r="AV49" i="14"/>
  <c r="AV700" i="13"/>
  <c r="AV1075" i="13"/>
  <c r="AV598" i="13"/>
  <c r="AV136" i="14"/>
  <c r="AV1054" i="13"/>
  <c r="AV125" i="13"/>
  <c r="AV663" i="14"/>
  <c r="AV284" i="14"/>
  <c r="AV119" i="13"/>
  <c r="AV722" i="14"/>
  <c r="AV239" i="14"/>
  <c r="AV669" i="13"/>
  <c r="AV925" i="14"/>
  <c r="AV1051" i="13"/>
  <c r="AV640" i="13"/>
  <c r="AV928" i="13"/>
  <c r="AV908" i="13"/>
  <c r="AV317" i="14"/>
  <c r="AV1071" i="14"/>
  <c r="AV329" i="14"/>
  <c r="AV816" i="13"/>
  <c r="AV604" i="13"/>
  <c r="AV528" i="13"/>
  <c r="AV314" i="14"/>
  <c r="AV1061" i="13"/>
  <c r="AV1020" i="13"/>
  <c r="AV745" i="13"/>
  <c r="AV69" i="13"/>
  <c r="AV743" i="13"/>
  <c r="AV224" i="14"/>
  <c r="AV662" i="14"/>
  <c r="AV770" i="14"/>
  <c r="AV592" i="14"/>
  <c r="AV986" i="14"/>
  <c r="AV623" i="13"/>
  <c r="AV32" i="13"/>
  <c r="AV948" i="13"/>
  <c r="AV821" i="14"/>
  <c r="AV371" i="14"/>
  <c r="AV137" i="13"/>
  <c r="AV958" i="14"/>
  <c r="AV944" i="14"/>
  <c r="AV303" i="14"/>
  <c r="AV941" i="13"/>
  <c r="AV628" i="13"/>
  <c r="AV659" i="14"/>
  <c r="AV78" i="13"/>
  <c r="AV783" i="13"/>
  <c r="AV773" i="13"/>
  <c r="AV87" i="14"/>
  <c r="AV494" i="14"/>
  <c r="AV813" i="14"/>
  <c r="AV605" i="13"/>
  <c r="AV560" i="13"/>
  <c r="AV777" i="13"/>
  <c r="AV951" i="13"/>
  <c r="AV952" i="13"/>
  <c r="AV808" i="13"/>
  <c r="AV101" i="14"/>
  <c r="AV516" i="13"/>
  <c r="AV83" i="13"/>
  <c r="AV364" i="14"/>
  <c r="AV44" i="13"/>
  <c r="AV823" i="14"/>
  <c r="AV1037" i="13"/>
  <c r="AV97" i="14"/>
  <c r="AV246" i="14"/>
  <c r="AV970" i="14"/>
  <c r="AV446" i="13"/>
  <c r="AV698" i="14"/>
  <c r="AV1010" i="13"/>
  <c r="AV373" i="13"/>
  <c r="AV987" i="13"/>
  <c r="AV420" i="14"/>
  <c r="AV703" i="14"/>
  <c r="AV604" i="14"/>
  <c r="AV374" i="14"/>
  <c r="AV758" i="14"/>
  <c r="AV483" i="13"/>
  <c r="AV161" i="13"/>
  <c r="AV853" i="14"/>
  <c r="AV271" i="14"/>
  <c r="AV194" i="13"/>
  <c r="AV528" i="14"/>
  <c r="AV81" i="14"/>
  <c r="AV118" i="14"/>
  <c r="AV23" i="13"/>
  <c r="AV559" i="13"/>
  <c r="AV377" i="13"/>
  <c r="AV1052" i="13"/>
  <c r="AV695" i="14"/>
  <c r="AV780" i="13"/>
  <c r="AV259" i="14"/>
  <c r="AV61" i="14"/>
  <c r="AV425" i="14"/>
  <c r="AV597" i="13"/>
  <c r="AV1067" i="13"/>
  <c r="AV1071" i="13"/>
  <c r="AV170" i="14"/>
  <c r="AV584" i="13"/>
  <c r="AV254" i="14"/>
  <c r="AV984" i="13"/>
  <c r="AV1021" i="14"/>
  <c r="AV442" i="13"/>
  <c r="AV518" i="14"/>
  <c r="AV653" i="13"/>
  <c r="AV304" i="13"/>
  <c r="AV725" i="13"/>
  <c r="AV993" i="13"/>
  <c r="AV802" i="13"/>
  <c r="AV13" i="13"/>
  <c r="AV1022" i="13"/>
  <c r="AV441" i="13"/>
  <c r="AV156" i="13"/>
  <c r="AV659" i="13"/>
  <c r="AV670" i="13"/>
  <c r="AV41" i="13"/>
  <c r="AV926" i="14"/>
  <c r="AV309" i="13"/>
  <c r="AV313" i="14"/>
  <c r="AV115" i="13"/>
  <c r="AV840" i="13"/>
  <c r="AV769" i="14"/>
  <c r="AV171" i="14"/>
  <c r="AV315" i="14"/>
  <c r="AV312" i="14"/>
  <c r="AV1001" i="13"/>
  <c r="AV159" i="13"/>
  <c r="AV261" i="14"/>
  <c r="AV12" i="13"/>
  <c r="AV1067" i="14"/>
  <c r="AV112" i="13"/>
  <c r="AV113" i="13"/>
  <c r="AV122" i="13"/>
  <c r="AV599" i="13"/>
  <c r="AV898" i="14"/>
  <c r="AV196" i="13"/>
  <c r="AV555" i="14"/>
  <c r="AV490" i="13"/>
  <c r="AV440" i="13"/>
  <c r="AV79" i="14"/>
  <c r="AV170" i="13"/>
  <c r="AV275" i="13"/>
  <c r="AV232" i="13"/>
  <c r="AV443" i="13"/>
  <c r="AV923" i="14"/>
  <c r="AV100" i="13"/>
  <c r="AV110" i="13"/>
  <c r="AV27" i="14"/>
  <c r="AV1068" i="13"/>
  <c r="AV806" i="14"/>
  <c r="AV812" i="13"/>
  <c r="AV129" i="13"/>
  <c r="AV1041" i="14"/>
  <c r="AV47" i="14"/>
  <c r="AV525" i="14"/>
  <c r="AV379" i="13"/>
  <c r="AV311" i="13"/>
  <c r="AV1028" i="13"/>
  <c r="AV206" i="13"/>
  <c r="K72" i="8" l="1"/>
  <c r="B80" i="8"/>
  <c r="J80" i="8"/>
  <c r="O72" i="8"/>
  <c r="G77" i="8"/>
  <c r="B54" i="8"/>
  <c r="T53" i="8"/>
  <c r="B55" i="8"/>
  <c r="G63" i="8"/>
  <c r="J71" i="8"/>
  <c r="K56" i="8"/>
  <c r="B66" i="8"/>
  <c r="T61" i="8"/>
  <c r="O79" i="8"/>
  <c r="B67" i="8"/>
  <c r="G52" i="8"/>
  <c r="O61" i="8"/>
  <c r="Z61" i="8" s="1"/>
  <c r="K59" i="8"/>
  <c r="G60" i="8"/>
  <c r="G58" i="8"/>
  <c r="K69" i="8"/>
  <c r="G57" i="8"/>
  <c r="G66" i="8"/>
  <c r="K54" i="8"/>
  <c r="O51" i="8"/>
  <c r="K51" i="8"/>
  <c r="J62" i="8"/>
  <c r="G80" i="8"/>
  <c r="J77" i="8"/>
  <c r="G71" i="8"/>
  <c r="K57" i="8"/>
  <c r="T68" i="8"/>
  <c r="O60" i="8"/>
  <c r="O71" i="8"/>
  <c r="O67" i="8"/>
  <c r="B51" i="8"/>
  <c r="J79" i="8"/>
  <c r="G72" i="8"/>
  <c r="T77" i="8"/>
  <c r="K53" i="8"/>
  <c r="O78" i="8"/>
  <c r="G70" i="8"/>
  <c r="B77" i="8"/>
  <c r="T80" i="8"/>
  <c r="T73" i="8"/>
  <c r="J54" i="8"/>
  <c r="O54" i="8"/>
  <c r="B68" i="8"/>
  <c r="G75" i="8"/>
  <c r="J58" i="8"/>
  <c r="K52" i="8"/>
  <c r="K60" i="8"/>
  <c r="G68" i="8"/>
  <c r="G69" i="8"/>
  <c r="G55" i="8"/>
  <c r="B64" i="8"/>
  <c r="K64" i="8"/>
  <c r="B75" i="8"/>
  <c r="O64" i="8"/>
  <c r="J55" i="8"/>
  <c r="K65" i="8"/>
  <c r="B56" i="8"/>
  <c r="G76" i="8"/>
  <c r="K58" i="8"/>
  <c r="K61" i="8"/>
  <c r="B69" i="8"/>
  <c r="K70" i="8"/>
  <c r="J56" i="8"/>
  <c r="T70" i="8"/>
  <c r="B65" i="8"/>
  <c r="J65" i="8"/>
  <c r="T54" i="8"/>
  <c r="K77" i="8"/>
  <c r="K63" i="8"/>
  <c r="K71" i="8"/>
  <c r="T69" i="8"/>
  <c r="B78" i="8"/>
  <c r="O55" i="8"/>
  <c r="K75" i="8"/>
  <c r="O62" i="8"/>
  <c r="T76" i="8"/>
  <c r="J51" i="8"/>
  <c r="J67" i="8"/>
  <c r="B60" i="8"/>
  <c r="J74" i="8"/>
  <c r="O52" i="8"/>
  <c r="T51" i="8"/>
  <c r="G67" i="8"/>
  <c r="O73" i="8"/>
  <c r="Z73" i="8" s="1"/>
  <c r="T52" i="8"/>
  <c r="O70" i="8"/>
  <c r="K73" i="8"/>
  <c r="J78" i="8"/>
  <c r="J73" i="8"/>
  <c r="G73" i="8"/>
  <c r="K62" i="8"/>
  <c r="B58" i="8"/>
  <c r="B74" i="8"/>
  <c r="O53" i="8"/>
  <c r="Z53" i="8" s="1"/>
  <c r="B72" i="8"/>
  <c r="G56" i="8"/>
  <c r="O57" i="8"/>
  <c r="T55" i="8"/>
  <c r="O77" i="8"/>
  <c r="Z77" i="8" s="1"/>
  <c r="K68" i="8"/>
  <c r="B63" i="8"/>
  <c r="T57" i="8"/>
  <c r="J61" i="8"/>
  <c r="G51" i="8"/>
  <c r="G53" i="8"/>
  <c r="B59" i="8"/>
  <c r="J63" i="8"/>
  <c r="O76" i="8"/>
  <c r="Z76" i="8" s="1"/>
  <c r="K55" i="8"/>
  <c r="B57" i="8"/>
  <c r="T62" i="8"/>
  <c r="T63" i="8"/>
  <c r="T78" i="8"/>
  <c r="G61" i="8"/>
  <c r="O74" i="8"/>
  <c r="T65" i="8"/>
  <c r="J70" i="8"/>
  <c r="K80" i="8"/>
  <c r="O63" i="8"/>
  <c r="B73" i="8"/>
  <c r="T72" i="8"/>
  <c r="B70" i="8"/>
  <c r="J59" i="8"/>
  <c r="J69" i="8"/>
  <c r="T79" i="8"/>
  <c r="T58" i="8"/>
  <c r="G64" i="8"/>
  <c r="G79" i="8"/>
  <c r="J57" i="8"/>
  <c r="B62" i="8"/>
  <c r="B52" i="8"/>
  <c r="O59" i="8"/>
  <c r="J53" i="8"/>
  <c r="O68" i="8"/>
  <c r="K74" i="8"/>
  <c r="K76" i="8"/>
  <c r="G78" i="8"/>
  <c r="B76" i="8"/>
  <c r="G62" i="8"/>
  <c r="J60" i="8"/>
  <c r="G59" i="8"/>
  <c r="J75" i="8"/>
  <c r="B79" i="8"/>
  <c r="T66" i="8"/>
  <c r="O80" i="8"/>
  <c r="O56" i="8"/>
  <c r="O75" i="8"/>
  <c r="J66" i="8"/>
  <c r="J72" i="8"/>
  <c r="T60" i="8"/>
  <c r="J52" i="8"/>
  <c r="O66" i="8"/>
  <c r="Z66" i="8" s="1"/>
  <c r="T56" i="8"/>
  <c r="T64" i="8"/>
  <c r="B53" i="8"/>
  <c r="T59" i="8"/>
  <c r="B71" i="8"/>
  <c r="K67" i="8"/>
  <c r="J76" i="8"/>
  <c r="T67" i="8"/>
  <c r="J68" i="8"/>
  <c r="G54" i="8"/>
  <c r="O69" i="8"/>
  <c r="Z69" i="8" s="1"/>
  <c r="G74" i="8"/>
  <c r="O58" i="8"/>
  <c r="Z58" i="8" s="1"/>
  <c r="G65" i="8"/>
  <c r="O65" i="8"/>
  <c r="T74" i="8"/>
  <c r="T71" i="8"/>
  <c r="T75" i="8"/>
  <c r="K79" i="8"/>
  <c r="J64" i="8"/>
  <c r="B61" i="8"/>
  <c r="K78" i="8"/>
  <c r="K66" i="8"/>
  <c r="K36" i="8"/>
  <c r="AZ36" i="8"/>
  <c r="J15" i="8"/>
  <c r="AZ23" i="8"/>
  <c r="AU21" i="8"/>
  <c r="J18" i="8"/>
  <c r="K23" i="8"/>
  <c r="K25" i="8"/>
  <c r="AU15" i="8"/>
  <c r="AZ25" i="8"/>
  <c r="J28" i="8"/>
  <c r="O13" i="8"/>
  <c r="T23" i="8"/>
  <c r="AZ12" i="8"/>
  <c r="K20" i="8"/>
  <c r="B13" i="8"/>
  <c r="T11" i="8"/>
  <c r="K10" i="8"/>
  <c r="AZ29" i="8"/>
  <c r="O36" i="8"/>
  <c r="K31" i="8"/>
  <c r="O31" i="8"/>
  <c r="AZ38" i="8"/>
  <c r="O22" i="8"/>
  <c r="AZ22" i="8"/>
  <c r="O23" i="8"/>
  <c r="AU18" i="8"/>
  <c r="AU24" i="8"/>
  <c r="T21" i="8"/>
  <c r="AU14" i="8"/>
  <c r="AZ20" i="8"/>
  <c r="AZ15" i="8"/>
  <c r="T29" i="8"/>
  <c r="T27" i="8"/>
  <c r="B9" i="8"/>
  <c r="J20" i="8"/>
  <c r="T16" i="8"/>
  <c r="K19" i="8"/>
  <c r="G14" i="8"/>
  <c r="AU28" i="8"/>
  <c r="J11" i="8"/>
  <c r="G31" i="8"/>
  <c r="G32" i="8"/>
  <c r="AZ33" i="8"/>
  <c r="AZ13" i="8"/>
  <c r="O35" i="8"/>
  <c r="B27" i="8"/>
  <c r="J35" i="8"/>
  <c r="J29" i="8"/>
  <c r="J13" i="8"/>
  <c r="AU13" i="8"/>
  <c r="B17" i="8"/>
  <c r="AU38" i="8"/>
  <c r="K15" i="8"/>
  <c r="J38" i="8"/>
  <c r="B38" i="8"/>
  <c r="AU17" i="8"/>
  <c r="AU22" i="8"/>
  <c r="T20" i="8"/>
  <c r="O38" i="8"/>
  <c r="B19" i="8"/>
  <c r="AZ24" i="8"/>
  <c r="G25" i="8"/>
  <c r="AZ11" i="8"/>
  <c r="AU11" i="8"/>
  <c r="AU26" i="8"/>
  <c r="K18" i="8"/>
  <c r="J21" i="8"/>
  <c r="B36" i="8"/>
  <c r="G10" i="8"/>
  <c r="K11" i="8"/>
  <c r="AU29" i="8"/>
  <c r="AU27" i="8"/>
  <c r="K32" i="8"/>
  <c r="G13" i="8"/>
  <c r="T34" i="8"/>
  <c r="O9" i="8"/>
  <c r="T32" i="8"/>
  <c r="O32" i="8"/>
  <c r="B21" i="8"/>
  <c r="O34" i="8"/>
  <c r="AZ34" i="8"/>
  <c r="T35" i="8"/>
  <c r="AZ26" i="8"/>
  <c r="J17" i="8"/>
  <c r="B20" i="8"/>
  <c r="G22" i="8"/>
  <c r="G28" i="8"/>
  <c r="AU16" i="8"/>
  <c r="AU37" i="8"/>
  <c r="G17" i="8"/>
  <c r="K16" i="8"/>
  <c r="AU34" i="8"/>
  <c r="AZ27" i="8"/>
  <c r="K37" i="8"/>
  <c r="AZ16" i="8"/>
  <c r="J12" i="8"/>
  <c r="AZ18" i="8"/>
  <c r="J22" i="8"/>
  <c r="G26" i="8"/>
  <c r="G29" i="8"/>
  <c r="AU20" i="8"/>
  <c r="G12" i="8"/>
  <c r="AU19" i="8"/>
  <c r="B30" i="8"/>
  <c r="K24" i="8"/>
  <c r="J30" i="8"/>
  <c r="AZ31" i="8"/>
  <c r="K21" i="8"/>
  <c r="AZ30" i="8"/>
  <c r="B29" i="8"/>
  <c r="B22" i="8"/>
  <c r="AU36" i="8"/>
  <c r="K34" i="8"/>
  <c r="O25" i="8"/>
  <c r="O24" i="8"/>
  <c r="AU25" i="8"/>
  <c r="T12" i="8"/>
  <c r="T24" i="8"/>
  <c r="G21" i="8"/>
  <c r="B18" i="8"/>
  <c r="AU23" i="8"/>
  <c r="G16" i="8"/>
  <c r="AZ21" i="8"/>
  <c r="O17" i="8"/>
  <c r="J34" i="8"/>
  <c r="K9" i="8"/>
  <c r="J10" i="8"/>
  <c r="G27" i="8"/>
  <c r="AZ9" i="8"/>
  <c r="G38" i="8"/>
  <c r="AZ17" i="8"/>
  <c r="O12" i="8"/>
  <c r="AZ37" i="8"/>
  <c r="K12" i="8"/>
  <c r="B16" i="8"/>
  <c r="G37" i="8"/>
  <c r="B11" i="8"/>
  <c r="T25" i="8"/>
  <c r="AZ35" i="8"/>
  <c r="J9" i="8"/>
  <c r="B28" i="8"/>
  <c r="B34" i="8"/>
  <c r="J25" i="8"/>
  <c r="T9" i="8"/>
  <c r="T10" i="8"/>
  <c r="T14" i="8"/>
  <c r="G36" i="8"/>
  <c r="J23" i="8"/>
  <c r="AZ19" i="8"/>
  <c r="J26" i="8"/>
  <c r="K13" i="8"/>
  <c r="T17" i="8"/>
  <c r="O29" i="8"/>
  <c r="T37" i="8"/>
  <c r="O26" i="8"/>
  <c r="K27" i="8"/>
  <c r="AU9" i="8"/>
  <c r="BF9" i="8" s="1"/>
  <c r="J36" i="8"/>
  <c r="O33" i="8"/>
  <c r="AU10" i="8"/>
  <c r="G19" i="8"/>
  <c r="T33" i="8"/>
  <c r="B15" i="8"/>
  <c r="G18" i="8"/>
  <c r="O16" i="8"/>
  <c r="AU32" i="8"/>
  <c r="O14" i="8"/>
  <c r="G35" i="8"/>
  <c r="G20" i="8"/>
  <c r="G33" i="8"/>
  <c r="O21" i="8"/>
  <c r="O30" i="8"/>
  <c r="K35" i="8"/>
  <c r="AU30" i="8"/>
  <c r="AU33" i="8"/>
  <c r="BF33" i="8" s="1"/>
  <c r="AZ28" i="8"/>
  <c r="J24" i="8"/>
  <c r="K14" i="8"/>
  <c r="J37" i="8"/>
  <c r="G24" i="8"/>
  <c r="T18" i="8"/>
  <c r="AZ32" i="8"/>
  <c r="T26" i="8"/>
  <c r="T19" i="8"/>
  <c r="B32" i="8"/>
  <c r="G34" i="8"/>
  <c r="G9" i="8"/>
  <c r="G23" i="8"/>
  <c r="AU12" i="8"/>
  <c r="BF12" i="8" s="1"/>
  <c r="B25" i="8"/>
  <c r="O15" i="8"/>
  <c r="K33" i="8"/>
  <c r="K38" i="8"/>
  <c r="O27" i="8"/>
  <c r="B33" i="8"/>
  <c r="B10" i="8"/>
  <c r="O37" i="8"/>
  <c r="J14" i="8"/>
  <c r="AU35" i="8"/>
  <c r="BF35" i="8" s="1"/>
  <c r="O18" i="8"/>
  <c r="AZ14" i="8"/>
  <c r="B14" i="8"/>
  <c r="T22" i="8"/>
  <c r="O20" i="8"/>
  <c r="T13" i="8"/>
  <c r="K17" i="8"/>
  <c r="K26" i="8"/>
  <c r="B26" i="8"/>
  <c r="T31" i="8"/>
  <c r="K30" i="8"/>
  <c r="O10" i="8"/>
  <c r="O19" i="8"/>
  <c r="Z19" i="8" s="1"/>
  <c r="J31" i="8"/>
  <c r="O11" i="8"/>
  <c r="B24" i="8"/>
  <c r="J27" i="8"/>
  <c r="J33" i="8"/>
  <c r="B31" i="8"/>
  <c r="G15" i="8"/>
  <c r="B35" i="8"/>
  <c r="K29" i="8"/>
  <c r="G11" i="8"/>
  <c r="J32" i="8"/>
  <c r="T38" i="8"/>
  <c r="K28" i="8"/>
  <c r="T36" i="8"/>
  <c r="O28" i="8"/>
  <c r="T15" i="8"/>
  <c r="AU31" i="8"/>
  <c r="B37" i="8"/>
  <c r="T28" i="8"/>
  <c r="B23" i="8"/>
  <c r="G30" i="8"/>
  <c r="J19" i="8"/>
  <c r="K22" i="8"/>
  <c r="J16" i="8"/>
  <c r="AZ10" i="8"/>
  <c r="T30" i="8"/>
  <c r="B12" i="8"/>
  <c r="Z27" i="8" l="1"/>
  <c r="BF30" i="8"/>
  <c r="BF25" i="8"/>
  <c r="BF36" i="8"/>
  <c r="Z14" i="8"/>
  <c r="BF29" i="8"/>
  <c r="Z37" i="8"/>
  <c r="BF20" i="8"/>
  <c r="Z20" i="8"/>
  <c r="BF38" i="8"/>
  <c r="Z65" i="8"/>
  <c r="Z18" i="8"/>
  <c r="Z12" i="8"/>
  <c r="CA12" i="8" s="1"/>
  <c r="BF34" i="8"/>
  <c r="Z10" i="8"/>
  <c r="Z21" i="8"/>
  <c r="Z11" i="8"/>
  <c r="Z16" i="8"/>
  <c r="Z29" i="8"/>
  <c r="Z68" i="8"/>
  <c r="Z80" i="8"/>
  <c r="Z70" i="8"/>
  <c r="Z33" i="8"/>
  <c r="CA33" i="8" s="1"/>
  <c r="Z24" i="8"/>
  <c r="Z63" i="8"/>
  <c r="BF19" i="8"/>
  <c r="Z38" i="8"/>
  <c r="BF28" i="8"/>
  <c r="BF24" i="8"/>
  <c r="Z75" i="8"/>
  <c r="Z74" i="8"/>
  <c r="Z15" i="8"/>
  <c r="BF22" i="8"/>
  <c r="Z26" i="8"/>
  <c r="Z22" i="8"/>
  <c r="Z36" i="8"/>
  <c r="Z13" i="8"/>
  <c r="Z62" i="8"/>
  <c r="Z72" i="8"/>
  <c r="BF32" i="8"/>
  <c r="P29" i="7"/>
  <c r="P28" i="7" s="1"/>
  <c r="P41" i="7"/>
  <c r="P40" i="7" s="1"/>
  <c r="Z25" i="8"/>
  <c r="CA25" i="8" s="1"/>
  <c r="Z32" i="8"/>
  <c r="CA32" i="8" s="1"/>
  <c r="BF13" i="8"/>
  <c r="BF18" i="8"/>
  <c r="Z56" i="8"/>
  <c r="Z64" i="8"/>
  <c r="Z54" i="8"/>
  <c r="Z67" i="8"/>
  <c r="BF31" i="8"/>
  <c r="BF23" i="8"/>
  <c r="BF37" i="8"/>
  <c r="CA37" i="8" s="1"/>
  <c r="BF26" i="8"/>
  <c r="CA26" i="8" s="1"/>
  <c r="Z35" i="8"/>
  <c r="CA35" i="8" s="1"/>
  <c r="BF14" i="8"/>
  <c r="Z23" i="8"/>
  <c r="Z31" i="8"/>
  <c r="Z57" i="8"/>
  <c r="Z52" i="8"/>
  <c r="Z55" i="8"/>
  <c r="Z71" i="8"/>
  <c r="Z79" i="8"/>
  <c r="Z28" i="8"/>
  <c r="CA28" i="8" s="1"/>
  <c r="CA19" i="8"/>
  <c r="Z30" i="8"/>
  <c r="CA30" i="8" s="1"/>
  <c r="BF10" i="8"/>
  <c r="CA10" i="8" s="1"/>
  <c r="Z17" i="8"/>
  <c r="BF16" i="8"/>
  <c r="CA16" i="8" s="1"/>
  <c r="Z34" i="8"/>
  <c r="CA34" i="8" s="1"/>
  <c r="Z9" i="8"/>
  <c r="BF27" i="8"/>
  <c r="BF11" i="8"/>
  <c r="CA11" i="8" s="1"/>
  <c r="BF17" i="8"/>
  <c r="BF15" i="8"/>
  <c r="CA15" i="8" s="1"/>
  <c r="BF21" i="8"/>
  <c r="Z59" i="8"/>
  <c r="Z78" i="8"/>
  <c r="Z60" i="8"/>
  <c r="Z51" i="8"/>
  <c r="CA27" i="8" l="1"/>
  <c r="CA14" i="8"/>
  <c r="CA29" i="8"/>
  <c r="CA38" i="8"/>
  <c r="CA36" i="8"/>
  <c r="CA21" i="8"/>
  <c r="CA31" i="8"/>
  <c r="CA18" i="8"/>
  <c r="CA17" i="8"/>
  <c r="CA24" i="8"/>
  <c r="CA20" i="8"/>
  <c r="CA22" i="8"/>
  <c r="O81" i="8"/>
  <c r="O82" i="8" s="1"/>
  <c r="O83" i="8" s="1"/>
  <c r="AU39" i="8"/>
  <c r="AU40" i="8" s="1"/>
  <c r="AU41" i="8" s="1"/>
  <c r="P80" i="7" s="1"/>
  <c r="CA9" i="8"/>
  <c r="O39" i="8"/>
  <c r="O40" i="8" s="1"/>
  <c r="O41" i="8" s="1"/>
  <c r="P67" i="7" s="1"/>
  <c r="P36" i="7"/>
  <c r="P27" i="7" s="1"/>
  <c r="P61" i="7" s="1"/>
  <c r="Q33" i="1"/>
  <c r="CA23" i="8"/>
  <c r="P48" i="7"/>
  <c r="P39" i="7" s="1"/>
  <c r="P74" i="7" s="1"/>
  <c r="Q34" i="1"/>
  <c r="CA13" i="8"/>
  <c r="Q30" i="1" l="1"/>
  <c r="Q38" i="1" s="1"/>
  <c r="Q29" i="1" s="1"/>
  <c r="Q50" i="1" s="1"/>
</calcChain>
</file>

<file path=xl/sharedStrings.xml><?xml version="1.0" encoding="utf-8"?>
<sst xmlns="http://schemas.openxmlformats.org/spreadsheetml/2006/main" count="2496" uniqueCount="452">
  <si>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11"/>
  </si>
  <si>
    <t>円</t>
    <rPh sb="0" eb="1">
      <t>エン</t>
    </rPh>
    <phoneticPr fontId="11"/>
  </si>
  <si>
    <t>賃金見込総額【（２）③－（２）④－（２）⑤】</t>
    <rPh sb="0" eb="2">
      <t>チンギン</t>
    </rPh>
    <rPh sb="2" eb="4">
      <t>ミコ</t>
    </rPh>
    <rPh sb="4" eb="6">
      <t>ソウガク</t>
    </rPh>
    <phoneticPr fontId="11"/>
  </si>
  <si>
    <t>Ｂ</t>
    <phoneticPr fontId="11"/>
  </si>
  <si>
    <t>Ａ</t>
    <phoneticPr fontId="11"/>
  </si>
  <si>
    <t>＜加算Ⅰ新規事由がない場合＞（以下のＢの額がＡの額以上であること）</t>
    <rPh sb="1" eb="3">
      <t>カサン</t>
    </rPh>
    <rPh sb="4" eb="6">
      <t>シンキ</t>
    </rPh>
    <rPh sb="6" eb="8">
      <t>ジユウ</t>
    </rPh>
    <rPh sb="11" eb="13">
      <t>バアイ</t>
    </rPh>
    <phoneticPr fontId="11"/>
  </si>
  <si>
    <t>賃金改善等見込総額【（２）①】</t>
    <rPh sb="0" eb="2">
      <t>チンギン</t>
    </rPh>
    <rPh sb="2" eb="4">
      <t>カイゼン</t>
    </rPh>
    <rPh sb="8" eb="9">
      <t>ガク</t>
    </rPh>
    <phoneticPr fontId="11"/>
  </si>
  <si>
    <t>特定加算見込額【（１）⑤】</t>
    <rPh sb="0" eb="2">
      <t>トクテイ</t>
    </rPh>
    <rPh sb="2" eb="4">
      <t>カサン</t>
    </rPh>
    <rPh sb="4" eb="6">
      <t>ミコ</t>
    </rPh>
    <rPh sb="6" eb="7">
      <t>ガク</t>
    </rPh>
    <phoneticPr fontId="11"/>
  </si>
  <si>
    <t>＜加算Ⅰ新規事由がある場合＞（以下のＢの額がＡの額以上であること）</t>
    <rPh sb="1" eb="3">
      <t>カサン</t>
    </rPh>
    <rPh sb="4" eb="6">
      <t>シンキ</t>
    </rPh>
    <rPh sb="6" eb="8">
      <t>ジユウ</t>
    </rPh>
    <rPh sb="11" eb="13">
      <t>バアイ</t>
    </rPh>
    <phoneticPr fontId="11"/>
  </si>
  <si>
    <t>※確認欄（千円未満の端数は切り捨て）</t>
    <rPh sb="1" eb="3">
      <t>カクニン</t>
    </rPh>
    <rPh sb="3" eb="4">
      <t>ラン</t>
    </rPh>
    <phoneticPr fontId="11"/>
  </si>
  <si>
    <t>※</t>
    <phoneticPr fontId="11"/>
  </si>
  <si>
    <t>④うち基準年度からの増減分</t>
    <rPh sb="3" eb="5">
      <t>キジュン</t>
    </rPh>
    <rPh sb="5" eb="7">
      <t>ネンド</t>
    </rPh>
    <rPh sb="10" eb="12">
      <t>ゾウゲン</t>
    </rPh>
    <rPh sb="12" eb="13">
      <t>ブン</t>
    </rPh>
    <phoneticPr fontId="11"/>
  </si>
  <si>
    <t>受入見込額</t>
    <rPh sb="0" eb="1">
      <t>ウ</t>
    </rPh>
    <rPh sb="1" eb="2">
      <t>イ</t>
    </rPh>
    <rPh sb="2" eb="4">
      <t>ミコミ</t>
    </rPh>
    <rPh sb="4" eb="5">
      <t>ガク</t>
    </rPh>
    <phoneticPr fontId="11"/>
  </si>
  <si>
    <t>③</t>
    <phoneticPr fontId="11"/>
  </si>
  <si>
    <t>②うち基準年度からの増減分</t>
    <rPh sb="3" eb="5">
      <t>キジュン</t>
    </rPh>
    <rPh sb="5" eb="7">
      <t>ネンド</t>
    </rPh>
    <rPh sb="10" eb="12">
      <t>ゾウゲン</t>
    </rPh>
    <rPh sb="12" eb="13">
      <t>ブン</t>
    </rPh>
    <phoneticPr fontId="11"/>
  </si>
  <si>
    <t>拠出見込額</t>
    <rPh sb="0" eb="2">
      <t>キョシュツ</t>
    </rPh>
    <rPh sb="2" eb="4">
      <t>ミコミ</t>
    </rPh>
    <rPh sb="4" eb="5">
      <t>ガク</t>
    </rPh>
    <phoneticPr fontId="11"/>
  </si>
  <si>
    <t>①</t>
    <phoneticPr fontId="11"/>
  </si>
  <si>
    <t>（３）他施設・事業所への配分等について</t>
    <rPh sb="3" eb="6">
      <t>タシセツ</t>
    </rPh>
    <rPh sb="7" eb="10">
      <t>ジギョウショ</t>
    </rPh>
    <rPh sb="12" eb="14">
      <t>ハイブン</t>
    </rPh>
    <rPh sb="14" eb="15">
      <t>トウ</t>
    </rPh>
    <phoneticPr fontId="11"/>
  </si>
  <si>
    <t>⑨事業主負担増加見込総額</t>
    <rPh sb="8" eb="10">
      <t>ミコ</t>
    </rPh>
    <rPh sb="10" eb="11">
      <t>ソウ</t>
    </rPh>
    <phoneticPr fontId="11"/>
  </si>
  <si>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1"/>
  </si>
  <si>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1"/>
  </si>
  <si>
    <t>⑥起点賃金水準（⑦＋⑧）</t>
    <phoneticPr fontId="11"/>
  </si>
  <si>
    <t>⑤</t>
    <phoneticPr fontId="11"/>
  </si>
  <si>
    <t>④加算前年度の加算残額に係る支払賃金</t>
    <phoneticPr fontId="11"/>
  </si>
  <si>
    <t>③支払賃金</t>
    <phoneticPr fontId="11"/>
  </si>
  <si>
    <t>②賃金改善見込総額（③－④－⑤－⑥）</t>
    <phoneticPr fontId="11"/>
  </si>
  <si>
    <t>賃金改善等見込総額（②＋⑨）（千円未満の端数は切り捨て）</t>
    <rPh sb="0" eb="2">
      <t>チンギン</t>
    </rPh>
    <rPh sb="2" eb="4">
      <t>カイゼン</t>
    </rPh>
    <rPh sb="4" eb="5">
      <t>トウ</t>
    </rPh>
    <rPh sb="5" eb="7">
      <t>ミコ</t>
    </rPh>
    <rPh sb="7" eb="9">
      <t>ソウガク</t>
    </rPh>
    <phoneticPr fontId="11"/>
  </si>
  <si>
    <t>①</t>
    <phoneticPr fontId="11"/>
  </si>
  <si>
    <t>（２）賃金改善等見込総額</t>
    <rPh sb="3" eb="5">
      <t>チンギン</t>
    </rPh>
    <rPh sb="5" eb="7">
      <t>カイゼン</t>
    </rPh>
    <rPh sb="7" eb="8">
      <t>トウ</t>
    </rPh>
    <rPh sb="8" eb="10">
      <t>ミコ</t>
    </rPh>
    <rPh sb="10" eb="12">
      <t>ソウガク</t>
    </rPh>
    <phoneticPr fontId="11"/>
  </si>
  <si>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1"/>
  </si>
  <si>
    <t>※2</t>
    <phoneticPr fontId="11"/>
  </si>
  <si>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11"/>
  </si>
  <si>
    <t>※1</t>
    <phoneticPr fontId="11"/>
  </si>
  <si>
    <t>賃金改善実施期間</t>
    <rPh sb="0" eb="2">
      <t>チンギン</t>
    </rPh>
    <rPh sb="2" eb="4">
      <t>カイゼン</t>
    </rPh>
    <rPh sb="4" eb="6">
      <t>ジッシ</t>
    </rPh>
    <rPh sb="6" eb="8">
      <t>キカン</t>
    </rPh>
    <phoneticPr fontId="11"/>
  </si>
  <si>
    <t>⑥</t>
    <phoneticPr fontId="11"/>
  </si>
  <si>
    <t>職員配置加算【市】</t>
    <phoneticPr fontId="11"/>
  </si>
  <si>
    <t>⑤特定加算見込額（千円未満の端数は切り捨て）（※2）</t>
    <rPh sb="1" eb="3">
      <t>トクテイ</t>
    </rPh>
    <rPh sb="3" eb="5">
      <t>カサン</t>
    </rPh>
    <rPh sb="5" eb="8">
      <t>ミコミガク</t>
    </rPh>
    <phoneticPr fontId="11"/>
  </si>
  <si>
    <t>職員配置加算【市】</t>
    <phoneticPr fontId="11"/>
  </si>
  <si>
    <t>加算見込額（千円未満の端数は切り捨て）（※2）</t>
    <rPh sb="0" eb="2">
      <t>カサン</t>
    </rPh>
    <rPh sb="2" eb="4">
      <t>ミコ</t>
    </rPh>
    <rPh sb="4" eb="5">
      <t>ガク</t>
    </rPh>
    <phoneticPr fontId="11"/>
  </si>
  <si>
    <t>④</t>
    <phoneticPr fontId="11"/>
  </si>
  <si>
    <t>％</t>
    <phoneticPr fontId="11"/>
  </si>
  <si>
    <t>③加算Ⅰ新規事由に係る加算率（※1）</t>
    <rPh sb="1" eb="3">
      <t>カサン</t>
    </rPh>
    <rPh sb="4" eb="6">
      <t>シンキ</t>
    </rPh>
    <rPh sb="6" eb="8">
      <t>ジユウ</t>
    </rPh>
    <rPh sb="9" eb="10">
      <t>カカ</t>
    </rPh>
    <rPh sb="11" eb="14">
      <t>カサンリツ</t>
    </rPh>
    <phoneticPr fontId="11"/>
  </si>
  <si>
    <t>％</t>
    <phoneticPr fontId="11"/>
  </si>
  <si>
    <t>②</t>
    <phoneticPr fontId="11"/>
  </si>
  <si>
    <t>加算Ⅰ新規事由</t>
    <rPh sb="0" eb="2">
      <t>カサン</t>
    </rPh>
    <rPh sb="3" eb="5">
      <t>シンキ</t>
    </rPh>
    <rPh sb="5" eb="7">
      <t>ジユウ</t>
    </rPh>
    <phoneticPr fontId="11"/>
  </si>
  <si>
    <t>①</t>
    <phoneticPr fontId="11"/>
  </si>
  <si>
    <t>（１）加算見込額</t>
    <rPh sb="3" eb="5">
      <t>カサン</t>
    </rPh>
    <rPh sb="5" eb="7">
      <t>ミコ</t>
    </rPh>
    <rPh sb="7" eb="8">
      <t>ガク</t>
    </rPh>
    <phoneticPr fontId="11"/>
  </si>
  <si>
    <t>代表者・氏名</t>
    <rPh sb="0" eb="3">
      <t>ダイヒョウシャ</t>
    </rPh>
    <rPh sb="4" eb="6">
      <t>シメイ</t>
    </rPh>
    <phoneticPr fontId="8"/>
  </si>
  <si>
    <t>施設・事業所名称</t>
    <rPh sb="0" eb="2">
      <t>シセツ</t>
    </rPh>
    <rPh sb="3" eb="6">
      <t>ジギョウショ</t>
    </rPh>
    <rPh sb="6" eb="8">
      <t>メイショウ</t>
    </rPh>
    <phoneticPr fontId="8"/>
  </si>
  <si>
    <t>施設・事業所番号</t>
    <rPh sb="0" eb="2">
      <t>シセツ</t>
    </rPh>
    <rPh sb="3" eb="6">
      <t>ジギョウショ</t>
    </rPh>
    <rPh sb="6" eb="8">
      <t>バンゴウ</t>
    </rPh>
    <phoneticPr fontId="11"/>
  </si>
  <si>
    <t>施設・事業種別</t>
    <rPh sb="0" eb="2">
      <t>シセツ</t>
    </rPh>
    <rPh sb="3" eb="5">
      <t>ジギョウ</t>
    </rPh>
    <rPh sb="5" eb="7">
      <t>シュベツ</t>
    </rPh>
    <phoneticPr fontId="11"/>
  </si>
  <si>
    <t>区</t>
    <rPh sb="0" eb="1">
      <t>ク</t>
    </rPh>
    <phoneticPr fontId="11"/>
  </si>
  <si>
    <t>横浜市</t>
    <rPh sb="0" eb="3">
      <t>ヨコハマシ</t>
    </rPh>
    <phoneticPr fontId="11"/>
  </si>
  <si>
    <t>横浜市長</t>
    <rPh sb="0" eb="4">
      <t>ヨコハマシチョウ</t>
    </rPh>
    <phoneticPr fontId="11"/>
  </si>
  <si>
    <t>○</t>
    <phoneticPr fontId="11"/>
  </si>
  <si>
    <t>✔</t>
    <phoneticPr fontId="11"/>
  </si>
  <si>
    <t>第２号様式の１</t>
    <phoneticPr fontId="11"/>
  </si>
  <si>
    <t>加算Ⅰ新規事由がない場合は、前年度からの増減額を記入すること。</t>
    <rPh sb="10" eb="12">
      <t>バアイ</t>
    </rPh>
    <rPh sb="14" eb="17">
      <t>ゼンネンド</t>
    </rPh>
    <rPh sb="20" eb="22">
      <t>ゾウゲン</t>
    </rPh>
    <rPh sb="22" eb="23">
      <t>ガク</t>
    </rPh>
    <rPh sb="24" eb="26">
      <t>キニュウ</t>
    </rPh>
    <phoneticPr fontId="11"/>
  </si>
  <si>
    <t>※2</t>
    <phoneticPr fontId="11"/>
  </si>
  <si>
    <t>同一事業者が運営する全ての施設・事業所（特定教育・保育施設及び特定地域型保育事業所）について記入すること。</t>
    <phoneticPr fontId="11"/>
  </si>
  <si>
    <t>※1</t>
    <phoneticPr fontId="11"/>
  </si>
  <si>
    <t>合計</t>
    <rPh sb="0" eb="2">
      <t>ゴウケイ</t>
    </rPh>
    <phoneticPr fontId="11"/>
  </si>
  <si>
    <t>○○保育所</t>
    <rPh sb="2" eb="5">
      <t>ホイクショ</t>
    </rPh>
    <phoneticPr fontId="11"/>
  </si>
  <si>
    <t>○○市</t>
    <rPh sb="2" eb="3">
      <t>シ</t>
    </rPh>
    <phoneticPr fontId="11"/>
  </si>
  <si>
    <t>○○県</t>
    <rPh sb="2" eb="3">
      <t>ケン</t>
    </rPh>
    <phoneticPr fontId="11"/>
  </si>
  <si>
    <t>例１</t>
    <rPh sb="0" eb="1">
      <t>レイ</t>
    </rPh>
    <phoneticPr fontId="11"/>
  </si>
  <si>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1"/>
  </si>
  <si>
    <t>他事業所からの受入額
（円）</t>
    <rPh sb="0" eb="1">
      <t>ホカ</t>
    </rPh>
    <rPh sb="1" eb="4">
      <t>ジギョウショ</t>
    </rPh>
    <rPh sb="7" eb="9">
      <t>ウケイレ</t>
    </rPh>
    <rPh sb="9" eb="10">
      <t>ガク</t>
    </rPh>
    <rPh sb="12" eb="13">
      <t>エン</t>
    </rPh>
    <phoneticPr fontId="11"/>
  </si>
  <si>
    <t>他事業所への拠出額
（円）</t>
    <rPh sb="0" eb="1">
      <t>ホカ</t>
    </rPh>
    <rPh sb="1" eb="4">
      <t>ジギョウショ</t>
    </rPh>
    <rPh sb="6" eb="8">
      <t>キョシュツ</t>
    </rPh>
    <rPh sb="8" eb="9">
      <t>ガク</t>
    </rPh>
    <rPh sb="11" eb="12">
      <t>エン</t>
    </rPh>
    <phoneticPr fontId="11"/>
  </si>
  <si>
    <r>
      <t>施設・事業所名</t>
    </r>
    <r>
      <rPr>
        <vertAlign val="superscript"/>
        <sz val="12"/>
        <rFont val="HGｺﾞｼｯｸM"/>
        <family val="3"/>
        <charset val="128"/>
      </rPr>
      <t>※1</t>
    </r>
    <rPh sb="0" eb="2">
      <t>シセツ</t>
    </rPh>
    <rPh sb="3" eb="6">
      <t>ジギョウショ</t>
    </rPh>
    <rPh sb="6" eb="7">
      <t>メイ</t>
    </rPh>
    <phoneticPr fontId="11"/>
  </si>
  <si>
    <t>市町村名</t>
    <rPh sb="0" eb="4">
      <t>シチョウソンメイ</t>
    </rPh>
    <phoneticPr fontId="11"/>
  </si>
  <si>
    <t>都道府県名</t>
    <rPh sb="0" eb="4">
      <t>トドウフケン</t>
    </rPh>
    <rPh sb="4" eb="5">
      <t>メイ</t>
    </rPh>
    <phoneticPr fontId="11"/>
  </si>
  <si>
    <t>番号</t>
    <rPh sb="0" eb="2">
      <t>バンゴウ</t>
    </rPh>
    <phoneticPr fontId="11"/>
  </si>
  <si>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11"/>
  </si>
  <si>
    <t>第２号様式の２</t>
    <phoneticPr fontId="11"/>
  </si>
  <si>
    <t>　処遇改善等加算Ⅰ・Ⅱ及び職員処遇改善費のどちらの対象者なのかを明記してください。なお、複数が対象の場合は、対象となる加算（Ⅰ・Ⅱ・市）を記載してください。</t>
    <phoneticPr fontId="20"/>
  </si>
  <si>
    <t>注５）</t>
    <rPh sb="0" eb="1">
      <t>チュウ</t>
    </rPh>
    <phoneticPr fontId="20"/>
  </si>
  <si>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20"/>
  </si>
  <si>
    <t>注４）</t>
    <rPh sb="0" eb="1">
      <t>チュウ</t>
    </rPh>
    <phoneticPr fontId="20"/>
  </si>
  <si>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20"/>
  </si>
  <si>
    <t>注３）</t>
    <rPh sb="0" eb="1">
      <t>チュウ</t>
    </rPh>
    <phoneticPr fontId="20"/>
  </si>
  <si>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20"/>
  </si>
  <si>
    <t>注２）</t>
    <rPh sb="0" eb="1">
      <t>チュウ</t>
    </rPh>
    <phoneticPr fontId="20"/>
  </si>
  <si>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20"/>
  </si>
  <si>
    <t>注１）</t>
    <rPh sb="0" eb="1">
      <t>チュウ</t>
    </rPh>
    <phoneticPr fontId="20"/>
  </si>
  <si>
    <t>代表者名</t>
    <rPh sb="0" eb="3">
      <t>ダイヒョウシャ</t>
    </rPh>
    <rPh sb="3" eb="4">
      <t>メイ</t>
    </rPh>
    <phoneticPr fontId="20"/>
  </si>
  <si>
    <t>施設・事業所名</t>
    <rPh sb="0" eb="2">
      <t>シセツ</t>
    </rPh>
    <rPh sb="3" eb="6">
      <t>ジギョウショ</t>
    </rPh>
    <rPh sb="6" eb="7">
      <t>メイ</t>
    </rPh>
    <phoneticPr fontId="20"/>
  </si>
  <si>
    <t>　　年　　月　　日</t>
    <rPh sb="2" eb="3">
      <t>ネン</t>
    </rPh>
    <rPh sb="5" eb="6">
      <t>ガツ</t>
    </rPh>
    <rPh sb="8" eb="9">
      <t>ニチ</t>
    </rPh>
    <phoneticPr fontId="20"/>
  </si>
  <si>
    <t>日</t>
  </si>
  <si>
    <t>月</t>
  </si>
  <si>
    <t>年</t>
    <rPh sb="0" eb="1">
      <t>ネン</t>
    </rPh>
    <phoneticPr fontId="20"/>
  </si>
  <si>
    <t>日</t>
    <rPh sb="0" eb="1">
      <t>ニチ</t>
    </rPh>
    <phoneticPr fontId="20"/>
  </si>
  <si>
    <t>月</t>
    <rPh sb="0" eb="1">
      <t>ゲツ</t>
    </rPh>
    <phoneticPr fontId="20"/>
  </si>
  <si>
    <t>横浜　太郎</t>
    <rPh sb="0" eb="2">
      <t>ヨコハマ</t>
    </rPh>
    <rPh sb="3" eb="5">
      <t>タロウ</t>
    </rPh>
    <phoneticPr fontId="20"/>
  </si>
  <si>
    <t>●</t>
    <phoneticPr fontId="20"/>
  </si>
  <si>
    <t>●</t>
    <phoneticPr fontId="20"/>
  </si>
  <si>
    <t>○</t>
    <phoneticPr fontId="20"/>
  </si>
  <si>
    <t>○</t>
    <phoneticPr fontId="20"/>
  </si>
  <si>
    <t>○</t>
    <phoneticPr fontId="20"/>
  </si>
  <si>
    <t>保育士</t>
  </si>
  <si>
    <t>常勤</t>
  </si>
  <si>
    <t>Ⅰ・市</t>
    <rPh sb="2" eb="3">
      <t>シ</t>
    </rPh>
    <phoneticPr fontId="20"/>
  </si>
  <si>
    <t>例</t>
    <rPh sb="0" eb="1">
      <t>レイ</t>
    </rPh>
    <phoneticPr fontId="20"/>
  </si>
  <si>
    <t>実績報告時
氏名（自署）</t>
    <rPh sb="0" eb="2">
      <t>ジッセキ</t>
    </rPh>
    <rPh sb="2" eb="4">
      <t>ホウコク</t>
    </rPh>
    <rPh sb="4" eb="5">
      <t>ジ</t>
    </rPh>
    <rPh sb="6" eb="8">
      <t>シメイ</t>
    </rPh>
    <rPh sb="9" eb="11">
      <t>ジショ</t>
    </rPh>
    <phoneticPr fontId="20"/>
  </si>
  <si>
    <t>確認日</t>
    <rPh sb="0" eb="2">
      <t>カクニン</t>
    </rPh>
    <rPh sb="2" eb="3">
      <t>ビ</t>
    </rPh>
    <phoneticPr fontId="20"/>
  </si>
  <si>
    <t>実施計画時
氏名（自署）</t>
    <rPh sb="0" eb="2">
      <t>ジッシ</t>
    </rPh>
    <rPh sb="2" eb="4">
      <t>ケイカク</t>
    </rPh>
    <rPh sb="4" eb="5">
      <t>ジ</t>
    </rPh>
    <rPh sb="6" eb="8">
      <t>シメイ</t>
    </rPh>
    <rPh sb="9" eb="11">
      <t>ジショ</t>
    </rPh>
    <phoneticPr fontId="20"/>
  </si>
  <si>
    <t>職種</t>
    <rPh sb="0" eb="2">
      <t>ショクシュ</t>
    </rPh>
    <phoneticPr fontId="20"/>
  </si>
  <si>
    <t>雇用形態</t>
    <rPh sb="0" eb="2">
      <t>コヨウ</t>
    </rPh>
    <rPh sb="2" eb="4">
      <t>ケイタイ</t>
    </rPh>
    <phoneticPr fontId="20"/>
  </si>
  <si>
    <t>Ⅰ・Ⅱ・市注５</t>
    <rPh sb="4" eb="5">
      <t>シ</t>
    </rPh>
    <rPh sb="5" eb="6">
      <t>チュウ</t>
    </rPh>
    <phoneticPr fontId="20"/>
  </si>
  <si>
    <t>NO</t>
    <phoneticPr fontId="20"/>
  </si>
  <si>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20"/>
  </si>
  <si>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20"/>
  </si>
  <si>
    <t>代表者職・氏名</t>
    <rPh sb="0" eb="3">
      <t>ダイヒョウシャ</t>
    </rPh>
    <rPh sb="3" eb="4">
      <t>ショク</t>
    </rPh>
    <rPh sb="5" eb="7">
      <t>シメイ</t>
    </rPh>
    <phoneticPr fontId="20"/>
  </si>
  <si>
    <t>施設・事業所名称</t>
    <rPh sb="0" eb="2">
      <t>シセツ</t>
    </rPh>
    <rPh sb="3" eb="6">
      <t>ジギョウショ</t>
    </rPh>
    <rPh sb="6" eb="8">
      <t>メイショウ</t>
    </rPh>
    <phoneticPr fontId="20"/>
  </si>
  <si>
    <t>施設・事業所番号</t>
    <rPh sb="0" eb="2">
      <t>シセツ</t>
    </rPh>
    <rPh sb="3" eb="6">
      <t>ジギョウショ</t>
    </rPh>
    <rPh sb="6" eb="8">
      <t>バンゴウ</t>
    </rPh>
    <phoneticPr fontId="20"/>
  </si>
  <si>
    <t>施設・事業種別</t>
    <rPh sb="0" eb="2">
      <t>シセツ</t>
    </rPh>
    <rPh sb="3" eb="5">
      <t>ジギョウ</t>
    </rPh>
    <rPh sb="5" eb="7">
      <t>シュベツ</t>
    </rPh>
    <phoneticPr fontId="20"/>
  </si>
  <si>
    <t>区</t>
    <rPh sb="0" eb="1">
      <t>ク</t>
    </rPh>
    <phoneticPr fontId="20"/>
  </si>
  <si>
    <t>横浜市</t>
    <rPh sb="0" eb="3">
      <t>ヨコハマシ</t>
    </rPh>
    <phoneticPr fontId="23"/>
  </si>
  <si>
    <t>市町村</t>
    <rPh sb="0" eb="3">
      <t>シチョウソン</t>
    </rPh>
    <phoneticPr fontId="20"/>
  </si>
  <si>
    <t>横浜市長</t>
    <rPh sb="0" eb="2">
      <t>ヨコハマ</t>
    </rPh>
    <rPh sb="2" eb="4">
      <t>シチョウ</t>
    </rPh>
    <phoneticPr fontId="20"/>
  </si>
  <si>
    <t>第２号様式の３</t>
    <rPh sb="0" eb="1">
      <t>ダイ</t>
    </rPh>
    <rPh sb="2" eb="3">
      <t>ゴウ</t>
    </rPh>
    <rPh sb="3" eb="5">
      <t>ヨウシキ</t>
    </rPh>
    <phoneticPr fontId="20"/>
  </si>
  <si>
    <t>その他職員</t>
    <rPh sb="2" eb="3">
      <t>タ</t>
    </rPh>
    <rPh sb="3" eb="5">
      <t>ショクイン</t>
    </rPh>
    <phoneticPr fontId="20"/>
  </si>
  <si>
    <t>家庭的保育者</t>
    <rPh sb="0" eb="3">
      <t>カテイテキ</t>
    </rPh>
    <rPh sb="3" eb="5">
      <t>ホイク</t>
    </rPh>
    <rPh sb="5" eb="6">
      <t>モノ</t>
    </rPh>
    <phoneticPr fontId="20"/>
  </si>
  <si>
    <t>事務職員</t>
    <rPh sb="0" eb="2">
      <t>ジム</t>
    </rPh>
    <rPh sb="2" eb="4">
      <t>ショクイン</t>
    </rPh>
    <phoneticPr fontId="20"/>
  </si>
  <si>
    <t>看護師・准看護師・助産師・保健師</t>
    <rPh sb="0" eb="3">
      <t>カンゴシ</t>
    </rPh>
    <rPh sb="4" eb="8">
      <t>ジュンカンゴシ</t>
    </rPh>
    <rPh sb="9" eb="12">
      <t>ジョサンシ</t>
    </rPh>
    <rPh sb="13" eb="16">
      <t>ホケンシ</t>
    </rPh>
    <phoneticPr fontId="20"/>
  </si>
  <si>
    <t>栄養士</t>
    <rPh sb="0" eb="3">
      <t>エイヨウシ</t>
    </rPh>
    <phoneticPr fontId="20"/>
  </si>
  <si>
    <t>保育士</t>
    <rPh sb="0" eb="2">
      <t>ホイク</t>
    </rPh>
    <rPh sb="2" eb="3">
      <t>シ</t>
    </rPh>
    <phoneticPr fontId="20"/>
  </si>
  <si>
    <t>教諭</t>
    <rPh sb="0" eb="2">
      <t>キョウユ</t>
    </rPh>
    <phoneticPr fontId="20"/>
  </si>
  <si>
    <t>保育教諭</t>
    <rPh sb="0" eb="2">
      <t>ホイク</t>
    </rPh>
    <rPh sb="2" eb="4">
      <t>キョウユ</t>
    </rPh>
    <phoneticPr fontId="20"/>
  </si>
  <si>
    <t>「常勤」とは、原則として施設で定めた勤務時間（所定労働時間）の全てを勤務する者、又は１日６時間以上かつ20日以上勤務している者をいい、「非常勤」とは常勤以外の者をいう。</t>
    <phoneticPr fontId="11"/>
  </si>
  <si>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1"/>
  </si>
  <si>
    <t>【記入における留意事項】</t>
    <phoneticPr fontId="11"/>
  </si>
  <si>
    <t>総額</t>
    <rPh sb="0" eb="2">
      <t>ソウガク</t>
    </rPh>
    <phoneticPr fontId="11"/>
  </si>
  <si>
    <t>賞与
（一時金）
③</t>
    <rPh sb="0" eb="2">
      <t>ショウヨ</t>
    </rPh>
    <phoneticPr fontId="11"/>
  </si>
  <si>
    <t>手当
②</t>
    <rPh sb="0" eb="2">
      <t>テアテ</t>
    </rPh>
    <phoneticPr fontId="11"/>
  </si>
  <si>
    <t>備考</t>
    <rPh sb="0" eb="2">
      <t>ビコウ</t>
    </rPh>
    <phoneticPr fontId="11"/>
  </si>
  <si>
    <t>職種</t>
    <phoneticPr fontId="11"/>
  </si>
  <si>
    <t>職員名</t>
    <phoneticPr fontId="11"/>
  </si>
  <si>
    <t>No</t>
    <phoneticPr fontId="11"/>
  </si>
  <si>
    <t>賃金改善明細（職員別表）</t>
    <rPh sb="4" eb="6">
      <t>メイサイ</t>
    </rPh>
    <rPh sb="7" eb="9">
      <t>ショクイン</t>
    </rPh>
    <rPh sb="9" eb="10">
      <t>ベツ</t>
    </rPh>
    <rPh sb="10" eb="11">
      <t>ヒョウ</t>
    </rPh>
    <phoneticPr fontId="11"/>
  </si>
  <si>
    <t>第２号様式の４</t>
    <rPh sb="0" eb="1">
      <t>ダイ</t>
    </rPh>
    <rPh sb="2" eb="3">
      <t>ゴウ</t>
    </rPh>
    <rPh sb="3" eb="5">
      <t>ヨウシキ</t>
    </rPh>
    <phoneticPr fontId="11"/>
  </si>
  <si>
    <t>加算Ⅱの新規事由による賃金改善額
（職員処遇改善費分）</t>
    <rPh sb="18" eb="20">
      <t>ショクイン</t>
    </rPh>
    <rPh sb="20" eb="22">
      <t>ショグウ</t>
    </rPh>
    <rPh sb="22" eb="24">
      <t>カイゼン</t>
    </rPh>
    <rPh sb="24" eb="25">
      <t>ヒ</t>
    </rPh>
    <rPh sb="25" eb="26">
      <t>ブン</t>
    </rPh>
    <phoneticPr fontId="11"/>
  </si>
  <si>
    <t>第３号様式</t>
    <rPh sb="0" eb="1">
      <t>ダイ</t>
    </rPh>
    <rPh sb="2" eb="3">
      <t>ゴウ</t>
    </rPh>
    <rPh sb="3" eb="5">
      <t>ヨウシキ</t>
    </rPh>
    <phoneticPr fontId="20"/>
  </si>
  <si>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20"/>
  </si>
  <si>
    <t>キャリアパスに関する要件について</t>
    <rPh sb="7" eb="8">
      <t>カン</t>
    </rPh>
    <rPh sb="10" eb="12">
      <t>ヨウケン</t>
    </rPh>
    <phoneticPr fontId="20"/>
  </si>
  <si>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20"/>
  </si>
  <si>
    <t>　（①及び②に該当していれば本要件を満たす。）</t>
    <rPh sb="3" eb="4">
      <t>オヨ</t>
    </rPh>
    <rPh sb="7" eb="9">
      <t>ガイトウ</t>
    </rPh>
    <rPh sb="14" eb="15">
      <t>ホン</t>
    </rPh>
    <rPh sb="15" eb="17">
      <t>ヨウケン</t>
    </rPh>
    <rPh sb="18" eb="19">
      <t>ミ</t>
    </rPh>
    <phoneticPr fontId="20"/>
  </si>
  <si>
    <t>①</t>
    <phoneticPr fontId="20"/>
  </si>
  <si>
    <t>次のaからcまでのすべての要件を満たす。</t>
    <rPh sb="0" eb="1">
      <t>ツギ</t>
    </rPh>
    <rPh sb="13" eb="15">
      <t>ヨウケン</t>
    </rPh>
    <rPh sb="16" eb="17">
      <t>ミ</t>
    </rPh>
    <phoneticPr fontId="20"/>
  </si>
  <si>
    <t>a</t>
    <phoneticPr fontId="20"/>
  </si>
  <si>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20"/>
  </si>
  <si>
    <t>b</t>
    <phoneticPr fontId="20"/>
  </si>
  <si>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20"/>
  </si>
  <si>
    <t>c</t>
    <phoneticPr fontId="20"/>
  </si>
  <si>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20"/>
  </si>
  <si>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20"/>
  </si>
  <si>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20"/>
  </si>
  <si>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20"/>
  </si>
  <si>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20"/>
  </si>
  <si>
    <t>＜資質向上のための目標設定について＞</t>
    <rPh sb="1" eb="3">
      <t>シシツ</t>
    </rPh>
    <rPh sb="3" eb="5">
      <t>コウジョウ</t>
    </rPh>
    <rPh sb="9" eb="11">
      <t>モクヒョウ</t>
    </rPh>
    <rPh sb="11" eb="13">
      <t>セッテイ</t>
    </rPh>
    <phoneticPr fontId="20"/>
  </si>
  <si>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20"/>
  </si>
  <si>
    <t>＜具体的な取り組み内容＞</t>
    <rPh sb="1" eb="4">
      <t>グタイテキ</t>
    </rPh>
    <rPh sb="5" eb="6">
      <t>ト</t>
    </rPh>
    <rPh sb="7" eb="8">
      <t>ク</t>
    </rPh>
    <rPh sb="9" eb="11">
      <t>ナイヨウ</t>
    </rPh>
    <phoneticPr fontId="20"/>
  </si>
  <si>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20"/>
  </si>
  <si>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20"/>
  </si>
  <si>
    <t>横浜市</t>
    <rPh sb="0" eb="3">
      <t>ヨコハマシ</t>
    </rPh>
    <phoneticPr fontId="20"/>
  </si>
  <si>
    <t>施設・事業所
番号</t>
    <rPh sb="0" eb="2">
      <t>シセツ</t>
    </rPh>
    <rPh sb="3" eb="6">
      <t>ジギョウショ</t>
    </rPh>
    <rPh sb="7" eb="9">
      <t>バンゴウ</t>
    </rPh>
    <phoneticPr fontId="20"/>
  </si>
  <si>
    <t>施設・
事業所名</t>
    <rPh sb="0" eb="2">
      <t>シセツ</t>
    </rPh>
    <rPh sb="4" eb="7">
      <t>ジギョウショ</t>
    </rPh>
    <rPh sb="7" eb="8">
      <t>メイ</t>
    </rPh>
    <phoneticPr fontId="20"/>
  </si>
  <si>
    <t>②次のｄ及びｅの要件を満たす。</t>
    <rPh sb="1" eb="2">
      <t>ツギ</t>
    </rPh>
    <rPh sb="4" eb="5">
      <t>オヨ</t>
    </rPh>
    <rPh sb="8" eb="10">
      <t>ヨウケン</t>
    </rPh>
    <rPh sb="11" eb="12">
      <t>ミ</t>
    </rPh>
    <phoneticPr fontId="20"/>
  </si>
  <si>
    <t>目指すべき姿（保育理念・教育理念）</t>
    <rPh sb="0" eb="2">
      <t>メザ</t>
    </rPh>
    <rPh sb="5" eb="6">
      <t>スガタ</t>
    </rPh>
    <rPh sb="7" eb="9">
      <t>ホイク</t>
    </rPh>
    <rPh sb="9" eb="11">
      <t>リネン</t>
    </rPh>
    <rPh sb="12" eb="14">
      <t>キョウイク</t>
    </rPh>
    <rPh sb="14" eb="16">
      <t>リネン</t>
    </rPh>
    <phoneticPr fontId="20"/>
  </si>
  <si>
    <t>ｄ</t>
    <phoneticPr fontId="20"/>
  </si>
  <si>
    <t>e</t>
    <phoneticPr fontId="20"/>
  </si>
  <si>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20"/>
  </si>
  <si>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20"/>
  </si>
  <si>
    <t>ア</t>
    <phoneticPr fontId="20"/>
  </si>
  <si>
    <t>イ</t>
    <phoneticPr fontId="20"/>
  </si>
  <si>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20"/>
  </si>
  <si>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20"/>
  </si>
  <si>
    <t>全体</t>
    <rPh sb="0" eb="2">
      <t>ゼンタイ</t>
    </rPh>
    <phoneticPr fontId="20"/>
  </si>
  <si>
    <t>初任者向け</t>
    <rPh sb="0" eb="3">
      <t>ショニンシャ</t>
    </rPh>
    <rPh sb="3" eb="4">
      <t>ム</t>
    </rPh>
    <phoneticPr fontId="20"/>
  </si>
  <si>
    <t>中堅向け</t>
    <rPh sb="0" eb="2">
      <t>チュウケン</t>
    </rPh>
    <rPh sb="2" eb="3">
      <t>ム</t>
    </rPh>
    <phoneticPr fontId="20"/>
  </si>
  <si>
    <t>主任・ベテラン向け</t>
    <rPh sb="0" eb="2">
      <t>シュニン</t>
    </rPh>
    <rPh sb="7" eb="8">
      <t>ム</t>
    </rPh>
    <phoneticPr fontId="20"/>
  </si>
  <si>
    <t>指導職員・管理職層向け</t>
    <rPh sb="0" eb="2">
      <t>シドウ</t>
    </rPh>
    <rPh sb="2" eb="4">
      <t>ショクイン</t>
    </rPh>
    <rPh sb="5" eb="7">
      <t>カンリ</t>
    </rPh>
    <rPh sb="7" eb="8">
      <t>ショク</t>
    </rPh>
    <rPh sb="8" eb="9">
      <t>ソウ</t>
    </rPh>
    <rPh sb="9" eb="10">
      <t>ム</t>
    </rPh>
    <phoneticPr fontId="20"/>
  </si>
  <si>
    <t>第６号様式</t>
    <phoneticPr fontId="11"/>
  </si>
  <si>
    <t>施設・事業所名称</t>
    <rPh sb="0" eb="2">
      <t>シセツ</t>
    </rPh>
    <rPh sb="3" eb="6">
      <t>ジギョウショ</t>
    </rPh>
    <rPh sb="6" eb="8">
      <t>メイショウ</t>
    </rPh>
    <phoneticPr fontId="7"/>
  </si>
  <si>
    <t>（１）賃金改善について</t>
    <rPh sb="3" eb="5">
      <t>チンギン</t>
    </rPh>
    <rPh sb="5" eb="7">
      <t>カイゼン</t>
    </rPh>
    <phoneticPr fontId="11"/>
  </si>
  <si>
    <t>加算Ⅱ新規事由</t>
    <rPh sb="0" eb="2">
      <t>カサン</t>
    </rPh>
    <rPh sb="3" eb="5">
      <t>シンキ</t>
    </rPh>
    <rPh sb="5" eb="7">
      <t>ジユウ</t>
    </rPh>
    <phoneticPr fontId="11"/>
  </si>
  <si>
    <t>あり</t>
    <phoneticPr fontId="11"/>
  </si>
  <si>
    <t>加算見込額（千円未満の端数は切り捨て）（※1）</t>
    <rPh sb="0" eb="2">
      <t>カサン</t>
    </rPh>
    <rPh sb="2" eb="4">
      <t>ミコ</t>
    </rPh>
    <rPh sb="4" eb="5">
      <t>ガク</t>
    </rPh>
    <phoneticPr fontId="11"/>
  </si>
  <si>
    <t>人数Ａ</t>
    <rPh sb="0" eb="2">
      <t>ニンズウ</t>
    </rPh>
    <phoneticPr fontId="11"/>
  </si>
  <si>
    <t>人</t>
    <rPh sb="0" eb="1">
      <t>ニン</t>
    </rPh>
    <phoneticPr fontId="11"/>
  </si>
  <si>
    <t>人数Ｂ</t>
    <rPh sb="0" eb="2">
      <t>ニンズウ</t>
    </rPh>
    <phoneticPr fontId="11"/>
  </si>
  <si>
    <t>人数Ｃ</t>
    <rPh sb="0" eb="2">
      <t>ニンズウ</t>
    </rPh>
    <phoneticPr fontId="11"/>
  </si>
  <si>
    <t>なし</t>
    <phoneticPr fontId="11"/>
  </si>
  <si>
    <t>処遇改善等加算Ⅱ【国】</t>
    <phoneticPr fontId="11"/>
  </si>
  <si>
    <t>職員処遇改善費【市】</t>
    <phoneticPr fontId="11"/>
  </si>
  <si>
    <t>③特定加算見込額（千円未満の端数は切り捨て）（※1）</t>
    <rPh sb="1" eb="3">
      <t>トクテイ</t>
    </rPh>
    <rPh sb="3" eb="5">
      <t>カサン</t>
    </rPh>
    <rPh sb="5" eb="7">
      <t>ミコ</t>
    </rPh>
    <rPh sb="7" eb="8">
      <t>ガク</t>
    </rPh>
    <phoneticPr fontId="11"/>
  </si>
  <si>
    <t>処遇改善等加算Ⅱ【国】</t>
  </si>
  <si>
    <t>職員処遇改善費【市】</t>
  </si>
  <si>
    <t>（</t>
    <phoneticPr fontId="11"/>
  </si>
  <si>
    <t>ヶ月</t>
  </si>
  <si>
    <t>）</t>
    <phoneticPr fontId="11"/>
  </si>
  <si>
    <t>賃金改善等見込総額（②＋⑨）（千円未満の端数は切り捨て）</t>
    <rPh sb="0" eb="2">
      <t>チンギン</t>
    </rPh>
    <rPh sb="2" eb="4">
      <t>カイゼン</t>
    </rPh>
    <rPh sb="4" eb="5">
      <t>トウ</t>
    </rPh>
    <rPh sb="5" eb="7">
      <t>ミコミ</t>
    </rPh>
    <rPh sb="7" eb="9">
      <t>ソウガク</t>
    </rPh>
    <phoneticPr fontId="11"/>
  </si>
  <si>
    <t>②賃金改善見込総額（③－④－⑤－⑧）</t>
    <rPh sb="5" eb="7">
      <t>ミコ</t>
    </rPh>
    <phoneticPr fontId="11"/>
  </si>
  <si>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1"/>
  </si>
  <si>
    <t>c</t>
    <phoneticPr fontId="11"/>
  </si>
  <si>
    <t>加算Ⅱの新規事由による賃金改善額</t>
    <rPh sb="0" eb="2">
      <t>カサン</t>
    </rPh>
    <rPh sb="4" eb="6">
      <t>シンキ</t>
    </rPh>
    <rPh sb="6" eb="8">
      <t>ジユウ</t>
    </rPh>
    <rPh sb="11" eb="13">
      <t>チンギン</t>
    </rPh>
    <rPh sb="13" eb="15">
      <t>カイゼン</t>
    </rPh>
    <rPh sb="15" eb="16">
      <t>ガク</t>
    </rPh>
    <phoneticPr fontId="11"/>
  </si>
  <si>
    <t>⑤起点賃金水準（⑥＋⑦）</t>
    <phoneticPr fontId="11"/>
  </si>
  <si>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1"/>
  </si>
  <si>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1"/>
  </si>
  <si>
    <t>⑨事業主負担増加見込総額</t>
    <rPh sb="1" eb="4">
      <t>ジギョウヌシ</t>
    </rPh>
    <rPh sb="4" eb="6">
      <t>フタン</t>
    </rPh>
    <rPh sb="6" eb="8">
      <t>ゾウカ</t>
    </rPh>
    <rPh sb="8" eb="10">
      <t>ミコ</t>
    </rPh>
    <rPh sb="10" eb="12">
      <t>ソウガク</t>
    </rPh>
    <phoneticPr fontId="11"/>
  </si>
  <si>
    <t>【処遇改善等加算Ⅱ】</t>
    <rPh sb="1" eb="3">
      <t>ショグウ</t>
    </rPh>
    <rPh sb="3" eb="5">
      <t>カイゼン</t>
    </rPh>
    <rPh sb="5" eb="6">
      <t>トウ</t>
    </rPh>
    <rPh sb="6" eb="8">
      <t>カサン</t>
    </rPh>
    <phoneticPr fontId="11"/>
  </si>
  <si>
    <t>＜加算Ⅱ新規事由がある場合＞（以下のＢの額がＡの額以上であること（※1））</t>
    <rPh sb="1" eb="3">
      <t>カサン</t>
    </rPh>
    <rPh sb="4" eb="6">
      <t>シンキ</t>
    </rPh>
    <rPh sb="6" eb="8">
      <t>ジユウ</t>
    </rPh>
    <rPh sb="11" eb="13">
      <t>バアイ</t>
    </rPh>
    <phoneticPr fontId="11"/>
  </si>
  <si>
    <t>特定加算見込額【（１）③】</t>
    <rPh sb="0" eb="2">
      <t>トクテイ</t>
    </rPh>
    <rPh sb="2" eb="4">
      <t>カサン</t>
    </rPh>
    <rPh sb="4" eb="6">
      <t>ミコミ</t>
    </rPh>
    <rPh sb="6" eb="7">
      <t>ガク</t>
    </rPh>
    <phoneticPr fontId="11"/>
  </si>
  <si>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11"/>
  </si>
  <si>
    <t>賃金見込総額【（２）③－（２）④】</t>
    <phoneticPr fontId="11"/>
  </si>
  <si>
    <t>Ｃ</t>
    <phoneticPr fontId="11"/>
  </si>
  <si>
    <t>加算見込額【（１）②】</t>
    <rPh sb="0" eb="2">
      <t>カサン</t>
    </rPh>
    <rPh sb="2" eb="4">
      <t>ミコ</t>
    </rPh>
    <rPh sb="4" eb="5">
      <t>ガク</t>
    </rPh>
    <phoneticPr fontId="11"/>
  </si>
  <si>
    <t>Ｄ</t>
    <phoneticPr fontId="11"/>
  </si>
  <si>
    <t>【職員処遇改善費】</t>
    <rPh sb="1" eb="3">
      <t>ショクイン</t>
    </rPh>
    <rPh sb="3" eb="5">
      <t>ショグウ</t>
    </rPh>
    <rPh sb="5" eb="7">
      <t>カイゼン</t>
    </rPh>
    <rPh sb="7" eb="8">
      <t>ヒ</t>
    </rPh>
    <phoneticPr fontId="11"/>
  </si>
  <si>
    <t>第６号様式（添付書類）</t>
    <rPh sb="0" eb="1">
      <t>ダイ</t>
    </rPh>
    <rPh sb="2" eb="3">
      <t>ゴウ</t>
    </rPh>
    <rPh sb="3" eb="5">
      <t>ヨウシキ</t>
    </rPh>
    <rPh sb="6" eb="8">
      <t>テンプ</t>
    </rPh>
    <rPh sb="8" eb="10">
      <t>ショルイ</t>
    </rPh>
    <phoneticPr fontId="11"/>
  </si>
  <si>
    <t>　　記載例に従って、下記の表に記載すること（職名・職種・改善する給与項目、算出方法が同じ場合には、まとめて記載すること）。</t>
    <rPh sb="37" eb="39">
      <t>サンシュツ</t>
    </rPh>
    <rPh sb="39" eb="41">
      <t>ホウホウ</t>
    </rPh>
    <phoneticPr fontId="11"/>
  </si>
  <si>
    <t>職名</t>
    <rPh sb="0" eb="2">
      <t>ショクメイ</t>
    </rPh>
    <phoneticPr fontId="11"/>
  </si>
  <si>
    <t>職種</t>
    <rPh sb="0" eb="2">
      <t>ショクシュ</t>
    </rPh>
    <phoneticPr fontId="11"/>
  </si>
  <si>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1"/>
  </si>
  <si>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1"/>
  </si>
  <si>
    <t>※うち基準翌年度から加算当年度における賃金改善分</t>
    <phoneticPr fontId="11"/>
  </si>
  <si>
    <t>例1</t>
    <rPh sb="0" eb="1">
      <t>レイ</t>
    </rPh>
    <phoneticPr fontId="11"/>
  </si>
  <si>
    <t>副主任保育士</t>
    <rPh sb="0" eb="1">
      <t>フク</t>
    </rPh>
    <rPh sb="1" eb="3">
      <t>シュニン</t>
    </rPh>
    <rPh sb="3" eb="6">
      <t>ホイクシ</t>
    </rPh>
    <phoneticPr fontId="11"/>
  </si>
  <si>
    <t>保育士</t>
    <rPh sb="0" eb="3">
      <t>ホイクシ</t>
    </rPh>
    <phoneticPr fontId="11"/>
  </si>
  <si>
    <t>基本給</t>
    <rPh sb="0" eb="3">
      <t>キホンキュウ</t>
    </rPh>
    <phoneticPr fontId="11"/>
  </si>
  <si>
    <t>×</t>
    <phoneticPr fontId="11"/>
  </si>
  <si>
    <t>月</t>
    <rPh sb="0" eb="1">
      <t>ツキ</t>
    </rPh>
    <phoneticPr fontId="11"/>
  </si>
  <si>
    <t>＝</t>
    <phoneticPr fontId="11"/>
  </si>
  <si>
    <t>例2</t>
    <rPh sb="0" eb="1">
      <t>レイ</t>
    </rPh>
    <phoneticPr fontId="11"/>
  </si>
  <si>
    <t>手当</t>
    <rPh sb="0" eb="2">
      <t>テアテ</t>
    </rPh>
    <phoneticPr fontId="11"/>
  </si>
  <si>
    <t>専門リーダー</t>
    <rPh sb="0" eb="2">
      <t>センモン</t>
    </rPh>
    <phoneticPr fontId="11"/>
  </si>
  <si>
    <t>①賃金改善見込額　計</t>
    <rPh sb="1" eb="3">
      <t>チンギン</t>
    </rPh>
    <rPh sb="3" eb="5">
      <t>カイゼン</t>
    </rPh>
    <rPh sb="5" eb="7">
      <t>ミコ</t>
    </rPh>
    <rPh sb="7" eb="8">
      <t>ガク</t>
    </rPh>
    <rPh sb="9" eb="10">
      <t>ケイ</t>
    </rPh>
    <phoneticPr fontId="11"/>
  </si>
  <si>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11"/>
  </si>
  <si>
    <t>③①＋②</t>
    <phoneticPr fontId="11"/>
  </si>
  <si>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1"/>
  </si>
  <si>
    <t>○○○リーダー</t>
    <phoneticPr fontId="11"/>
  </si>
  <si>
    <t>◇◇◇リーダー</t>
    <phoneticPr fontId="11"/>
  </si>
  <si>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1"/>
  </si>
  <si>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11"/>
  </si>
  <si>
    <t>例２</t>
    <rPh sb="0" eb="1">
      <t>レイ</t>
    </rPh>
    <phoneticPr fontId="11"/>
  </si>
  <si>
    <t>横浜市</t>
    <rPh sb="0" eb="3">
      <t>ヨコハマシ</t>
    </rPh>
    <phoneticPr fontId="11"/>
  </si>
  <si>
    <t>区</t>
    <rPh sb="0" eb="1">
      <t>ク</t>
    </rPh>
    <phoneticPr fontId="11"/>
  </si>
  <si>
    <t>施設事業所番号</t>
    <rPh sb="0" eb="2">
      <t>シセツ</t>
    </rPh>
    <rPh sb="2" eb="5">
      <t>ジギョウショ</t>
    </rPh>
    <rPh sb="5" eb="7">
      <t>バンゴウ</t>
    </rPh>
    <phoneticPr fontId="11"/>
  </si>
  <si>
    <t>神奈川県</t>
    <rPh sb="0" eb="4">
      <t>カナガワケン</t>
    </rPh>
    <phoneticPr fontId="11"/>
  </si>
  <si>
    <t>施設・事業所名称</t>
    <rPh sb="0" eb="2">
      <t>シセツ</t>
    </rPh>
    <rPh sb="3" eb="6">
      <t>ジギョウショ</t>
    </rPh>
    <rPh sb="6" eb="8">
      <t>メイショウ</t>
    </rPh>
    <phoneticPr fontId="11"/>
  </si>
  <si>
    <t>施設・事業所名称</t>
    <phoneticPr fontId="11"/>
  </si>
  <si>
    <t>施設事業所番号</t>
    <phoneticPr fontId="11"/>
  </si>
  <si>
    <t>事務職員</t>
    <rPh sb="0" eb="2">
      <t>ジム</t>
    </rPh>
    <rPh sb="2" eb="4">
      <t>ショクイン</t>
    </rPh>
    <phoneticPr fontId="11"/>
  </si>
  <si>
    <t>園長・施設長</t>
    <rPh sb="0" eb="2">
      <t>エンチョウ</t>
    </rPh>
    <rPh sb="3" eb="5">
      <t>シセツ</t>
    </rPh>
    <rPh sb="5" eb="6">
      <t>チョウ</t>
    </rPh>
    <phoneticPr fontId="11"/>
  </si>
  <si>
    <t>基本給（法定福利費残）</t>
    <rPh sb="0" eb="3">
      <t>キホンキュウ</t>
    </rPh>
    <rPh sb="4" eb="6">
      <t>ホウテイ</t>
    </rPh>
    <rPh sb="6" eb="8">
      <t>フクリ</t>
    </rPh>
    <rPh sb="8" eb="9">
      <t>ヒ</t>
    </rPh>
    <rPh sb="9" eb="10">
      <t>ザン</t>
    </rPh>
    <phoneticPr fontId="11"/>
  </si>
  <si>
    <t>手当（法定福利費残）</t>
    <rPh sb="0" eb="2">
      <t>テアテ</t>
    </rPh>
    <rPh sb="3" eb="5">
      <t>ホウテイ</t>
    </rPh>
    <rPh sb="5" eb="7">
      <t>フクリ</t>
    </rPh>
    <rPh sb="7" eb="8">
      <t>ヒ</t>
    </rPh>
    <rPh sb="8" eb="9">
      <t>ザン</t>
    </rPh>
    <phoneticPr fontId="11"/>
  </si>
  <si>
    <t>一時金（法定福利費残）</t>
    <rPh sb="0" eb="3">
      <t>イチジキン</t>
    </rPh>
    <rPh sb="4" eb="6">
      <t>ホウテイ</t>
    </rPh>
    <rPh sb="6" eb="8">
      <t>フクリ</t>
    </rPh>
    <rPh sb="8" eb="9">
      <t>ヒ</t>
    </rPh>
    <rPh sb="9" eb="10">
      <t>ザン</t>
    </rPh>
    <phoneticPr fontId="11"/>
  </si>
  <si>
    <t>代表職・氏名</t>
    <rPh sb="0" eb="2">
      <t>ダイヒョウ</t>
    </rPh>
    <rPh sb="2" eb="3">
      <t>ショク</t>
    </rPh>
    <rPh sb="4" eb="6">
      <t>シメイ</t>
    </rPh>
    <phoneticPr fontId="7"/>
  </si>
  <si>
    <t>市町村</t>
    <rPh sb="0" eb="3">
      <t>シチョウソン</t>
    </rPh>
    <phoneticPr fontId="11"/>
  </si>
  <si>
    <t>市町村</t>
    <rPh sb="0" eb="3">
      <t>シチョウソン</t>
    </rPh>
    <phoneticPr fontId="11"/>
  </si>
  <si>
    <t>□</t>
  </si>
  <si>
    <t>□</t>
    <phoneticPr fontId="11"/>
  </si>
  <si>
    <t>☑</t>
    <phoneticPr fontId="11"/>
  </si>
  <si>
    <t>該当</t>
    <rPh sb="0" eb="2">
      <t>ガイトウ</t>
    </rPh>
    <phoneticPr fontId="11"/>
  </si>
  <si>
    <t>非該当</t>
    <rPh sb="0" eb="3">
      <t>ヒガイトウ</t>
    </rPh>
    <phoneticPr fontId="11"/>
  </si>
  <si>
    <t>処遇改善等加算Ⅰにより賃金改善を実施している職員全員（職種を問わず、非常勤を含む。）を記載すること。</t>
    <rPh sb="0" eb="2">
      <t>ショグウ</t>
    </rPh>
    <rPh sb="2" eb="4">
      <t>カイゼン</t>
    </rPh>
    <rPh sb="4" eb="5">
      <t>トウ</t>
    </rPh>
    <rPh sb="5" eb="7">
      <t>カサン</t>
    </rPh>
    <rPh sb="11" eb="13">
      <t>チンギン</t>
    </rPh>
    <rPh sb="13" eb="15">
      <t>カイゼン</t>
    </rPh>
    <rPh sb="16" eb="18">
      <t>ジッシ</t>
    </rPh>
    <rPh sb="22" eb="24">
      <t>ショクイン</t>
    </rPh>
    <rPh sb="24" eb="26">
      <t>ゼンイン</t>
    </rPh>
    <rPh sb="27" eb="29">
      <t>ショクシュ</t>
    </rPh>
    <rPh sb="30" eb="31">
      <t>ト</t>
    </rPh>
    <rPh sb="34" eb="37">
      <t>ヒジョウキン</t>
    </rPh>
    <rPh sb="38" eb="39">
      <t>フク</t>
    </rPh>
    <rPh sb="43" eb="45">
      <t>キサイ</t>
    </rPh>
    <phoneticPr fontId="11"/>
  </si>
  <si>
    <t>基本給
①</t>
    <rPh sb="0" eb="3">
      <t>キホンキュウ</t>
    </rPh>
    <phoneticPr fontId="11"/>
  </si>
  <si>
    <t>加算Ⅱ新規事由がない場合は、前年度からの増減額を記入すること。</t>
    <rPh sb="10" eb="12">
      <t>バアイ</t>
    </rPh>
    <rPh sb="14" eb="17">
      <t>ゼンネンド</t>
    </rPh>
    <rPh sb="20" eb="22">
      <t>ゾウゲン</t>
    </rPh>
    <rPh sb="22" eb="23">
      <t>ガク</t>
    </rPh>
    <rPh sb="24" eb="26">
      <t>キニュウ</t>
    </rPh>
    <phoneticPr fontId="11"/>
  </si>
  <si>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1"/>
  </si>
  <si>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1"/>
  </si>
  <si>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11"/>
  </si>
  <si>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11"/>
  </si>
  <si>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11"/>
  </si>
  <si>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11"/>
  </si>
  <si>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11"/>
  </si>
  <si>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11"/>
  </si>
  <si>
    <t>賃金改善等見込総額【（３）①】</t>
    <rPh sb="0" eb="2">
      <t>チンギン</t>
    </rPh>
    <rPh sb="2" eb="4">
      <t>カイゼン</t>
    </rPh>
    <rPh sb="8" eb="9">
      <t>ガク</t>
    </rPh>
    <phoneticPr fontId="11"/>
  </si>
  <si>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11"/>
  </si>
  <si>
    <t>賃金見込総額【（３）③－（３）④】</t>
    <phoneticPr fontId="11"/>
  </si>
  <si>
    <r>
      <t>施設・事業所名</t>
    </r>
    <r>
      <rPr>
        <vertAlign val="superscript"/>
        <sz val="12"/>
        <color theme="1"/>
        <rFont val="HGｺﾞｼｯｸM"/>
        <family val="3"/>
        <charset val="128"/>
      </rPr>
      <t>※1</t>
    </r>
    <rPh sb="0" eb="2">
      <t>シセツ</t>
    </rPh>
    <rPh sb="3" eb="6">
      <t>ジギョウショ</t>
    </rPh>
    <rPh sb="6" eb="7">
      <t>メイ</t>
    </rPh>
    <phoneticPr fontId="11"/>
  </si>
  <si>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1"/>
  </si>
  <si>
    <t>市町村</t>
    <rPh sb="0" eb="3">
      <t>シチョウソン</t>
    </rPh>
    <phoneticPr fontId="11"/>
  </si>
  <si>
    <t>施設・事業種別</t>
    <rPh sb="0" eb="2">
      <t>シセツ</t>
    </rPh>
    <rPh sb="3" eb="5">
      <t>ジギョウ</t>
    </rPh>
    <rPh sb="5" eb="7">
      <t>シュベツ</t>
    </rPh>
    <phoneticPr fontId="11"/>
  </si>
  <si>
    <t>施設・事業所番号</t>
    <rPh sb="0" eb="2">
      <t>シセツ</t>
    </rPh>
    <rPh sb="3" eb="6">
      <t>ジギョウショ</t>
    </rPh>
    <rPh sb="6" eb="8">
      <t>バンゴウ</t>
    </rPh>
    <phoneticPr fontId="11"/>
  </si>
  <si>
    <t>施設・事業所名称</t>
    <rPh sb="0" eb="2">
      <t>シセツ</t>
    </rPh>
    <rPh sb="3" eb="6">
      <t>ジギョウショ</t>
    </rPh>
    <rPh sb="6" eb="8">
      <t>メイショウ</t>
    </rPh>
    <phoneticPr fontId="11"/>
  </si>
  <si>
    <t>代表職・氏名</t>
    <rPh sb="0" eb="2">
      <t>ダイヒョウ</t>
    </rPh>
    <rPh sb="2" eb="3">
      <t>ショク</t>
    </rPh>
    <rPh sb="4" eb="6">
      <t>シメイ</t>
    </rPh>
    <phoneticPr fontId="11"/>
  </si>
  <si>
    <t>横浜市</t>
    <rPh sb="0" eb="3">
      <t>ヨコハマシ</t>
    </rPh>
    <phoneticPr fontId="11"/>
  </si>
  <si>
    <t>区</t>
    <rPh sb="0" eb="1">
      <t>ク</t>
    </rPh>
    <phoneticPr fontId="11"/>
  </si>
  <si>
    <t>神奈川県</t>
    <rPh sb="0" eb="4">
      <t>カナガワケン</t>
    </rPh>
    <phoneticPr fontId="11"/>
  </si>
  <si>
    <t>常勤
非常勤
※1</t>
    <phoneticPr fontId="11"/>
  </si>
  <si>
    <t>計
④
（①＋②＋③）</t>
    <rPh sb="0" eb="1">
      <t>ケイ</t>
    </rPh>
    <phoneticPr fontId="11"/>
  </si>
  <si>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20"/>
  </si>
  <si>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20"/>
  </si>
  <si>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20"/>
  </si>
  <si>
    <t>加算Ⅱの新規事由による賃金改善額（処遇改善等加算Ⅱ分）</t>
    <rPh sb="17" eb="19">
      <t>ショグウ</t>
    </rPh>
    <rPh sb="19" eb="21">
      <t>カイゼン</t>
    </rPh>
    <rPh sb="21" eb="22">
      <t>トウ</t>
    </rPh>
    <rPh sb="22" eb="24">
      <t>カサン</t>
    </rPh>
    <rPh sb="25" eb="26">
      <t>ブン</t>
    </rPh>
    <phoneticPr fontId="11"/>
  </si>
  <si>
    <t>第２号様式の２の「同一事業者内における拠出見込額・受入見込額一覧表」を添付すること。</t>
    <rPh sb="0" eb="1">
      <t>ダイ</t>
    </rPh>
    <rPh sb="2" eb="3">
      <t>ゴウ</t>
    </rPh>
    <rPh sb="3" eb="5">
      <t>ヨウシキ</t>
    </rPh>
    <phoneticPr fontId="11"/>
  </si>
  <si>
    <t>経験年数</t>
    <rPh sb="0" eb="2">
      <t>ケイケン</t>
    </rPh>
    <rPh sb="2" eb="4">
      <t>ネンスウ</t>
    </rPh>
    <phoneticPr fontId="11"/>
  </si>
  <si>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11"/>
  </si>
  <si>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11"/>
  </si>
  <si>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11"/>
  </si>
  <si>
    <t>鶴見</t>
    <rPh sb="0" eb="2">
      <t>ツルミ</t>
    </rPh>
    <phoneticPr fontId="11"/>
  </si>
  <si>
    <t>神奈川</t>
    <rPh sb="0" eb="3">
      <t>カナガワ</t>
    </rPh>
    <phoneticPr fontId="11"/>
  </si>
  <si>
    <t>西</t>
    <rPh sb="0" eb="1">
      <t>ニシ</t>
    </rPh>
    <phoneticPr fontId="11"/>
  </si>
  <si>
    <t>中</t>
    <rPh sb="0" eb="1">
      <t>ナカ</t>
    </rPh>
    <phoneticPr fontId="11"/>
  </si>
  <si>
    <t>南</t>
    <rPh sb="0" eb="1">
      <t>ミナミ</t>
    </rPh>
    <phoneticPr fontId="11"/>
  </si>
  <si>
    <t>保土ケ谷</t>
    <rPh sb="0" eb="4">
      <t>ホドガヤ</t>
    </rPh>
    <phoneticPr fontId="11"/>
  </si>
  <si>
    <t>旭</t>
    <rPh sb="0" eb="1">
      <t>アサヒ</t>
    </rPh>
    <phoneticPr fontId="11"/>
  </si>
  <si>
    <t>磯子</t>
    <rPh sb="0" eb="2">
      <t>イソゴ</t>
    </rPh>
    <phoneticPr fontId="11"/>
  </si>
  <si>
    <t>金沢</t>
    <rPh sb="0" eb="2">
      <t>カナザワ</t>
    </rPh>
    <phoneticPr fontId="11"/>
  </si>
  <si>
    <t>港北</t>
    <rPh sb="0" eb="2">
      <t>コウホク</t>
    </rPh>
    <phoneticPr fontId="11"/>
  </si>
  <si>
    <t>緑</t>
    <rPh sb="0" eb="1">
      <t>ミドリ</t>
    </rPh>
    <phoneticPr fontId="11"/>
  </si>
  <si>
    <t>青葉</t>
    <rPh sb="0" eb="2">
      <t>アオバ</t>
    </rPh>
    <phoneticPr fontId="11"/>
  </si>
  <si>
    <t>都筑</t>
    <rPh sb="0" eb="2">
      <t>ツヅキ</t>
    </rPh>
    <phoneticPr fontId="11"/>
  </si>
  <si>
    <t>泉</t>
    <rPh sb="0" eb="1">
      <t>イズミ</t>
    </rPh>
    <phoneticPr fontId="11"/>
  </si>
  <si>
    <t>栄</t>
    <rPh sb="0" eb="1">
      <t>サカエ</t>
    </rPh>
    <phoneticPr fontId="11"/>
  </si>
  <si>
    <t>戸塚</t>
    <rPh sb="0" eb="2">
      <t>トツカ</t>
    </rPh>
    <phoneticPr fontId="11"/>
  </si>
  <si>
    <t>瀬谷</t>
    <rPh sb="0" eb="2">
      <t>セヤ</t>
    </rPh>
    <phoneticPr fontId="11"/>
  </si>
  <si>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11"/>
  </si>
  <si>
    <t>改善する
給与項目</t>
    <rPh sb="0" eb="2">
      <t>カイゼン</t>
    </rPh>
    <rPh sb="5" eb="7">
      <t>キュウヨ</t>
    </rPh>
    <rPh sb="7" eb="9">
      <t>コウモク</t>
    </rPh>
    <phoneticPr fontId="11"/>
  </si>
  <si>
    <t>港南</t>
    <rPh sb="0" eb="2">
      <t>コウナン</t>
    </rPh>
    <phoneticPr fontId="11"/>
  </si>
  <si>
    <t>認定こども園</t>
    <rPh sb="0" eb="2">
      <t>ニンテイ</t>
    </rPh>
    <rPh sb="5" eb="6">
      <t>エン</t>
    </rPh>
    <phoneticPr fontId="11"/>
  </si>
  <si>
    <t>幼稚園</t>
    <rPh sb="0" eb="3">
      <t>ヨウチエン</t>
    </rPh>
    <phoneticPr fontId="11"/>
  </si>
  <si>
    <t>その他</t>
    <rPh sb="2" eb="3">
      <t>ホカ</t>
    </rPh>
    <phoneticPr fontId="11"/>
  </si>
  <si>
    <t>人数Ａ単価</t>
    <rPh sb="0" eb="2">
      <t>ニンズウ</t>
    </rPh>
    <rPh sb="3" eb="5">
      <t>タンカ</t>
    </rPh>
    <phoneticPr fontId="11"/>
  </si>
  <si>
    <t>人数Ｂ単価</t>
    <rPh sb="0" eb="2">
      <t>ニンズウ</t>
    </rPh>
    <rPh sb="3" eb="5">
      <t>タンカ</t>
    </rPh>
    <phoneticPr fontId="11"/>
  </si>
  <si>
    <t>第６号様式（添付書類２）</t>
    <phoneticPr fontId="11"/>
  </si>
  <si>
    <t>調理員</t>
    <rPh sb="0" eb="3">
      <t>チョウリイン</t>
    </rPh>
    <phoneticPr fontId="20"/>
  </si>
  <si>
    <t>円</t>
    <rPh sb="0" eb="1">
      <t>エン</t>
    </rPh>
    <phoneticPr fontId="11"/>
  </si>
  <si>
    <t>拠出・受入【国】</t>
    <rPh sb="0" eb="2">
      <t>キョシュツ</t>
    </rPh>
    <rPh sb="3" eb="5">
      <t>ウケイレ</t>
    </rPh>
    <rPh sb="6" eb="7">
      <t>クニ</t>
    </rPh>
    <phoneticPr fontId="11"/>
  </si>
  <si>
    <t>処遇改善等加算（当初額）【国】</t>
    <rPh sb="8" eb="10">
      <t>トウショ</t>
    </rPh>
    <rPh sb="10" eb="11">
      <t>ガク</t>
    </rPh>
    <phoneticPr fontId="11"/>
  </si>
  <si>
    <t>（４）他施設への配分等について→職員処遇改善費を申請している場合は、他施設への拠出はできません。</t>
    <phoneticPr fontId="11"/>
  </si>
  <si>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11"/>
  </si>
  <si>
    <t>＜添付資料＞太枠内の当てはまる資料の□にレ点を入れること。</t>
    <rPh sb="1" eb="3">
      <t>テンプ</t>
    </rPh>
    <rPh sb="3" eb="5">
      <t>シリョウ</t>
    </rPh>
    <rPh sb="10" eb="11">
      <t>ア</t>
    </rPh>
    <rPh sb="15" eb="17">
      <t>シリョウ</t>
    </rPh>
    <rPh sb="21" eb="22">
      <t>テン</t>
    </rPh>
    <phoneticPr fontId="20"/>
  </si>
  <si>
    <t>加算率（賃金改善要件分）</t>
    <rPh sb="0" eb="3">
      <t>カサンリツ</t>
    </rPh>
    <rPh sb="4" eb="6">
      <t>チンギン</t>
    </rPh>
    <rPh sb="6" eb="8">
      <t>カイゼン</t>
    </rPh>
    <rPh sb="8" eb="10">
      <t>ヨウケン</t>
    </rPh>
    <rPh sb="10" eb="11">
      <t>ブン</t>
    </rPh>
    <phoneticPr fontId="11"/>
  </si>
  <si>
    <t>（4）②及び（４）④から法定福利費等の事業主負担分を除いたうえで算出すること。</t>
    <rPh sb="4" eb="5">
      <t>オヨ</t>
    </rPh>
    <rPh sb="12" eb="18">
      <t>ホウテイフクリヒトウ</t>
    </rPh>
    <rPh sb="19" eb="22">
      <t>ジギョウヌシ</t>
    </rPh>
    <rPh sb="22" eb="25">
      <t>フタンブン</t>
    </rPh>
    <rPh sb="26" eb="27">
      <t>ノゾ</t>
    </rPh>
    <rPh sb="32" eb="34">
      <t>サンシュツ</t>
    </rPh>
    <phoneticPr fontId="11"/>
  </si>
  <si>
    <t>賃金改善確認書（令和３年度）</t>
    <rPh sb="0" eb="2">
      <t>チンギン</t>
    </rPh>
    <rPh sb="2" eb="4">
      <t>カイゼン</t>
    </rPh>
    <rPh sb="4" eb="7">
      <t>カクニンショ</t>
    </rPh>
    <rPh sb="8" eb="10">
      <t>レイワ</t>
    </rPh>
    <rPh sb="11" eb="12">
      <t>ネン</t>
    </rPh>
    <rPh sb="12" eb="13">
      <t>ド</t>
    </rPh>
    <phoneticPr fontId="20"/>
  </si>
  <si>
    <t>賃金に占める法定福利費の
事業主負担分の割合</t>
    <rPh sb="0" eb="2">
      <t>チンギン</t>
    </rPh>
    <rPh sb="3" eb="4">
      <t>シ</t>
    </rPh>
    <rPh sb="6" eb="11">
      <t>ホウテイフクリヒ</t>
    </rPh>
    <rPh sb="13" eb="19">
      <t>ジギョウヌシフタンブン</t>
    </rPh>
    <rPh sb="20" eb="22">
      <t>ワリアイ</t>
    </rPh>
    <phoneticPr fontId="11"/>
  </si>
  <si>
    <t>時間</t>
    <rPh sb="0" eb="2">
      <t>ジカン</t>
    </rPh>
    <phoneticPr fontId="11"/>
  </si>
  <si>
    <t>施設の定めた、１月あたりの常勤時間</t>
    <rPh sb="0" eb="2">
      <t>シセツ</t>
    </rPh>
    <rPh sb="3" eb="4">
      <t>サダ</t>
    </rPh>
    <rPh sb="8" eb="9">
      <t>ツキ</t>
    </rPh>
    <rPh sb="13" eb="17">
      <t>ジョウキンジカン</t>
    </rPh>
    <phoneticPr fontId="11"/>
  </si>
  <si>
    <t>【基本情報】</t>
    <rPh sb="1" eb="5">
      <t>キホンジョウホウ</t>
    </rPh>
    <phoneticPr fontId="11"/>
  </si>
  <si>
    <t>処遇改善等加算Ⅱ</t>
    <rPh sb="0" eb="5">
      <t>ショグウカイゼントウ</t>
    </rPh>
    <rPh sb="5" eb="7">
      <t>カサン</t>
    </rPh>
    <phoneticPr fontId="11"/>
  </si>
  <si>
    <t>処遇改善等加算Ⅰ</t>
    <rPh sb="0" eb="5">
      <t>ショグウカイゼントウ</t>
    </rPh>
    <rPh sb="5" eb="7">
      <t>カサン</t>
    </rPh>
    <phoneticPr fontId="11"/>
  </si>
  <si>
    <t>基準年度</t>
    <rPh sb="0" eb="4">
      <t>キジュンネンド</t>
    </rPh>
    <phoneticPr fontId="11"/>
  </si>
  <si>
    <t>カ月</t>
    <rPh sb="1" eb="2">
      <t>ゲツ</t>
    </rPh>
    <phoneticPr fontId="11"/>
  </si>
  <si>
    <t>～</t>
    <phoneticPr fontId="11"/>
  </si>
  <si>
    <t>賃金改善実施期間</t>
    <rPh sb="0" eb="8">
      <t>チンギンカイゼンジッシキカン</t>
    </rPh>
    <phoneticPr fontId="11"/>
  </si>
  <si>
    <t>代表者職・氏名</t>
    <rPh sb="0" eb="3">
      <t>ダイヒョウシャ</t>
    </rPh>
    <rPh sb="3" eb="4">
      <t>ショク</t>
    </rPh>
    <rPh sb="5" eb="7">
      <t>シメイ</t>
    </rPh>
    <phoneticPr fontId="11"/>
  </si>
  <si>
    <t>施設・事業所名称</t>
    <rPh sb="0" eb="2">
      <t>シセツ</t>
    </rPh>
    <rPh sb="3" eb="8">
      <t>ジギョウショメイショウ</t>
    </rPh>
    <phoneticPr fontId="11"/>
  </si>
  <si>
    <t>施設・事業所番号</t>
    <rPh sb="0" eb="2">
      <t>シセツ</t>
    </rPh>
    <rPh sb="3" eb="8">
      <t>ジギョウショバンゴウ</t>
    </rPh>
    <phoneticPr fontId="11"/>
  </si>
  <si>
    <t>【施設情報について】</t>
    <rPh sb="1" eb="5">
      <t>シセツジョウホウ</t>
    </rPh>
    <phoneticPr fontId="11"/>
  </si>
  <si>
    <t>令和３年４月</t>
    <rPh sb="0" eb="2">
      <t>レイワ</t>
    </rPh>
    <rPh sb="3" eb="4">
      <t>ネン</t>
    </rPh>
    <rPh sb="5" eb="6">
      <t>ガツ</t>
    </rPh>
    <phoneticPr fontId="11"/>
  </si>
  <si>
    <t>令和３年５月</t>
    <rPh sb="0" eb="2">
      <t>レイワ</t>
    </rPh>
    <rPh sb="3" eb="4">
      <t>ネン</t>
    </rPh>
    <rPh sb="5" eb="6">
      <t>ガツ</t>
    </rPh>
    <phoneticPr fontId="11"/>
  </si>
  <si>
    <t>令和３年６月</t>
    <rPh sb="0" eb="2">
      <t>レイワ</t>
    </rPh>
    <rPh sb="3" eb="4">
      <t>ネン</t>
    </rPh>
    <rPh sb="5" eb="6">
      <t>ガツ</t>
    </rPh>
    <phoneticPr fontId="11"/>
  </si>
  <si>
    <t>令和３年７月</t>
    <rPh sb="0" eb="2">
      <t>レイワ</t>
    </rPh>
    <rPh sb="3" eb="4">
      <t>ネン</t>
    </rPh>
    <rPh sb="5" eb="6">
      <t>ガツ</t>
    </rPh>
    <phoneticPr fontId="11"/>
  </si>
  <si>
    <t>令和３年８月</t>
    <rPh sb="0" eb="2">
      <t>レイワ</t>
    </rPh>
    <rPh sb="3" eb="4">
      <t>ネン</t>
    </rPh>
    <rPh sb="5" eb="6">
      <t>ガツ</t>
    </rPh>
    <phoneticPr fontId="11"/>
  </si>
  <si>
    <t>令和３年９月</t>
    <rPh sb="0" eb="2">
      <t>レイワ</t>
    </rPh>
    <rPh sb="3" eb="4">
      <t>ネン</t>
    </rPh>
    <rPh sb="5" eb="6">
      <t>ガツ</t>
    </rPh>
    <phoneticPr fontId="11"/>
  </si>
  <si>
    <t>令和３年１０月</t>
    <rPh sb="0" eb="2">
      <t>レイワ</t>
    </rPh>
    <rPh sb="3" eb="4">
      <t>ネン</t>
    </rPh>
    <rPh sb="6" eb="7">
      <t>ガツ</t>
    </rPh>
    <phoneticPr fontId="11"/>
  </si>
  <si>
    <t>令和３年１１月</t>
    <rPh sb="0" eb="2">
      <t>レイワ</t>
    </rPh>
    <rPh sb="3" eb="4">
      <t>ネン</t>
    </rPh>
    <rPh sb="6" eb="7">
      <t>ガツ</t>
    </rPh>
    <phoneticPr fontId="11"/>
  </si>
  <si>
    <t>令和３年１２月</t>
    <rPh sb="0" eb="2">
      <t>レイワ</t>
    </rPh>
    <rPh sb="3" eb="4">
      <t>ネン</t>
    </rPh>
    <rPh sb="6" eb="7">
      <t>ガツ</t>
    </rPh>
    <phoneticPr fontId="11"/>
  </si>
  <si>
    <t>令和４年１月</t>
    <rPh sb="0" eb="2">
      <t>レイワ</t>
    </rPh>
    <rPh sb="3" eb="4">
      <t>ネン</t>
    </rPh>
    <rPh sb="5" eb="6">
      <t>ガツ</t>
    </rPh>
    <phoneticPr fontId="11"/>
  </si>
  <si>
    <t>令和４年２月</t>
    <rPh sb="0" eb="2">
      <t>レイワ</t>
    </rPh>
    <rPh sb="3" eb="4">
      <t>ネン</t>
    </rPh>
    <rPh sb="5" eb="6">
      <t>ガツ</t>
    </rPh>
    <phoneticPr fontId="11"/>
  </si>
  <si>
    <t>令和４年３月</t>
    <rPh sb="0" eb="2">
      <t>レイワ</t>
    </rPh>
    <rPh sb="3" eb="4">
      <t>ネン</t>
    </rPh>
    <rPh sb="5" eb="6">
      <t>ガツ</t>
    </rPh>
    <phoneticPr fontId="11"/>
  </si>
  <si>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1"/>
  </si>
  <si>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1"/>
  </si>
  <si>
    <t>令和３年度　処遇改善等加算Ⅰ・Ⅱ及び職員処遇改善費　計画書　入力シート</t>
    <rPh sb="0" eb="2">
      <t>レイワ</t>
    </rPh>
    <rPh sb="3" eb="5">
      <t>ネンド</t>
    </rPh>
    <rPh sb="6" eb="11">
      <t>ショグウカイゼントウ</t>
    </rPh>
    <rPh sb="11" eb="13">
      <t>カサン</t>
    </rPh>
    <rPh sb="16" eb="17">
      <t>オヨ</t>
    </rPh>
    <rPh sb="18" eb="25">
      <t>ショクインショグウカイゼンヒ</t>
    </rPh>
    <rPh sb="26" eb="29">
      <t>ケイカクショ</t>
    </rPh>
    <rPh sb="30" eb="32">
      <t>ニュウリョク</t>
    </rPh>
    <phoneticPr fontId="11"/>
  </si>
  <si>
    <t>＞＠40000</t>
    <phoneticPr fontId="20"/>
  </si>
  <si>
    <t>手当</t>
    <rPh sb="0" eb="2">
      <t>テアテ</t>
    </rPh>
    <phoneticPr fontId="20"/>
  </si>
  <si>
    <t>基本給</t>
    <rPh sb="0" eb="3">
      <t>キホンキュウ</t>
    </rPh>
    <phoneticPr fontId="20"/>
  </si>
  <si>
    <t>min</t>
    <phoneticPr fontId="20"/>
  </si>
  <si>
    <t>印刷行</t>
    <rPh sb="0" eb="3">
      <t>インサツギョウ</t>
    </rPh>
    <phoneticPr fontId="20"/>
  </si>
  <si>
    <t>月数</t>
    <rPh sb="0" eb="2">
      <t>ツキスウ</t>
    </rPh>
    <phoneticPr fontId="20"/>
  </si>
  <si>
    <t>金額</t>
    <rPh sb="0" eb="2">
      <t>キンガク</t>
    </rPh>
    <phoneticPr fontId="20"/>
  </si>
  <si>
    <t>月（年度当初から何か月目）</t>
    <rPh sb="0" eb="1">
      <t>ツキ</t>
    </rPh>
    <rPh sb="2" eb="6">
      <t>ネンドトウショ</t>
    </rPh>
    <rPh sb="8" eb="9">
      <t>ナン</t>
    </rPh>
    <rPh sb="10" eb="12">
      <t>ゲツメ</t>
    </rPh>
    <phoneticPr fontId="20"/>
  </si>
  <si>
    <t>基本給等</t>
    <rPh sb="0" eb="3">
      <t>キホンキュウ</t>
    </rPh>
    <rPh sb="3" eb="4">
      <t>トウ</t>
    </rPh>
    <phoneticPr fontId="20"/>
  </si>
  <si>
    <t>職員</t>
    <rPh sb="0" eb="2">
      <t>ショクイン</t>
    </rPh>
    <phoneticPr fontId="20"/>
  </si>
  <si>
    <t>合計</t>
    <rPh sb="0" eb="2">
      <t>ゴウケイ</t>
    </rPh>
    <phoneticPr fontId="20"/>
  </si>
  <si>
    <t>3月</t>
  </si>
  <si>
    <t>2月</t>
  </si>
  <si>
    <t>1月</t>
  </si>
  <si>
    <t>12月</t>
  </si>
  <si>
    <t>11月</t>
  </si>
  <si>
    <t>10月</t>
  </si>
  <si>
    <t>9月</t>
  </si>
  <si>
    <t>8月</t>
  </si>
  <si>
    <t>7月</t>
  </si>
  <si>
    <t>6月</t>
  </si>
  <si>
    <t>5月</t>
    <rPh sb="1" eb="2">
      <t>ガツ</t>
    </rPh>
    <phoneticPr fontId="20"/>
  </si>
  <si>
    <t>4月</t>
    <rPh sb="1" eb="2">
      <t>ガツ</t>
    </rPh>
    <phoneticPr fontId="20"/>
  </si>
  <si>
    <t>改善した給与項目</t>
    <rPh sb="0" eb="2">
      <t>カイゼン</t>
    </rPh>
    <rPh sb="4" eb="8">
      <t>キュウヨコウモク</t>
    </rPh>
    <phoneticPr fontId="11"/>
  </si>
  <si>
    <t>経験年数</t>
    <rPh sb="0" eb="4">
      <t>ケイケンネンスウ</t>
    </rPh>
    <phoneticPr fontId="20"/>
  </si>
  <si>
    <t>相当する職名</t>
    <rPh sb="0" eb="2">
      <t>ソウトウ</t>
    </rPh>
    <rPh sb="4" eb="6">
      <t>ショクメイ</t>
    </rPh>
    <phoneticPr fontId="20"/>
  </si>
  <si>
    <t>職名</t>
    <rPh sb="0" eb="2">
      <t>ショクメイ</t>
    </rPh>
    <phoneticPr fontId="20"/>
  </si>
  <si>
    <t>氏名</t>
    <rPh sb="0" eb="2">
      <t>シメイ</t>
    </rPh>
    <phoneticPr fontId="11"/>
  </si>
  <si>
    <t>備　考</t>
    <rPh sb="0" eb="1">
      <t>ビ</t>
    </rPh>
    <rPh sb="2" eb="3">
      <t>コウ</t>
    </rPh>
    <phoneticPr fontId="20"/>
  </si>
  <si>
    <t>職員処遇改善費</t>
    <rPh sb="0" eb="2">
      <t>ショクイン</t>
    </rPh>
    <rPh sb="2" eb="4">
      <t>ショグウ</t>
    </rPh>
    <rPh sb="4" eb="6">
      <t>カイゼン</t>
    </rPh>
    <rPh sb="6" eb="7">
      <t>ヒ</t>
    </rPh>
    <phoneticPr fontId="20"/>
  </si>
  <si>
    <t>処遇改善等加算Ⅱ</t>
    <rPh sb="0" eb="2">
      <t>ショグウ</t>
    </rPh>
    <rPh sb="2" eb="4">
      <t>カイゼン</t>
    </rPh>
    <rPh sb="4" eb="5">
      <t>トウ</t>
    </rPh>
    <rPh sb="5" eb="7">
      <t>カサン</t>
    </rPh>
    <phoneticPr fontId="20"/>
  </si>
  <si>
    <t>副主任保育士等に係る賃金改善について</t>
    <rPh sb="0" eb="7">
      <t>フクシュニンホイクシトウ</t>
    </rPh>
    <rPh sb="8" eb="9">
      <t>カカ</t>
    </rPh>
    <rPh sb="10" eb="14">
      <t>チンギンカイゼン</t>
    </rPh>
    <phoneticPr fontId="11"/>
  </si>
  <si>
    <t>4月の合計</t>
    <rPh sb="1" eb="2">
      <t>ガツ</t>
    </rPh>
    <rPh sb="3" eb="5">
      <t>ゴウケイ</t>
    </rPh>
    <phoneticPr fontId="20"/>
  </si>
  <si>
    <t>改善すべき額</t>
    <rPh sb="0" eb="2">
      <t>カイゼン</t>
    </rPh>
    <rPh sb="5" eb="6">
      <t>ガク</t>
    </rPh>
    <phoneticPr fontId="20"/>
  </si>
  <si>
    <t>職員処遇改善費</t>
    <phoneticPr fontId="20"/>
  </si>
  <si>
    <t>４月の改善額</t>
    <rPh sb="1" eb="2">
      <t>ガツ</t>
    </rPh>
    <rPh sb="3" eb="6">
      <t>カイゼンガク</t>
    </rPh>
    <phoneticPr fontId="20"/>
  </si>
  <si>
    <t>人</t>
    <rPh sb="0" eb="1">
      <t>ニン</t>
    </rPh>
    <phoneticPr fontId="20"/>
  </si>
  <si>
    <t>C</t>
    <phoneticPr fontId="20"/>
  </si>
  <si>
    <t>B</t>
    <phoneticPr fontId="20"/>
  </si>
  <si>
    <t>A</t>
    <phoneticPr fontId="20"/>
  </si>
  <si>
    <t>max</t>
    <phoneticPr fontId="20"/>
  </si>
  <si>
    <t>改善人数</t>
    <rPh sb="0" eb="4">
      <t>カイゼンニンズウ</t>
    </rPh>
    <phoneticPr fontId="20"/>
  </si>
  <si>
    <t>処遇Ⅱ</t>
    <rPh sb="0" eb="3">
      <t>ショグウニ</t>
    </rPh>
    <phoneticPr fontId="20"/>
  </si>
  <si>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1"/>
  </si>
  <si>
    <t>※　（３）②及び（３）④から法定福利費等の事業主負担分を除いたうえで算出すること。</t>
    <rPh sb="6" eb="7">
      <t>オヨ</t>
    </rPh>
    <rPh sb="14" eb="20">
      <t>ホウテイフクリヒトウ</t>
    </rPh>
    <rPh sb="21" eb="27">
      <t>ジギョウヌシフタンブン</t>
    </rPh>
    <rPh sb="28" eb="29">
      <t>ノゾ</t>
    </rPh>
    <rPh sb="34" eb="36">
      <t>サンシュツ</t>
    </rPh>
    <phoneticPr fontId="11"/>
  </si>
  <si>
    <t>⑥基準年度の賃金水準（当該年度に係る加算残額を含む。役職手当、職務手当など職位、職責又は職務内容等に応じて決まって毎月支払われる手当及び基本給に限る。）</t>
    <rPh sb="66" eb="67">
      <t>オヨ</t>
    </rPh>
    <phoneticPr fontId="11"/>
  </si>
  <si>
    <t>賃金改善計画書（処遇改善等加算Ⅰ）（内訳表）（令和３年度）</t>
    <rPh sb="23" eb="25">
      <t>レイワ</t>
    </rPh>
    <phoneticPr fontId="11"/>
  </si>
  <si>
    <t>加算前年度の賃金水準（起点賃金水準）【（２）⑤－（４）②＋（４）④】※2</t>
    <rPh sb="0" eb="2">
      <t>カサン</t>
    </rPh>
    <rPh sb="2" eb="5">
      <t>ゼンネンド</t>
    </rPh>
    <rPh sb="6" eb="8">
      <t>チンギン</t>
    </rPh>
    <rPh sb="8" eb="10">
      <t>スイジュン</t>
    </rPh>
    <rPh sb="11" eb="13">
      <t>キテン</t>
    </rPh>
    <rPh sb="13" eb="15">
      <t>チンギン</t>
    </rPh>
    <rPh sb="15" eb="17">
      <t>スイジュン</t>
    </rPh>
    <phoneticPr fontId="11"/>
  </si>
  <si>
    <t>副主任保育士等</t>
    <rPh sb="0" eb="6">
      <t>フクシュニンホイクシ</t>
    </rPh>
    <rPh sb="6" eb="7">
      <t>トウ</t>
    </rPh>
    <phoneticPr fontId="20"/>
  </si>
  <si>
    <t>副園長</t>
    <phoneticPr fontId="20"/>
  </si>
  <si>
    <t>副園長・教頭</t>
    <phoneticPr fontId="20"/>
  </si>
  <si>
    <t>職務分野別リーダー等</t>
    <rPh sb="0" eb="5">
      <t>ショクムブンヤベツ</t>
    </rPh>
    <rPh sb="9" eb="10">
      <t>トウ</t>
    </rPh>
    <phoneticPr fontId="20"/>
  </si>
  <si>
    <t>教頭</t>
    <phoneticPr fontId="20"/>
  </si>
  <si>
    <t>保育教諭</t>
  </si>
  <si>
    <t>職員処遇</t>
    <rPh sb="0" eb="4">
      <t>ショクインショグウ</t>
    </rPh>
    <phoneticPr fontId="20"/>
  </si>
  <si>
    <t>主任保育士</t>
    <phoneticPr fontId="20"/>
  </si>
  <si>
    <t>教諭</t>
    <phoneticPr fontId="20"/>
  </si>
  <si>
    <t>主幹教諭</t>
    <phoneticPr fontId="20"/>
  </si>
  <si>
    <t>保育士</t>
    <rPh sb="0" eb="3">
      <t>ホイクシ</t>
    </rPh>
    <phoneticPr fontId="20"/>
  </si>
  <si>
    <t>保育従事者（無資格）</t>
    <rPh sb="0" eb="2">
      <t>ホイク</t>
    </rPh>
    <rPh sb="2" eb="5">
      <t>ジュウジシャ</t>
    </rPh>
    <rPh sb="6" eb="9">
      <t>ムシカク</t>
    </rPh>
    <phoneticPr fontId="20"/>
  </si>
  <si>
    <t>保健師・助産師・看護師・准看護師</t>
    <rPh sb="0" eb="3">
      <t>ホケンシ</t>
    </rPh>
    <rPh sb="4" eb="7">
      <t>ジョサンシ</t>
    </rPh>
    <rPh sb="8" eb="11">
      <t>カンゴシ</t>
    </rPh>
    <rPh sb="12" eb="16">
      <t>ジュンカンゴシ</t>
    </rPh>
    <phoneticPr fontId="20"/>
  </si>
  <si>
    <t>家庭的保育者</t>
    <rPh sb="0" eb="3">
      <t>カテイテキ</t>
    </rPh>
    <rPh sb="3" eb="6">
      <t>ホイクシャ</t>
    </rPh>
    <phoneticPr fontId="20"/>
  </si>
  <si>
    <t>家庭的保育補助者</t>
    <rPh sb="0" eb="3">
      <t>カテイテキ</t>
    </rPh>
    <rPh sb="3" eb="5">
      <t>ホイク</t>
    </rPh>
    <rPh sb="5" eb="8">
      <t>ホジョシャ</t>
    </rPh>
    <phoneticPr fontId="20"/>
  </si>
  <si>
    <t>子育て支援員</t>
    <rPh sb="0" eb="2">
      <t>コソダ</t>
    </rPh>
    <rPh sb="3" eb="5">
      <t>シエン</t>
    </rPh>
    <rPh sb="5" eb="6">
      <t>イン</t>
    </rPh>
    <phoneticPr fontId="20"/>
  </si>
  <si>
    <t>その他の職員</t>
    <rPh sb="2" eb="3">
      <t>タ</t>
    </rPh>
    <rPh sb="4" eb="6">
      <t>ショクイン</t>
    </rPh>
    <phoneticPr fontId="20"/>
  </si>
  <si>
    <t>キャリアパス要件届出書（処遇改善等加算Ⅰ）（令和３年度）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20"/>
  </si>
  <si>
    <t>令和３年度賃金改善計画書（処遇改善等加算Ⅰ）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11"/>
  </si>
  <si>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11"/>
  </si>
  <si>
    <t>賃金改善計画書（処遇改善等加算Ⅱ）（内訳表）（令和３年度）</t>
    <rPh sb="23" eb="25">
      <t>レイワ</t>
    </rPh>
    <phoneticPr fontId="11"/>
  </si>
  <si>
    <t>＜職員処遇改善費　新規事由がある場合＞（以下のＢの額がＡの額以上であること（※1））</t>
    <rPh sb="1" eb="8">
      <t>ショクインショグウカイゼンヒ</t>
    </rPh>
    <rPh sb="9" eb="11">
      <t>シンキ</t>
    </rPh>
    <rPh sb="11" eb="13">
      <t>ジユウ</t>
    </rPh>
    <rPh sb="16" eb="18">
      <t>バアイ</t>
    </rPh>
    <phoneticPr fontId="11"/>
  </si>
  <si>
    <t>＜職員処遇改善費　新規事由がない場合＞（以下のＢの額がＡの額以上であること（※1）かつDの額がCの額以上であること）</t>
    <rPh sb="1" eb="8">
      <t>ショクインショグウカイゼンヒ</t>
    </rPh>
    <rPh sb="9" eb="11">
      <t>シンキ</t>
    </rPh>
    <rPh sb="11" eb="13">
      <t>ジユウ</t>
    </rPh>
    <rPh sb="16" eb="18">
      <t>バアイ</t>
    </rPh>
    <rPh sb="45" eb="46">
      <t>ガク</t>
    </rPh>
    <rPh sb="49" eb="50">
      <t>ガク</t>
    </rPh>
    <rPh sb="50" eb="52">
      <t>イジョウ</t>
    </rPh>
    <phoneticPr fontId="11"/>
  </si>
  <si>
    <t>職員処遇改善費に係る手当又は基本給の総額【第６号様式添付書類（５）③】</t>
    <rPh sb="0" eb="7">
      <t>ショクインショグウカイゼンヒ</t>
    </rPh>
    <rPh sb="8" eb="9">
      <t>カカ</t>
    </rPh>
    <rPh sb="10" eb="12">
      <t>テアテ</t>
    </rPh>
    <rPh sb="12" eb="13">
      <t>マタ</t>
    </rPh>
    <rPh sb="14" eb="17">
      <t>キホンキュウ</t>
    </rPh>
    <phoneticPr fontId="11"/>
  </si>
  <si>
    <t>原則、職員処遇改善費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10">
      <t>ショクインショグウカイゼンヒ</t>
    </rPh>
    <phoneticPr fontId="11"/>
  </si>
  <si>
    <t>~</t>
    <phoneticPr fontId="11"/>
  </si>
  <si>
    <t>~</t>
    <phoneticPr fontId="11"/>
  </si>
  <si>
    <t>法定福利費残</t>
    <rPh sb="0" eb="5">
      <t>ホウテイフクリヒ</t>
    </rPh>
    <rPh sb="5" eb="6">
      <t>ザン</t>
    </rPh>
    <phoneticPr fontId="20"/>
  </si>
  <si>
    <t>基本給</t>
    <rPh sb="0" eb="3">
      <t>キホンキュウ</t>
    </rPh>
    <phoneticPr fontId="75"/>
  </si>
  <si>
    <t>手当</t>
    <rPh sb="0" eb="2">
      <t>テアテ</t>
    </rPh>
    <phoneticPr fontId="75"/>
  </si>
  <si>
    <t>基本給（法定福利費残）</t>
    <rPh sb="0" eb="3">
      <t>キホンキュウ</t>
    </rPh>
    <rPh sb="4" eb="6">
      <t>ホウテイ</t>
    </rPh>
    <rPh sb="6" eb="8">
      <t>フクリ</t>
    </rPh>
    <rPh sb="8" eb="9">
      <t>ヒ</t>
    </rPh>
    <rPh sb="9" eb="10">
      <t>ザン</t>
    </rPh>
    <phoneticPr fontId="75"/>
  </si>
  <si>
    <t>手当（法定福利費残）</t>
    <rPh sb="0" eb="2">
      <t>テアテ</t>
    </rPh>
    <rPh sb="3" eb="5">
      <t>ホウテイ</t>
    </rPh>
    <rPh sb="5" eb="7">
      <t>フクリ</t>
    </rPh>
    <rPh sb="7" eb="8">
      <t>ヒ</t>
    </rPh>
    <rPh sb="8" eb="9">
      <t>ザン</t>
    </rPh>
    <phoneticPr fontId="75"/>
  </si>
  <si>
    <t>一時金（法定福利費残）</t>
    <rPh sb="0" eb="3">
      <t>イチジキン</t>
    </rPh>
    <rPh sb="4" eb="6">
      <t>ホウテイ</t>
    </rPh>
    <rPh sb="6" eb="8">
      <t>フクリ</t>
    </rPh>
    <rPh sb="8" eb="9">
      <t>ヒ</t>
    </rPh>
    <rPh sb="9" eb="10">
      <t>ザン</t>
    </rPh>
    <phoneticPr fontId="75"/>
  </si>
  <si>
    <t>min対象</t>
    <rPh sb="3" eb="5">
      <t>タイショウ</t>
    </rPh>
    <phoneticPr fontId="11"/>
  </si>
  <si>
    <t>処遇改善等加算Ⅱ、職員処遇改善費及び施設の持ち出し分による賃金改善額及び法定福利費等の事業主負担額を除く。</t>
    <rPh sb="0" eb="2">
      <t>ショグウ</t>
    </rPh>
    <rPh sb="2" eb="4">
      <t>カイゼン</t>
    </rPh>
    <rPh sb="4" eb="5">
      <t>トウ</t>
    </rPh>
    <rPh sb="5" eb="7">
      <t>カサン</t>
    </rPh>
    <rPh sb="9" eb="11">
      <t>ショクイン</t>
    </rPh>
    <rPh sb="11" eb="16">
      <t>ショグウカイゼンヒ</t>
    </rPh>
    <rPh sb="16" eb="17">
      <t>オヨ</t>
    </rPh>
    <rPh sb="18" eb="20">
      <t>シセツ</t>
    </rPh>
    <rPh sb="21" eb="22">
      <t>モ</t>
    </rPh>
    <rPh sb="23" eb="24">
      <t>ダ</t>
    </rPh>
    <rPh sb="25" eb="26">
      <t>ブン</t>
    </rPh>
    <rPh sb="29" eb="31">
      <t>チンギン</t>
    </rPh>
    <rPh sb="31" eb="33">
      <t>カイゼン</t>
    </rPh>
    <rPh sb="33" eb="34">
      <t>ガク</t>
    </rPh>
    <rPh sb="34" eb="35">
      <t>オヨ</t>
    </rPh>
    <rPh sb="36" eb="38">
      <t>ホウテイ</t>
    </rPh>
    <rPh sb="38" eb="40">
      <t>フクリ</t>
    </rPh>
    <rPh sb="40" eb="41">
      <t>ヒ</t>
    </rPh>
    <rPh sb="41" eb="42">
      <t>トウ</t>
    </rPh>
    <rPh sb="43" eb="46">
      <t>ジギョウヌシ</t>
    </rPh>
    <rPh sb="46" eb="48">
      <t>フタン</t>
    </rPh>
    <rPh sb="48" eb="49">
      <t>ガク</t>
    </rPh>
    <rPh sb="50" eb="51">
      <t>ノゾ</t>
    </rPh>
    <phoneticPr fontId="11"/>
  </si>
  <si>
    <r>
      <t>　※令和３年度ではなく、</t>
    </r>
    <r>
      <rPr>
        <b/>
        <u val="double"/>
        <sz val="10"/>
        <rFont val="ＭＳ Ｐゴシック"/>
        <family val="3"/>
        <charset val="128"/>
      </rPr>
      <t>令和２年度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1"/>
  </si>
  <si>
    <t>令和３年度賃金改善計画書（処遇改善等加算Ⅱ及び職員処遇改善費）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11"/>
  </si>
  <si>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11"/>
  </si>
  <si>
    <t>⑥基準年度の賃金水準（当該年度に係る加算残額を含む。役職手当、職務手当など職位、職責又は職務内容等に応じて決まって毎月支払われる手当及び基本給に限る。）</t>
    <rPh sb="64" eb="66">
      <t>テアテ</t>
    </rPh>
    <rPh sb="66" eb="67">
      <t>オヨ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</si>
</sst>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411]ggge&quot;年&quot;m&quot;月&quot;d&quot;日&quot;;@"/>
    <numFmt numFmtId="178" formatCode="#,##0;&quot;▲ &quot;#,##0"/>
    <numFmt numFmtId="179" formatCode="#,###"/>
    <numFmt numFmtId="180" formatCode="0_ "/>
    <numFmt numFmtId="181" formatCode="0_);[Red]\(0\)"/>
    <numFmt numFmtId="182" formatCode="#,##0_ "/>
    <numFmt numFmtId="183" formatCode="yyyy/m/d;@"/>
    <numFmt numFmtId="184" formatCode="#,##0_);[Red]\(#,##0\)"/>
    <numFmt numFmtId="185" formatCode="#,###_);[Red]\(#,##0\)"/>
    <numFmt numFmtId="186" formatCode="#,###;[Red]#,##0"/>
    <numFmt numFmtId="187" formatCode="yyyy/mm/dd"/>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color theme="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6"/>
      <name val="HGｺﾞｼｯｸM"/>
      <family val="3"/>
      <charset val="128"/>
    </font>
    <font>
      <sz val="11"/>
      <name val="HGｺﾞｼｯｸE"/>
      <family val="3"/>
      <charset val="128"/>
    </font>
    <font>
      <sz val="12"/>
      <name val="HGｺﾞｼｯｸE"/>
      <family val="3"/>
      <charset val="128"/>
    </font>
    <font>
      <strike/>
      <sz val="11"/>
      <color rgb="FFFF0000"/>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HGｺﾞｼｯｸE"/>
      <family val="3"/>
      <charset val="128"/>
    </font>
    <font>
      <sz val="14"/>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6"/>
      <color theme="1"/>
      <name val="HGｺﾞｼｯｸM"/>
      <family val="3"/>
      <charset val="128"/>
    </font>
    <font>
      <b/>
      <sz val="16"/>
      <color theme="1"/>
      <name val="ＭＳ Ｐゴシック"/>
      <family val="3"/>
      <charset val="128"/>
    </font>
    <font>
      <sz val="14"/>
      <color theme="1"/>
      <name val="ＭＳ Ｐ明朝"/>
      <family val="1"/>
      <charset val="128"/>
    </font>
    <font>
      <sz val="14"/>
      <color theme="1"/>
      <name val="ＭＳ Ｐゴシック"/>
      <family val="3"/>
      <charset val="128"/>
      <scheme val="major"/>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
      <strike/>
      <sz val="10"/>
      <color rgb="FFFF0000"/>
      <name val="HGｺﾞｼｯｸM"/>
      <family val="3"/>
      <charset val="128"/>
    </font>
    <font>
      <strike/>
      <sz val="10"/>
      <name val="HGｺﾞｼｯｸM"/>
      <family val="3"/>
      <charset val="128"/>
    </font>
    <font>
      <sz val="11"/>
      <color theme="1"/>
      <name val="ＭＳ Ｐゴシック"/>
      <family val="3"/>
      <charset val="128"/>
    </font>
    <font>
      <b/>
      <u val="double"/>
      <sz val="11"/>
      <color theme="1"/>
      <name val="ＭＳ Ｐゴシック"/>
      <family val="3"/>
      <charset val="128"/>
    </font>
    <font>
      <sz val="11"/>
      <color theme="1"/>
      <name val="ＭＳ ゴシック"/>
      <family val="3"/>
      <charset val="128"/>
    </font>
    <font>
      <sz val="11"/>
      <color theme="1"/>
      <name val="HG丸ｺﾞｼｯｸM-PRO"/>
      <family val="3"/>
      <charset val="128"/>
    </font>
    <font>
      <b/>
      <sz val="14"/>
      <color theme="1"/>
      <name val="ＭＳ Ｐゴシック"/>
      <family val="3"/>
      <charset val="128"/>
    </font>
    <font>
      <b/>
      <sz val="14"/>
      <color theme="1"/>
      <name val="ＭＳ Ｐゴシック"/>
      <family val="3"/>
      <charset val="128"/>
      <scheme val="minor"/>
    </font>
    <font>
      <sz val="11"/>
      <color rgb="FF006100"/>
      <name val="ＭＳ Ｐゴシック"/>
      <family val="2"/>
      <charset val="128"/>
      <scheme val="minor"/>
    </font>
    <font>
      <b/>
      <u val="double"/>
      <sz val="1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1">
    <xf numFmtId="0" fontId="0" fillId="0" borderId="0">
      <alignment vertical="center"/>
    </xf>
    <xf numFmtId="38" fontId="9" fillId="0" borderId="0" applyFont="0" applyFill="0" applyBorder="0" applyAlignment="0" applyProtection="0">
      <alignment vertical="center"/>
    </xf>
    <xf numFmtId="0" fontId="8" fillId="0" borderId="0">
      <alignment vertical="center"/>
    </xf>
    <xf numFmtId="0" fontId="22" fillId="0" borderId="0">
      <alignment vertical="center"/>
    </xf>
    <xf numFmtId="0" fontId="15" fillId="0" borderId="0"/>
    <xf numFmtId="0" fontId="30" fillId="0" borderId="0">
      <alignment vertical="center"/>
    </xf>
    <xf numFmtId="0" fontId="9" fillId="0" borderId="0"/>
    <xf numFmtId="0" fontId="7"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cellStyleXfs>
  <cellXfs count="1123">
    <xf numFmtId="0" fontId="0" fillId="0" borderId="0" xfId="0">
      <alignment vertical="center"/>
    </xf>
    <xf numFmtId="0" fontId="10" fillId="0" borderId="0" xfId="0" applyFont="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3" borderId="47" xfId="0" applyFont="1" applyFill="1" applyBorder="1" applyAlignment="1" applyProtection="1">
      <alignment horizontal="center" vertical="center" shrinkToFit="1"/>
      <protection locked="0"/>
    </xf>
    <xf numFmtId="0" fontId="10" fillId="0" borderId="41" xfId="0" applyFont="1" applyBorder="1" applyAlignment="1" applyProtection="1">
      <alignment horizontal="center" vertical="center"/>
    </xf>
    <xf numFmtId="0" fontId="10" fillId="0" borderId="57" xfId="0" applyFont="1" applyBorder="1" applyAlignment="1" applyProtection="1">
      <alignment horizontal="center" vertical="center"/>
    </xf>
    <xf numFmtId="0" fontId="19" fillId="4" borderId="0" xfId="2" applyFont="1" applyFill="1">
      <alignment vertical="center"/>
    </xf>
    <xf numFmtId="0" fontId="21" fillId="0" borderId="0" xfId="4" applyFont="1" applyProtection="1"/>
    <xf numFmtId="0" fontId="24" fillId="0" borderId="0" xfId="4" applyFont="1" applyProtection="1"/>
    <xf numFmtId="0" fontId="25" fillId="0" borderId="0" xfId="4" applyFont="1" applyProtection="1"/>
    <xf numFmtId="0" fontId="25" fillId="0" borderId="0" xfId="4" applyFont="1" applyAlignment="1" applyProtection="1">
      <alignment vertical="top"/>
    </xf>
    <xf numFmtId="0" fontId="26" fillId="0" borderId="0" xfId="4" applyFont="1" applyProtection="1"/>
    <xf numFmtId="0" fontId="26" fillId="0" borderId="0" xfId="4" applyFont="1" applyAlignment="1" applyProtection="1"/>
    <xf numFmtId="0" fontId="27" fillId="0" borderId="0" xfId="4" applyFont="1" applyProtection="1"/>
    <xf numFmtId="0" fontId="28" fillId="0" borderId="0" xfId="4" applyFont="1" applyProtection="1"/>
    <xf numFmtId="0" fontId="29" fillId="0" borderId="0" xfId="4" applyFont="1" applyAlignment="1" applyProtection="1">
      <alignment vertical="top"/>
    </xf>
    <xf numFmtId="0" fontId="28" fillId="0" borderId="0" xfId="4" applyFont="1" applyAlignment="1" applyProtection="1">
      <alignment vertical="top" wrapText="1"/>
    </xf>
    <xf numFmtId="38" fontId="33" fillId="0" borderId="72" xfId="5" applyNumberFormat="1" applyFont="1" applyFill="1" applyBorder="1" applyAlignment="1" applyProtection="1">
      <alignment vertical="center" shrinkToFit="1"/>
    </xf>
    <xf numFmtId="0" fontId="33" fillId="0" borderId="59" xfId="5" applyFont="1" applyBorder="1" applyAlignment="1" applyProtection="1">
      <alignment vertical="center" shrinkToFit="1"/>
    </xf>
    <xf numFmtId="38" fontId="33" fillId="0" borderId="38" xfId="5" applyNumberFormat="1" applyFont="1" applyFill="1" applyBorder="1" applyAlignment="1" applyProtection="1">
      <alignment vertical="center" shrinkToFit="1"/>
      <protection locked="0"/>
    </xf>
    <xf numFmtId="38" fontId="33" fillId="0" borderId="40" xfId="5" applyNumberFormat="1" applyFont="1" applyFill="1" applyBorder="1" applyAlignment="1" applyProtection="1">
      <alignment vertical="center" shrinkToFit="1"/>
      <protection locked="0"/>
    </xf>
    <xf numFmtId="0" fontId="33" fillId="0" borderId="47" xfId="5" applyFont="1" applyFill="1" applyBorder="1" applyAlignment="1" applyProtection="1">
      <alignment horizontal="center" vertical="center" shrinkToFit="1"/>
      <protection locked="0"/>
    </xf>
    <xf numFmtId="38" fontId="33" fillId="0" borderId="25" xfId="5" applyNumberFormat="1" applyFont="1" applyFill="1" applyBorder="1" applyAlignment="1" applyProtection="1">
      <alignment vertical="center" shrinkToFit="1"/>
      <protection locked="0"/>
    </xf>
    <xf numFmtId="38" fontId="33" fillId="0" borderId="47" xfId="5" applyNumberFormat="1" applyFont="1" applyFill="1" applyBorder="1" applyAlignment="1" applyProtection="1">
      <alignment vertical="center" shrinkToFit="1"/>
      <protection locked="0"/>
    </xf>
    <xf numFmtId="38" fontId="33" fillId="0" borderId="37" xfId="5" applyNumberFormat="1" applyFont="1" applyFill="1" applyBorder="1" applyAlignment="1" applyProtection="1">
      <alignment vertical="center" shrinkToFit="1"/>
      <protection locked="0"/>
    </xf>
    <xf numFmtId="0" fontId="33" fillId="0" borderId="41" xfId="5" applyFont="1" applyFill="1" applyBorder="1" applyAlignment="1" applyProtection="1">
      <alignment horizontal="center" vertical="center" shrinkToFit="1"/>
      <protection locked="0"/>
    </xf>
    <xf numFmtId="38" fontId="33" fillId="0" borderId="41" xfId="5" applyNumberFormat="1" applyFont="1" applyFill="1" applyBorder="1" applyAlignment="1" applyProtection="1">
      <alignment vertical="center" shrinkToFit="1"/>
      <protection locked="0"/>
    </xf>
    <xf numFmtId="0" fontId="33" fillId="0" borderId="56" xfId="5" applyFont="1" applyFill="1" applyBorder="1" applyAlignment="1" applyProtection="1">
      <alignment horizontal="center" vertical="center" shrinkToFit="1"/>
      <protection locked="0"/>
    </xf>
    <xf numFmtId="0" fontId="33" fillId="0" borderId="9" xfId="5" applyFont="1" applyFill="1" applyBorder="1" applyAlignment="1" applyProtection="1">
      <alignment horizontal="center" vertical="center" shrinkToFit="1"/>
      <protection locked="0"/>
    </xf>
    <xf numFmtId="0" fontId="0" fillId="0" borderId="0" xfId="5" applyFont="1" applyFill="1" applyBorder="1" applyAlignment="1" applyProtection="1">
      <alignment horizontal="left" vertical="center"/>
    </xf>
    <xf numFmtId="0" fontId="21" fillId="0" borderId="70" xfId="4" applyFont="1" applyBorder="1" applyAlignment="1" applyProtection="1">
      <alignment horizontal="center"/>
    </xf>
    <xf numFmtId="0" fontId="21" fillId="0" borderId="0" xfId="4" applyFont="1" applyBorder="1" applyAlignment="1" applyProtection="1">
      <alignment horizontal="center"/>
    </xf>
    <xf numFmtId="0" fontId="21" fillId="0" borderId="32" xfId="4" applyFont="1" applyBorder="1" applyAlignment="1" applyProtection="1">
      <alignment horizontal="center"/>
    </xf>
    <xf numFmtId="0" fontId="0" fillId="0" borderId="0" xfId="5" applyFont="1" applyBorder="1" applyAlignment="1" applyProtection="1">
      <alignment vertical="center"/>
    </xf>
    <xf numFmtId="0" fontId="34" fillId="0" borderId="0" xfId="5" applyFont="1" applyBorder="1" applyAlignment="1" applyProtection="1">
      <alignment horizontal="left" vertical="center"/>
    </xf>
    <xf numFmtId="0" fontId="36" fillId="0" borderId="0" xfId="4" applyFont="1" applyAlignment="1" applyProtection="1">
      <alignment vertical="top"/>
    </xf>
    <xf numFmtId="0" fontId="37" fillId="0" borderId="0" xfId="0" applyFont="1" applyFill="1" applyProtection="1">
      <alignment vertical="center"/>
    </xf>
    <xf numFmtId="0" fontId="31" fillId="0" borderId="33" xfId="5" applyFont="1" applyBorder="1" applyAlignment="1" applyProtection="1">
      <alignment horizontal="center" vertical="center"/>
    </xf>
    <xf numFmtId="0" fontId="31" fillId="0" borderId="14" xfId="5" applyFont="1" applyBorder="1" applyAlignment="1" applyProtection="1">
      <alignment horizontal="center" vertical="center"/>
    </xf>
    <xf numFmtId="0" fontId="19" fillId="4" borderId="0" xfId="7" applyFont="1" applyFill="1">
      <alignment vertical="center"/>
    </xf>
    <xf numFmtId="0" fontId="13" fillId="4" borderId="0" xfId="7" applyFont="1" applyFill="1" applyAlignment="1">
      <alignment vertical="center"/>
    </xf>
    <xf numFmtId="0" fontId="19" fillId="4" borderId="0" xfId="7" applyFont="1" applyFill="1" applyAlignment="1">
      <alignment vertical="center"/>
    </xf>
    <xf numFmtId="0" fontId="44" fillId="4" borderId="0" xfId="7" applyFont="1" applyFill="1">
      <alignment vertical="center"/>
    </xf>
    <xf numFmtId="0" fontId="45" fillId="0" borderId="0" xfId="0" applyFont="1" applyAlignment="1" applyProtection="1">
      <alignment horizontal="center" vertical="center"/>
    </xf>
    <xf numFmtId="38" fontId="10" fillId="0" borderId="41" xfId="1" applyFont="1" applyBorder="1" applyAlignment="1" applyProtection="1">
      <alignment vertical="center"/>
    </xf>
    <xf numFmtId="38" fontId="10" fillId="0" borderId="37" xfId="1" applyFont="1" applyBorder="1" applyAlignment="1" applyProtection="1">
      <alignment vertical="center"/>
    </xf>
    <xf numFmtId="38" fontId="10" fillId="0" borderId="55" xfId="1" applyFont="1" applyBorder="1" applyAlignment="1" applyProtection="1">
      <alignment vertical="center"/>
    </xf>
    <xf numFmtId="0" fontId="10" fillId="0" borderId="51" xfId="0" applyFont="1" applyBorder="1" applyAlignment="1" applyProtection="1">
      <alignment horizontal="center" vertical="center"/>
    </xf>
    <xf numFmtId="38" fontId="10" fillId="3" borderId="47" xfId="1" applyFont="1" applyFill="1" applyBorder="1" applyAlignment="1" applyProtection="1">
      <alignment vertical="center" shrinkToFit="1"/>
      <protection locked="0"/>
    </xf>
    <xf numFmtId="38" fontId="10" fillId="3" borderId="25" xfId="1" applyFont="1" applyFill="1" applyBorder="1" applyAlignment="1" applyProtection="1">
      <alignment vertical="center" shrinkToFit="1"/>
      <protection locked="0"/>
    </xf>
    <xf numFmtId="38" fontId="10" fillId="3" borderId="54" xfId="1" applyFont="1" applyFill="1" applyBorder="1" applyAlignment="1" applyProtection="1">
      <alignment vertical="center" shrinkToFit="1"/>
      <protection locked="0"/>
    </xf>
    <xf numFmtId="38" fontId="10" fillId="3" borderId="18" xfId="1" applyFont="1" applyFill="1" applyBorder="1" applyAlignment="1" applyProtection="1">
      <alignment vertical="center" shrinkToFit="1"/>
      <protection locked="0"/>
    </xf>
    <xf numFmtId="38" fontId="10" fillId="3" borderId="17" xfId="1" applyFont="1" applyFill="1" applyBorder="1" applyAlignment="1" applyProtection="1">
      <alignment vertical="center" shrinkToFit="1"/>
      <protection locked="0"/>
    </xf>
    <xf numFmtId="0" fontId="46" fillId="0" borderId="0" xfId="0" applyFont="1" applyProtection="1">
      <alignment vertical="center"/>
    </xf>
    <xf numFmtId="0" fontId="10" fillId="4" borderId="0" xfId="0" applyFont="1" applyFill="1" applyAlignment="1" applyProtection="1">
      <alignment vertical="top"/>
    </xf>
    <xf numFmtId="0" fontId="10" fillId="4" borderId="58"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52" xfId="0" applyFont="1" applyFill="1" applyBorder="1" applyAlignment="1" applyProtection="1">
      <alignment horizontal="center" vertical="center" wrapText="1"/>
    </xf>
    <xf numFmtId="0" fontId="10" fillId="4" borderId="47" xfId="0" applyFont="1" applyFill="1" applyBorder="1" applyAlignment="1" applyProtection="1">
      <alignment horizontal="center" vertical="center" shrinkToFit="1"/>
    </xf>
    <xf numFmtId="0" fontId="31" fillId="0" borderId="50" xfId="5" applyFont="1" applyBorder="1" applyAlignment="1" applyProtection="1">
      <alignment horizontal="center" vertical="center"/>
    </xf>
    <xf numFmtId="38" fontId="33" fillId="0" borderId="58" xfId="5" applyNumberFormat="1" applyFont="1" applyFill="1" applyBorder="1" applyAlignment="1" applyProtection="1">
      <alignment vertical="center" shrinkToFit="1"/>
      <protection locked="0"/>
    </xf>
    <xf numFmtId="0" fontId="47" fillId="4" borderId="0" xfId="0" applyFont="1" applyFill="1" applyProtection="1">
      <alignment vertical="center"/>
    </xf>
    <xf numFmtId="0" fontId="46" fillId="4" borderId="0" xfId="0" applyFont="1" applyFill="1" applyProtection="1">
      <alignment vertical="center"/>
    </xf>
    <xf numFmtId="0" fontId="49" fillId="4" borderId="0" xfId="0" applyFont="1" applyFill="1" applyAlignment="1" applyProtection="1">
      <alignment horizontal="center" vertical="center"/>
    </xf>
    <xf numFmtId="0" fontId="46" fillId="4" borderId="58" xfId="0" applyFont="1" applyFill="1" applyBorder="1" applyAlignment="1" applyProtection="1">
      <alignment horizontal="center" vertical="center" wrapText="1"/>
    </xf>
    <xf numFmtId="0" fontId="51" fillId="4" borderId="3" xfId="0" applyFont="1" applyFill="1" applyBorder="1" applyAlignment="1" applyProtection="1">
      <alignment horizontal="center" vertical="center" wrapText="1"/>
    </xf>
    <xf numFmtId="0" fontId="46" fillId="4" borderId="45" xfId="0" applyFont="1" applyFill="1" applyBorder="1" applyAlignment="1" applyProtection="1">
      <alignment horizontal="center" vertical="center" wrapText="1"/>
    </xf>
    <xf numFmtId="0" fontId="51" fillId="4" borderId="52" xfId="0" applyFont="1" applyFill="1" applyBorder="1" applyAlignment="1" applyProtection="1">
      <alignment horizontal="center" vertical="center" wrapText="1"/>
    </xf>
    <xf numFmtId="0" fontId="46" fillId="4" borderId="57" xfId="0" applyFont="1" applyFill="1" applyBorder="1" applyAlignment="1" applyProtection="1">
      <alignment horizontal="center" vertical="center"/>
    </xf>
    <xf numFmtId="0" fontId="46" fillId="4" borderId="41" xfId="0" applyFont="1" applyFill="1" applyBorder="1" applyAlignment="1" applyProtection="1">
      <alignment horizontal="center" vertical="center"/>
    </xf>
    <xf numFmtId="38" fontId="46" fillId="4" borderId="41" xfId="1" applyNumberFormat="1" applyFont="1" applyFill="1" applyBorder="1" applyAlignment="1" applyProtection="1">
      <alignment horizontal="right" vertical="center"/>
    </xf>
    <xf numFmtId="38" fontId="46" fillId="4" borderId="56" xfId="1" applyNumberFormat="1" applyFont="1" applyFill="1" applyBorder="1" applyAlignment="1" applyProtection="1">
      <alignment horizontal="right" vertical="center"/>
    </xf>
    <xf numFmtId="38" fontId="46" fillId="4" borderId="55" xfId="1" applyNumberFormat="1" applyFont="1" applyFill="1" applyBorder="1" applyAlignment="1" applyProtection="1">
      <alignment horizontal="right" vertical="center"/>
    </xf>
    <xf numFmtId="38" fontId="46" fillId="3" borderId="47" xfId="1" applyNumberFormat="1" applyFont="1" applyFill="1" applyBorder="1" applyAlignment="1" applyProtection="1">
      <alignment horizontal="right" vertical="center" shrinkToFit="1"/>
      <protection locked="0"/>
    </xf>
    <xf numFmtId="38" fontId="46" fillId="3" borderId="36" xfId="1" applyNumberFormat="1" applyFont="1" applyFill="1" applyBorder="1" applyAlignment="1" applyProtection="1">
      <alignment horizontal="right" vertical="center" shrinkToFit="1"/>
      <protection locked="0"/>
    </xf>
    <xf numFmtId="38" fontId="46" fillId="3" borderId="55" xfId="1" applyNumberFormat="1" applyFont="1" applyFill="1" applyBorder="1" applyAlignment="1" applyProtection="1">
      <alignment horizontal="right" vertical="center"/>
      <protection locked="0"/>
    </xf>
    <xf numFmtId="0" fontId="46" fillId="3" borderId="18" xfId="0" applyFont="1" applyFill="1" applyBorder="1" applyAlignment="1" applyProtection="1">
      <alignment horizontal="center" vertical="center" shrinkToFit="1"/>
      <protection locked="0"/>
    </xf>
    <xf numFmtId="38" fontId="46" fillId="3" borderId="18" xfId="1" applyNumberFormat="1" applyFont="1" applyFill="1" applyBorder="1" applyAlignment="1" applyProtection="1">
      <alignment horizontal="right" vertical="center" shrinkToFit="1"/>
      <protection locked="0"/>
    </xf>
    <xf numFmtId="38" fontId="46" fillId="3" borderId="39" xfId="1" applyNumberFormat="1" applyFont="1" applyFill="1" applyBorder="1" applyAlignment="1" applyProtection="1">
      <alignment horizontal="right" vertical="center" shrinkToFit="1"/>
      <protection locked="0"/>
    </xf>
    <xf numFmtId="38" fontId="46" fillId="3" borderId="53" xfId="1" applyNumberFormat="1" applyFont="1" applyFill="1" applyBorder="1" applyAlignment="1" applyProtection="1">
      <alignment horizontal="right" vertical="center" shrinkToFit="1"/>
      <protection locked="0"/>
    </xf>
    <xf numFmtId="0" fontId="46" fillId="4" borderId="0" xfId="0" applyFont="1" applyFill="1" applyAlignment="1" applyProtection="1">
      <alignment vertical="top" wrapText="1"/>
    </xf>
    <xf numFmtId="0" fontId="48" fillId="4" borderId="47" xfId="5" applyFont="1" applyFill="1" applyBorder="1" applyAlignment="1" applyProtection="1">
      <alignment horizontal="center" vertical="center"/>
    </xf>
    <xf numFmtId="0" fontId="46" fillId="4" borderId="47" xfId="0" applyFont="1" applyFill="1" applyBorder="1" applyAlignment="1" applyProtection="1">
      <alignment horizontal="center" vertical="center"/>
    </xf>
    <xf numFmtId="0" fontId="31" fillId="0" borderId="0" xfId="5" applyFont="1" applyFill="1" applyBorder="1" applyAlignment="1" applyProtection="1">
      <alignment horizontal="left" vertical="center"/>
    </xf>
    <xf numFmtId="0" fontId="31" fillId="0" borderId="0" xfId="5" applyFont="1" applyBorder="1" applyAlignment="1" applyProtection="1">
      <alignment horizontal="center" vertical="center"/>
    </xf>
    <xf numFmtId="0" fontId="31" fillId="0" borderId="0" xfId="6" applyFont="1" applyBorder="1" applyAlignment="1" applyProtection="1">
      <alignment horizontal="center" vertical="center" wrapText="1" shrinkToFit="1"/>
    </xf>
    <xf numFmtId="178" fontId="28" fillId="0" borderId="0" xfId="5" applyNumberFormat="1" applyFont="1" applyFill="1" applyBorder="1" applyAlignment="1" applyProtection="1">
      <alignment vertical="center" shrinkToFit="1"/>
    </xf>
    <xf numFmtId="0" fontId="33" fillId="0" borderId="10" xfId="5" applyFont="1" applyBorder="1" applyAlignment="1" applyProtection="1">
      <alignment horizontal="center" vertical="center" shrinkToFit="1"/>
    </xf>
    <xf numFmtId="0" fontId="33" fillId="0" borderId="57" xfId="5" applyFont="1" applyBorder="1" applyAlignment="1" applyProtection="1">
      <alignment horizontal="center" vertical="center" shrinkToFit="1"/>
    </xf>
    <xf numFmtId="0" fontId="33" fillId="0" borderId="51" xfId="5" applyFont="1" applyBorder="1" applyAlignment="1" applyProtection="1">
      <alignment horizontal="center" vertical="center" shrinkToFit="1"/>
    </xf>
    <xf numFmtId="0" fontId="33" fillId="0" borderId="4" xfId="5" applyFont="1" applyBorder="1" applyAlignment="1" applyProtection="1">
      <alignment horizontal="center" vertical="center" shrinkToFit="1"/>
    </xf>
    <xf numFmtId="38" fontId="32" fillId="2" borderId="41" xfId="5" applyNumberFormat="1" applyFont="1" applyFill="1" applyBorder="1" applyAlignment="1" applyProtection="1">
      <alignment vertical="center" shrinkToFit="1"/>
    </xf>
    <xf numFmtId="38" fontId="32" fillId="2" borderId="47" xfId="5" applyNumberFormat="1" applyFont="1" applyFill="1" applyBorder="1" applyAlignment="1" applyProtection="1">
      <alignment vertical="center" shrinkToFit="1"/>
    </xf>
    <xf numFmtId="38" fontId="32" fillId="2" borderId="3" xfId="5" applyNumberFormat="1" applyFont="1" applyFill="1" applyBorder="1" applyAlignment="1" applyProtection="1">
      <alignment vertical="center" shrinkToFit="1"/>
    </xf>
    <xf numFmtId="38" fontId="32" fillId="2" borderId="72" xfId="5" applyNumberFormat="1" applyFont="1" applyFill="1" applyBorder="1" applyAlignment="1" applyProtection="1">
      <alignment vertical="center" shrinkToFit="1"/>
    </xf>
    <xf numFmtId="178" fontId="55" fillId="0" borderId="0" xfId="5" applyNumberFormat="1" applyFont="1" applyFill="1" applyBorder="1" applyAlignment="1" applyProtection="1">
      <alignment vertical="top" shrinkToFit="1"/>
    </xf>
    <xf numFmtId="0" fontId="56" fillId="0" borderId="0" xfId="4" applyFont="1" applyAlignment="1" applyProtection="1">
      <alignment vertical="top"/>
    </xf>
    <xf numFmtId="0" fontId="10" fillId="4" borderId="0" xfId="0" applyFont="1" applyFill="1" applyProtection="1">
      <alignment vertical="center"/>
    </xf>
    <xf numFmtId="0" fontId="46" fillId="4" borderId="0" xfId="0" applyFont="1" applyFill="1" applyAlignment="1" applyProtection="1">
      <alignment vertical="top"/>
    </xf>
    <xf numFmtId="0" fontId="46" fillId="4" borderId="32" xfId="0" applyFont="1" applyFill="1" applyBorder="1" applyAlignment="1" applyProtection="1">
      <alignment vertical="top" wrapText="1"/>
    </xf>
    <xf numFmtId="0" fontId="10" fillId="4" borderId="51"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46" fillId="4" borderId="51" xfId="0" applyFont="1" applyFill="1" applyBorder="1" applyAlignment="1" applyProtection="1">
      <alignment horizontal="center" vertical="center" shrinkToFit="1"/>
    </xf>
    <xf numFmtId="0" fontId="41" fillId="4" borderId="0" xfId="7" applyFont="1" applyFill="1" applyProtection="1">
      <alignment vertical="center"/>
    </xf>
    <xf numFmtId="0" fontId="39" fillId="4" borderId="0" xfId="7" applyFont="1" applyFill="1" applyAlignment="1" applyProtection="1">
      <alignment horizontal="center" vertical="center"/>
    </xf>
    <xf numFmtId="0" fontId="13" fillId="4" borderId="0" xfId="7" applyFont="1" applyFill="1" applyProtection="1">
      <alignment vertical="center"/>
    </xf>
    <xf numFmtId="0" fontId="13" fillId="4" borderId="0" xfId="7" applyFont="1" applyFill="1" applyBorder="1" applyAlignment="1" applyProtection="1">
      <alignment horizontal="center" vertical="center" shrinkToFit="1"/>
    </xf>
    <xf numFmtId="0" fontId="13" fillId="4" borderId="0" xfId="3" applyFont="1" applyFill="1" applyBorder="1" applyAlignment="1" applyProtection="1">
      <alignment vertical="center" shrinkToFit="1"/>
    </xf>
    <xf numFmtId="0" fontId="13" fillId="4" borderId="0" xfId="7" applyFont="1" applyFill="1" applyBorder="1" applyProtection="1">
      <alignment vertical="center"/>
    </xf>
    <xf numFmtId="0" fontId="12" fillId="4" borderId="37" xfId="7" applyFont="1" applyFill="1" applyBorder="1" applyProtection="1">
      <alignment vertical="center"/>
    </xf>
    <xf numFmtId="0" fontId="13" fillId="4" borderId="64" xfId="7" applyFont="1" applyFill="1" applyBorder="1" applyProtection="1">
      <alignment vertical="center"/>
    </xf>
    <xf numFmtId="0" fontId="13" fillId="4" borderId="17" xfId="7" applyFont="1" applyFill="1" applyBorder="1" applyProtection="1">
      <alignment vertical="center"/>
    </xf>
    <xf numFmtId="0" fontId="13" fillId="4" borderId="20" xfId="7" applyFont="1" applyFill="1" applyBorder="1" applyProtection="1">
      <alignment vertical="center"/>
    </xf>
    <xf numFmtId="0" fontId="13" fillId="3" borderId="81" xfId="2" applyFont="1" applyFill="1" applyBorder="1" applyAlignment="1" applyProtection="1">
      <alignment vertical="center" wrapText="1"/>
    </xf>
    <xf numFmtId="0" fontId="13" fillId="3" borderId="82" xfId="2" applyFont="1" applyFill="1" applyBorder="1" applyAlignment="1" applyProtection="1">
      <alignment vertical="center" wrapText="1"/>
    </xf>
    <xf numFmtId="0" fontId="13" fillId="3" borderId="83" xfId="2" applyFont="1" applyFill="1" applyBorder="1" applyAlignment="1" applyProtection="1">
      <alignment vertical="center" wrapText="1"/>
    </xf>
    <xf numFmtId="0" fontId="13" fillId="4" borderId="38" xfId="7" applyFont="1" applyFill="1" applyBorder="1" applyProtection="1">
      <alignment vertical="center"/>
    </xf>
    <xf numFmtId="0" fontId="13" fillId="4" borderId="38" xfId="7" applyFont="1" applyFill="1" applyBorder="1" applyAlignment="1" applyProtection="1">
      <alignment horizontal="center" vertical="center" shrinkToFit="1"/>
    </xf>
    <xf numFmtId="0" fontId="16" fillId="4" borderId="0" xfId="7" applyFont="1" applyFill="1" applyBorder="1" applyProtection="1">
      <alignment vertical="center"/>
    </xf>
    <xf numFmtId="0" fontId="13" fillId="3" borderId="84" xfId="2" applyFont="1" applyFill="1" applyBorder="1" applyAlignment="1" applyProtection="1">
      <alignment vertical="center" wrapText="1"/>
    </xf>
    <xf numFmtId="0" fontId="13" fillId="4" borderId="37" xfId="7" applyFont="1" applyFill="1" applyBorder="1" applyProtection="1">
      <alignment vertical="center"/>
    </xf>
    <xf numFmtId="0" fontId="13" fillId="4" borderId="37" xfId="7" applyFont="1" applyFill="1" applyBorder="1" applyAlignment="1" applyProtection="1">
      <alignment horizontal="center" vertical="center" shrinkToFit="1"/>
    </xf>
    <xf numFmtId="0" fontId="16" fillId="4" borderId="49" xfId="7" applyFont="1" applyFill="1" applyBorder="1" applyProtection="1">
      <alignment vertical="center"/>
    </xf>
    <xf numFmtId="0" fontId="13" fillId="4" borderId="49" xfId="7" applyFont="1" applyFill="1" applyBorder="1" applyProtection="1">
      <alignment vertical="center"/>
    </xf>
    <xf numFmtId="0" fontId="13" fillId="3" borderId="86" xfId="2" applyFont="1" applyFill="1" applyBorder="1" applyAlignment="1" applyProtection="1">
      <alignment vertical="center" wrapText="1"/>
    </xf>
    <xf numFmtId="0" fontId="13" fillId="3" borderId="87" xfId="2" applyFont="1" applyFill="1" applyBorder="1" applyAlignment="1" applyProtection="1">
      <alignment vertical="center" wrapText="1"/>
    </xf>
    <xf numFmtId="0" fontId="13" fillId="3" borderId="88" xfId="2" applyFont="1" applyFill="1" applyBorder="1" applyAlignment="1" applyProtection="1">
      <alignment vertical="center" wrapText="1"/>
    </xf>
    <xf numFmtId="0" fontId="16" fillId="4" borderId="0" xfId="7" applyFont="1" applyFill="1" applyProtection="1">
      <alignment vertical="center"/>
    </xf>
    <xf numFmtId="0" fontId="12" fillId="4" borderId="0" xfId="7" applyFont="1" applyFill="1" applyProtection="1">
      <alignment vertical="center"/>
    </xf>
    <xf numFmtId="0" fontId="13" fillId="4" borderId="0" xfId="7" applyFont="1" applyFill="1" applyAlignment="1" applyProtection="1">
      <alignment vertical="top"/>
    </xf>
    <xf numFmtId="0" fontId="13" fillId="4" borderId="0" xfId="7" applyFont="1" applyFill="1" applyAlignment="1" applyProtection="1">
      <alignment vertical="center"/>
    </xf>
    <xf numFmtId="0" fontId="43" fillId="4" borderId="0" xfId="7" applyFont="1" applyFill="1" applyAlignment="1" applyProtection="1">
      <alignment vertical="center"/>
    </xf>
    <xf numFmtId="0" fontId="19" fillId="4" borderId="0" xfId="7" applyFont="1" applyFill="1" applyAlignment="1" applyProtection="1">
      <alignment vertical="center"/>
    </xf>
    <xf numFmtId="0" fontId="44" fillId="4" borderId="0" xfId="7" applyFont="1" applyFill="1" applyProtection="1">
      <alignment vertical="center"/>
    </xf>
    <xf numFmtId="0" fontId="44" fillId="4" borderId="0" xfId="7" applyFont="1" applyFill="1" applyBorder="1" applyAlignment="1" applyProtection="1">
      <alignment horizontal="center" vertical="center"/>
    </xf>
    <xf numFmtId="0" fontId="44" fillId="4" borderId="0" xfId="7" applyFont="1" applyFill="1" applyBorder="1" applyAlignment="1" applyProtection="1">
      <alignment horizontal="center" vertical="center" shrinkToFit="1"/>
    </xf>
    <xf numFmtId="0" fontId="44" fillId="4" borderId="0" xfId="7" applyFont="1" applyFill="1" applyBorder="1" applyAlignment="1" applyProtection="1">
      <alignment horizontal="center" vertical="center" wrapText="1"/>
    </xf>
    <xf numFmtId="0" fontId="44" fillId="4" borderId="0" xfId="7" applyFont="1" applyFill="1" applyAlignment="1" applyProtection="1">
      <alignment vertical="center"/>
    </xf>
    <xf numFmtId="0" fontId="13" fillId="4" borderId="0" xfId="2" applyFont="1" applyFill="1" applyProtection="1">
      <alignment vertical="center"/>
    </xf>
    <xf numFmtId="0" fontId="39" fillId="4" borderId="0" xfId="2" applyFont="1" applyFill="1" applyAlignment="1" applyProtection="1">
      <alignment horizontal="center" vertical="center"/>
    </xf>
    <xf numFmtId="0" fontId="16" fillId="4" borderId="49" xfId="2" applyFont="1" applyFill="1" applyBorder="1" applyAlignment="1" applyProtection="1">
      <alignment vertical="top" wrapText="1"/>
    </xf>
    <xf numFmtId="0" fontId="12" fillId="4" borderId="63" xfId="2" applyNumberFormat="1" applyFont="1" applyFill="1" applyBorder="1" applyAlignment="1" applyProtection="1">
      <alignment vertical="center" shrinkToFit="1"/>
    </xf>
    <xf numFmtId="0" fontId="12" fillId="4" borderId="56" xfId="2" applyNumberFormat="1" applyFont="1" applyFill="1" applyBorder="1" applyAlignment="1" applyProtection="1">
      <alignment vertical="center" shrinkToFit="1"/>
    </xf>
    <xf numFmtId="0" fontId="13" fillId="3" borderId="0" xfId="2" applyFont="1" applyFill="1" applyBorder="1" applyAlignment="1" applyProtection="1">
      <alignment vertical="center" wrapText="1"/>
      <protection locked="0"/>
    </xf>
    <xf numFmtId="0" fontId="44" fillId="3" borderId="33" xfId="7" applyFont="1" applyFill="1" applyBorder="1" applyAlignment="1" applyProtection="1">
      <alignment vertical="center" wrapText="1"/>
      <protection locked="0"/>
    </xf>
    <xf numFmtId="0" fontId="44" fillId="3" borderId="14" xfId="7" applyFont="1" applyFill="1" applyBorder="1" applyAlignment="1" applyProtection="1">
      <alignment vertical="center"/>
      <protection locked="0"/>
    </xf>
    <xf numFmtId="180" fontId="10" fillId="4" borderId="24" xfId="0" applyNumberFormat="1" applyFont="1" applyFill="1" applyBorder="1" applyAlignment="1" applyProtection="1">
      <alignment vertical="center"/>
    </xf>
    <xf numFmtId="180" fontId="10" fillId="4" borderId="49" xfId="0" applyNumberFormat="1" applyFont="1" applyFill="1" applyBorder="1" applyAlignment="1" applyProtection="1">
      <alignment vertical="center"/>
    </xf>
    <xf numFmtId="180" fontId="10" fillId="4" borderId="11" xfId="0" applyNumberFormat="1" applyFont="1" applyFill="1" applyBorder="1" applyAlignment="1" applyProtection="1">
      <alignment vertical="center"/>
    </xf>
    <xf numFmtId="0" fontId="10" fillId="4" borderId="0" xfId="8" applyFont="1" applyFill="1" applyProtection="1">
      <alignment vertical="center"/>
    </xf>
    <xf numFmtId="0" fontId="10" fillId="0" borderId="0" xfId="8" applyFont="1" applyProtection="1">
      <alignment vertical="center"/>
    </xf>
    <xf numFmtId="0" fontId="10" fillId="4" borderId="0" xfId="8" applyFont="1" applyFill="1" applyAlignment="1" applyProtection="1">
      <alignment vertical="center" wrapText="1"/>
    </xf>
    <xf numFmtId="0" fontId="10" fillId="0" borderId="0" xfId="8" applyFont="1" applyAlignment="1" applyProtection="1">
      <alignment vertical="center" wrapText="1"/>
    </xf>
    <xf numFmtId="0" fontId="10" fillId="4" borderId="51" xfId="0" applyFont="1" applyFill="1" applyBorder="1" applyAlignment="1" applyProtection="1">
      <alignment horizontal="center" vertical="center" shrinkToFit="1"/>
    </xf>
    <xf numFmtId="0" fontId="10" fillId="4" borderId="41" xfId="0" applyFont="1" applyFill="1" applyBorder="1" applyAlignment="1" applyProtection="1">
      <alignment horizontal="center" vertical="center"/>
    </xf>
    <xf numFmtId="180" fontId="10" fillId="4" borderId="24" xfId="0" applyNumberFormat="1" applyFont="1" applyFill="1" applyBorder="1" applyAlignment="1" applyProtection="1">
      <alignment horizontal="center" vertical="center"/>
    </xf>
    <xf numFmtId="180" fontId="10" fillId="4" borderId="24" xfId="0" applyNumberFormat="1" applyFont="1" applyFill="1" applyBorder="1" applyAlignment="1" applyProtection="1">
      <alignment horizontal="right" vertical="center"/>
    </xf>
    <xf numFmtId="180" fontId="10" fillId="4" borderId="49" xfId="0" applyNumberFormat="1" applyFont="1" applyFill="1" applyBorder="1" applyAlignment="1" applyProtection="1">
      <alignment horizontal="center" vertical="center"/>
    </xf>
    <xf numFmtId="180" fontId="10" fillId="4" borderId="48" xfId="0" applyNumberFormat="1" applyFont="1" applyFill="1" applyBorder="1" applyAlignment="1" applyProtection="1">
      <alignment horizontal="right" vertical="center"/>
    </xf>
    <xf numFmtId="180" fontId="10" fillId="4" borderId="49" xfId="0" applyNumberFormat="1" applyFont="1" applyFill="1" applyBorder="1" applyAlignment="1" applyProtection="1">
      <alignment horizontal="right" vertical="center"/>
    </xf>
    <xf numFmtId="38" fontId="10" fillId="4" borderId="51" xfId="1" applyFont="1" applyFill="1" applyBorder="1" applyProtection="1">
      <alignment vertical="center"/>
    </xf>
    <xf numFmtId="0" fontId="10" fillId="4" borderId="47" xfId="0" applyFont="1" applyFill="1" applyBorder="1" applyAlignment="1" applyProtection="1">
      <alignment horizontal="center" vertical="center"/>
    </xf>
    <xf numFmtId="180" fontId="10" fillId="4" borderId="23" xfId="0" applyNumberFormat="1" applyFont="1" applyFill="1" applyBorder="1" applyAlignment="1" applyProtection="1">
      <alignment horizontal="right" vertical="center"/>
    </xf>
    <xf numFmtId="180" fontId="10" fillId="0" borderId="24" xfId="0" applyNumberFormat="1" applyFont="1" applyBorder="1" applyAlignment="1" applyProtection="1">
      <alignment horizontal="right" vertical="center"/>
    </xf>
    <xf numFmtId="180" fontId="10" fillId="0" borderId="23" xfId="0" applyNumberFormat="1" applyFont="1" applyBorder="1" applyAlignment="1" applyProtection="1">
      <alignment horizontal="right" vertical="center"/>
    </xf>
    <xf numFmtId="180" fontId="10" fillId="0" borderId="24" xfId="0" applyNumberFormat="1" applyFont="1" applyBorder="1" applyAlignment="1" applyProtection="1">
      <alignment horizontal="center" vertical="center"/>
    </xf>
    <xf numFmtId="0" fontId="10" fillId="0" borderId="69" xfId="0" applyFont="1" applyFill="1" applyBorder="1" applyAlignment="1" applyProtection="1">
      <alignment vertical="center" shrinkToFit="1"/>
    </xf>
    <xf numFmtId="0" fontId="10" fillId="0" borderId="7" xfId="0" applyFont="1" applyFill="1" applyBorder="1" applyAlignment="1" applyProtection="1">
      <alignment vertical="center" shrinkToFit="1"/>
    </xf>
    <xf numFmtId="0" fontId="10" fillId="0" borderId="0" xfId="8" applyFont="1" applyFill="1" applyProtection="1">
      <alignment vertical="center"/>
    </xf>
    <xf numFmtId="0" fontId="10" fillId="0" borderId="56" xfId="0" applyFont="1" applyFill="1" applyBorder="1" applyAlignment="1" applyProtection="1">
      <alignment vertical="center" shrinkToFit="1"/>
    </xf>
    <xf numFmtId="0" fontId="10" fillId="4" borderId="70" xfId="0" applyFont="1" applyFill="1" applyBorder="1" applyAlignment="1" applyProtection="1">
      <alignment vertical="center" shrinkToFit="1"/>
    </xf>
    <xf numFmtId="0" fontId="10" fillId="0" borderId="45" xfId="0" applyFont="1" applyFill="1" applyBorder="1" applyAlignment="1" applyProtection="1">
      <alignment vertical="center" shrinkToFit="1"/>
    </xf>
    <xf numFmtId="38" fontId="10" fillId="4" borderId="13" xfId="1" applyNumberFormat="1" applyFont="1" applyFill="1" applyBorder="1" applyAlignment="1" applyProtection="1">
      <alignment vertical="center"/>
    </xf>
    <xf numFmtId="0" fontId="10" fillId="4" borderId="77" xfId="0" applyFont="1" applyFill="1" applyBorder="1" applyAlignment="1" applyProtection="1">
      <alignment vertical="center" shrinkToFit="1"/>
    </xf>
    <xf numFmtId="0" fontId="58" fillId="4" borderId="0" xfId="0" applyFont="1" applyFill="1" applyBorder="1" applyAlignment="1" applyProtection="1">
      <alignment vertical="top"/>
    </xf>
    <xf numFmtId="0" fontId="10" fillId="4" borderId="0" xfId="8" applyFont="1" applyFill="1" applyBorder="1" applyAlignment="1" applyProtection="1">
      <alignment vertical="top"/>
    </xf>
    <xf numFmtId="0" fontId="10" fillId="0" borderId="0" xfId="8" applyFont="1" applyBorder="1" applyAlignment="1" applyProtection="1">
      <alignment vertical="top"/>
    </xf>
    <xf numFmtId="0" fontId="10" fillId="4" borderId="0"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180" fontId="10" fillId="4" borderId="11"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vertical="center"/>
    </xf>
    <xf numFmtId="180" fontId="10" fillId="4" borderId="0" xfId="0" applyNumberFormat="1" applyFont="1" applyFill="1" applyBorder="1" applyAlignment="1" applyProtection="1">
      <alignment horizontal="right" vertical="center"/>
    </xf>
    <xf numFmtId="0" fontId="10" fillId="4" borderId="0" xfId="8" applyFont="1" applyFill="1" applyBorder="1" applyProtection="1">
      <alignment vertical="center"/>
    </xf>
    <xf numFmtId="0" fontId="10" fillId="0" borderId="0" xfId="8" applyFont="1" applyBorder="1" applyProtection="1">
      <alignment vertical="center"/>
    </xf>
    <xf numFmtId="38" fontId="10" fillId="4" borderId="0" xfId="0" applyNumberFormat="1" applyFont="1" applyFill="1" applyBorder="1" applyAlignment="1" applyProtection="1">
      <alignment vertical="center" shrinkToFit="1"/>
    </xf>
    <xf numFmtId="0" fontId="10" fillId="4" borderId="0" xfId="0" applyFont="1" applyFill="1" applyBorder="1" applyAlignment="1" applyProtection="1">
      <alignment vertical="center" shrinkToFit="1"/>
    </xf>
    <xf numFmtId="38" fontId="10" fillId="4" borderId="74" xfId="1" applyNumberFormat="1" applyFont="1" applyFill="1" applyBorder="1" applyAlignment="1" applyProtection="1">
      <alignment vertical="center"/>
    </xf>
    <xf numFmtId="38" fontId="10" fillId="0" borderId="0" xfId="8" applyNumberFormat="1" applyFont="1" applyProtection="1">
      <alignment vertical="center"/>
    </xf>
    <xf numFmtId="0" fontId="58" fillId="0" borderId="0" xfId="0" applyFont="1">
      <alignment vertical="center"/>
    </xf>
    <xf numFmtId="38" fontId="10" fillId="4" borderId="47" xfId="1" applyFont="1" applyFill="1" applyBorder="1" applyProtection="1">
      <alignment vertical="center"/>
    </xf>
    <xf numFmtId="0" fontId="10" fillId="4" borderId="64" xfId="8" applyFont="1" applyFill="1" applyBorder="1" applyProtection="1">
      <alignment vertical="center"/>
    </xf>
    <xf numFmtId="0" fontId="10" fillId="4" borderId="14" xfId="0"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180" fontId="10" fillId="0" borderId="5" xfId="0" applyNumberFormat="1" applyFont="1" applyBorder="1" applyAlignment="1" applyProtection="1">
      <alignment horizontal="right" vertical="center"/>
    </xf>
    <xf numFmtId="180" fontId="10" fillId="0" borderId="1" xfId="0" applyNumberFormat="1" applyFont="1" applyBorder="1" applyAlignment="1" applyProtection="1">
      <alignment horizontal="right" vertical="center"/>
    </xf>
    <xf numFmtId="0" fontId="33" fillId="0" borderId="58" xfId="5" applyFont="1" applyFill="1" applyBorder="1" applyAlignment="1" applyProtection="1">
      <alignment horizontal="center" vertical="center" shrinkToFit="1"/>
      <protection locked="0"/>
    </xf>
    <xf numFmtId="0" fontId="10" fillId="4" borderId="0" xfId="0" applyFont="1" applyFill="1" applyBorder="1" applyAlignment="1" applyProtection="1">
      <alignment vertical="center"/>
    </xf>
    <xf numFmtId="38" fontId="10" fillId="4" borderId="38" xfId="1" applyNumberFormat="1" applyFont="1" applyFill="1" applyBorder="1" applyAlignment="1" applyProtection="1">
      <alignment vertical="center"/>
    </xf>
    <xf numFmtId="38" fontId="10" fillId="4" borderId="0" xfId="1" applyNumberFormat="1" applyFont="1" applyFill="1" applyBorder="1" applyAlignment="1" applyProtection="1">
      <alignment vertical="center" shrinkToFit="1"/>
    </xf>
    <xf numFmtId="38" fontId="10" fillId="4" borderId="49" xfId="1" applyNumberFormat="1" applyFont="1" applyFill="1" applyBorder="1" applyAlignment="1" applyProtection="1">
      <alignment vertical="center" shrinkToFit="1"/>
    </xf>
    <xf numFmtId="38" fontId="33" fillId="0" borderId="96" xfId="5" applyNumberFormat="1" applyFont="1" applyFill="1" applyBorder="1" applyAlignment="1" applyProtection="1">
      <alignment vertical="center" shrinkToFit="1"/>
    </xf>
    <xf numFmtId="0" fontId="57" fillId="4" borderId="0" xfId="0" applyFont="1" applyFill="1" applyAlignment="1" applyProtection="1">
      <alignment horizontal="center" vertical="center" wrapText="1"/>
    </xf>
    <xf numFmtId="0" fontId="10" fillId="0" borderId="25" xfId="0" applyFont="1" applyBorder="1" applyProtection="1">
      <alignment vertical="center"/>
    </xf>
    <xf numFmtId="0" fontId="10" fillId="0" borderId="10"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54"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2" xfId="0" applyFont="1" applyBorder="1" applyAlignment="1" applyProtection="1">
      <alignment horizontal="center" vertical="center"/>
    </xf>
    <xf numFmtId="0" fontId="13" fillId="3" borderId="0" xfId="7" applyFont="1" applyFill="1" applyBorder="1" applyAlignment="1" applyProtection="1">
      <alignment vertical="center"/>
    </xf>
    <xf numFmtId="0" fontId="43" fillId="3" borderId="0" xfId="7" applyFont="1" applyFill="1" applyBorder="1" applyAlignment="1" applyProtection="1">
      <alignment vertical="center"/>
    </xf>
    <xf numFmtId="0" fontId="13" fillId="3" borderId="81" xfId="7" applyFont="1" applyFill="1" applyBorder="1" applyAlignment="1" applyProtection="1">
      <alignment vertical="center"/>
      <protection locked="0"/>
    </xf>
    <xf numFmtId="0" fontId="13" fillId="3" borderId="82" xfId="7" applyFont="1" applyFill="1" applyBorder="1" applyAlignment="1" applyProtection="1">
      <alignment vertical="center"/>
    </xf>
    <xf numFmtId="0" fontId="13" fillId="3" borderId="83" xfId="7" applyFont="1" applyFill="1" applyBorder="1" applyAlignment="1" applyProtection="1">
      <alignment vertical="center"/>
    </xf>
    <xf numFmtId="0" fontId="13" fillId="3" borderId="84" xfId="7" applyFont="1" applyFill="1" applyBorder="1" applyAlignment="1" applyProtection="1">
      <alignment vertical="center"/>
      <protection locked="0"/>
    </xf>
    <xf numFmtId="0" fontId="43" fillId="3" borderId="85" xfId="7" applyFont="1" applyFill="1" applyBorder="1" applyAlignment="1" applyProtection="1">
      <alignment vertical="center"/>
    </xf>
    <xf numFmtId="0" fontId="13" fillId="3" borderId="86" xfId="7" applyFont="1" applyFill="1" applyBorder="1" applyAlignment="1" applyProtection="1">
      <alignment vertical="center"/>
      <protection locked="0"/>
    </xf>
    <xf numFmtId="0" fontId="13" fillId="3" borderId="87" xfId="7" applyFont="1" applyFill="1" applyBorder="1" applyAlignment="1" applyProtection="1">
      <alignment vertical="center"/>
    </xf>
    <xf numFmtId="0" fontId="43" fillId="3" borderId="87" xfId="7" applyFont="1" applyFill="1" applyBorder="1" applyAlignment="1" applyProtection="1">
      <alignment vertical="center"/>
    </xf>
    <xf numFmtId="0" fontId="43" fillId="3" borderId="88" xfId="7" applyFont="1" applyFill="1" applyBorder="1" applyAlignment="1" applyProtection="1">
      <alignment vertical="center"/>
    </xf>
    <xf numFmtId="0" fontId="10" fillId="4" borderId="32" xfId="0" applyFont="1" applyFill="1" applyBorder="1" applyAlignment="1" applyProtection="1">
      <alignment vertical="top" wrapText="1"/>
    </xf>
    <xf numFmtId="38" fontId="10" fillId="4" borderId="0" xfId="1" applyNumberFormat="1" applyFont="1" applyFill="1" applyBorder="1" applyAlignment="1" applyProtection="1">
      <alignment vertical="center"/>
    </xf>
    <xf numFmtId="0" fontId="10" fillId="4" borderId="74"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74" xfId="0" applyFont="1" applyFill="1" applyBorder="1" applyAlignment="1" applyProtection="1">
      <alignment horizontal="center" vertical="center" wrapText="1"/>
    </xf>
    <xf numFmtId="0" fontId="42" fillId="4" borderId="0" xfId="0" applyFont="1" applyFill="1" applyProtection="1">
      <alignment vertical="center"/>
    </xf>
    <xf numFmtId="0" fontId="31" fillId="4" borderId="0" xfId="5" applyFont="1" applyFill="1" applyBorder="1" applyAlignment="1" applyProtection="1">
      <alignment horizontal="center" vertical="center"/>
    </xf>
    <xf numFmtId="0" fontId="31" fillId="4" borderId="47" xfId="5" applyFont="1" applyFill="1" applyBorder="1" applyAlignment="1" applyProtection="1">
      <alignment horizontal="center" vertical="center"/>
    </xf>
    <xf numFmtId="0" fontId="62" fillId="4" borderId="0" xfId="0" applyFont="1" applyFill="1" applyAlignment="1" applyProtection="1">
      <alignment horizontal="center" vertical="center"/>
    </xf>
    <xf numFmtId="0" fontId="42" fillId="4" borderId="0" xfId="8" applyFont="1" applyFill="1" applyAlignment="1" applyProtection="1">
      <alignment vertical="top"/>
    </xf>
    <xf numFmtId="0" fontId="58" fillId="4" borderId="0" xfId="0" applyFont="1" applyFill="1" applyBorder="1" applyAlignment="1" applyProtection="1">
      <alignment vertical="center"/>
    </xf>
    <xf numFmtId="0" fontId="10" fillId="4" borderId="79" xfId="8" applyFont="1" applyFill="1" applyBorder="1" applyAlignment="1" applyProtection="1">
      <alignment vertical="center" wrapText="1"/>
    </xf>
    <xf numFmtId="0" fontId="10" fillId="4" borderId="47" xfId="8" applyFont="1" applyFill="1" applyBorder="1" applyAlignment="1" applyProtection="1">
      <alignment horizontal="center" vertical="center" wrapText="1"/>
    </xf>
    <xf numFmtId="0" fontId="64" fillId="4" borderId="0" xfId="0" applyFont="1" applyFill="1" applyProtection="1">
      <alignment vertical="center"/>
    </xf>
    <xf numFmtId="0" fontId="66" fillId="4" borderId="0" xfId="0" applyFont="1" applyFill="1" applyAlignment="1" applyProtection="1">
      <alignment horizontal="center" vertical="center"/>
    </xf>
    <xf numFmtId="180" fontId="62" fillId="4" borderId="0" xfId="0" applyNumberFormat="1" applyFont="1" applyFill="1" applyBorder="1" applyAlignment="1" applyProtection="1">
      <alignment horizontal="center" vertical="center"/>
    </xf>
    <xf numFmtId="0" fontId="10" fillId="4" borderId="0" xfId="0" applyFont="1" applyFill="1" applyBorder="1" applyProtection="1">
      <alignment vertical="center"/>
    </xf>
    <xf numFmtId="0" fontId="10" fillId="4" borderId="0" xfId="0" applyFont="1" applyFill="1" applyBorder="1" applyAlignment="1" applyProtection="1">
      <alignment horizontal="right" vertical="center"/>
    </xf>
    <xf numFmtId="0" fontId="10" fillId="4" borderId="70" xfId="0" applyFont="1" applyFill="1" applyBorder="1" applyProtection="1">
      <alignment vertical="center"/>
    </xf>
    <xf numFmtId="0" fontId="13" fillId="4" borderId="0"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75" xfId="0" applyFont="1" applyFill="1" applyBorder="1" applyProtection="1">
      <alignment vertical="center"/>
    </xf>
    <xf numFmtId="0" fontId="13" fillId="3" borderId="49" xfId="0" applyFont="1" applyFill="1" applyBorder="1" applyAlignment="1" applyProtection="1">
      <alignment vertical="center"/>
      <protection locked="0"/>
    </xf>
    <xf numFmtId="0" fontId="13" fillId="0" borderId="56" xfId="0" applyFont="1" applyBorder="1" applyAlignment="1" applyProtection="1">
      <alignment vertical="center"/>
    </xf>
    <xf numFmtId="0" fontId="13" fillId="3" borderId="11" xfId="0" applyFont="1" applyFill="1" applyBorder="1" applyAlignment="1" applyProtection="1">
      <alignment vertical="center"/>
      <protection locked="0"/>
    </xf>
    <xf numFmtId="0" fontId="13" fillId="0" borderId="11" xfId="0" applyFont="1" applyBorder="1" applyAlignment="1" applyProtection="1">
      <alignment vertical="center"/>
    </xf>
    <xf numFmtId="0" fontId="10" fillId="3" borderId="11" xfId="0" applyFont="1" applyFill="1" applyBorder="1" applyProtection="1">
      <alignment vertical="center"/>
      <protection locked="0"/>
    </xf>
    <xf numFmtId="0" fontId="10" fillId="0" borderId="7" xfId="0" applyFont="1" applyBorder="1" applyProtection="1">
      <alignment vertical="center"/>
    </xf>
    <xf numFmtId="0" fontId="10" fillId="4" borderId="13" xfId="0" applyFont="1" applyFill="1" applyBorder="1" applyProtection="1">
      <alignment vertical="center"/>
    </xf>
    <xf numFmtId="0" fontId="13" fillId="0" borderId="70" xfId="0" applyFont="1" applyBorder="1" applyAlignment="1" applyProtection="1">
      <alignment horizontal="right" vertical="center"/>
    </xf>
    <xf numFmtId="0" fontId="13" fillId="4" borderId="27" xfId="0" applyFont="1" applyFill="1" applyBorder="1" applyAlignment="1" applyProtection="1">
      <alignment horizontal="center" vertical="center"/>
    </xf>
    <xf numFmtId="0" fontId="13" fillId="4" borderId="26"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0" borderId="23" xfId="0" applyFont="1" applyBorder="1" applyAlignment="1" applyProtection="1">
      <alignment horizontal="right" vertical="center"/>
    </xf>
    <xf numFmtId="0" fontId="13" fillId="4" borderId="26" xfId="0" applyFont="1" applyFill="1" applyBorder="1" applyAlignment="1" applyProtection="1">
      <alignment horizontal="left" vertical="center"/>
    </xf>
    <xf numFmtId="0" fontId="13" fillId="0" borderId="16" xfId="0" applyFont="1" applyBorder="1" applyAlignment="1" applyProtection="1">
      <alignment horizontal="right" vertical="center"/>
    </xf>
    <xf numFmtId="0" fontId="13" fillId="4" borderId="38" xfId="0" applyFont="1" applyFill="1" applyBorder="1" applyAlignment="1" applyProtection="1">
      <alignment horizontal="left" vertical="center"/>
    </xf>
    <xf numFmtId="0" fontId="13" fillId="4" borderId="74" xfId="0" applyFont="1" applyFill="1" applyBorder="1" applyAlignment="1" applyProtection="1">
      <alignment horizontal="left" vertical="center"/>
    </xf>
    <xf numFmtId="0" fontId="13" fillId="0" borderId="1" xfId="0" applyFont="1" applyBorder="1" applyAlignment="1" applyProtection="1">
      <alignment horizontal="right" vertical="center"/>
    </xf>
    <xf numFmtId="0" fontId="13" fillId="4" borderId="71"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10" fillId="0" borderId="61" xfId="0" applyFont="1" applyFill="1" applyBorder="1" applyProtection="1">
      <alignment vertical="center"/>
    </xf>
    <xf numFmtId="0" fontId="13" fillId="4" borderId="60" xfId="0" applyFont="1" applyFill="1" applyBorder="1" applyAlignment="1" applyProtection="1">
      <alignment horizontal="center" vertical="center"/>
    </xf>
    <xf numFmtId="180" fontId="13" fillId="4" borderId="32" xfId="0" applyNumberFormat="1" applyFont="1" applyFill="1" applyBorder="1" applyAlignment="1" applyProtection="1">
      <alignment vertical="top" shrinkToFit="1"/>
    </xf>
    <xf numFmtId="0" fontId="12" fillId="4" borderId="0" xfId="0" applyFont="1" applyFill="1" applyProtection="1">
      <alignment vertical="center"/>
    </xf>
    <xf numFmtId="0" fontId="12" fillId="4" borderId="0" xfId="0" applyFont="1" applyFill="1" applyBorder="1" applyAlignment="1" applyProtection="1">
      <alignment vertical="top" shrinkToFit="1"/>
    </xf>
    <xf numFmtId="0" fontId="12" fillId="4" borderId="0" xfId="0" applyFont="1" applyFill="1" applyBorder="1" applyAlignment="1" applyProtection="1">
      <alignment horizontal="center" vertical="top"/>
    </xf>
    <xf numFmtId="0" fontId="12" fillId="4" borderId="0" xfId="0" applyFont="1" applyFill="1" applyBorder="1" applyAlignment="1" applyProtection="1">
      <alignment horizontal="left" vertical="top"/>
    </xf>
    <xf numFmtId="0" fontId="13" fillId="4" borderId="0" xfId="0" applyFont="1" applyFill="1" applyBorder="1" applyAlignment="1" applyProtection="1">
      <alignment vertical="top"/>
    </xf>
    <xf numFmtId="0" fontId="13" fillId="4" borderId="0" xfId="0" applyFont="1" applyFill="1" applyBorder="1" applyAlignment="1" applyProtection="1">
      <alignment horizontal="left" vertical="top"/>
    </xf>
    <xf numFmtId="0" fontId="10" fillId="4" borderId="0" xfId="0" applyFont="1" applyFill="1" applyAlignment="1" applyProtection="1">
      <alignment horizontal="left" vertical="center"/>
    </xf>
    <xf numFmtId="0" fontId="12" fillId="4" borderId="0" xfId="0" applyFont="1" applyFill="1" applyBorder="1" applyAlignment="1" applyProtection="1">
      <alignment horizontal="center" vertical="center"/>
    </xf>
    <xf numFmtId="0" fontId="13" fillId="4" borderId="0" xfId="0" applyFont="1" applyFill="1" applyBorder="1" applyProtection="1">
      <alignment vertical="center"/>
    </xf>
    <xf numFmtId="0" fontId="13" fillId="4" borderId="0"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28" xfId="0" applyFont="1" applyBorder="1" applyAlignment="1" applyProtection="1">
      <alignment horizontal="right" vertical="center"/>
    </xf>
    <xf numFmtId="0" fontId="13" fillId="4" borderId="17" xfId="0" applyFont="1" applyFill="1" applyBorder="1" applyProtection="1">
      <alignment vertical="center"/>
    </xf>
    <xf numFmtId="0" fontId="13" fillId="4" borderId="20" xfId="0" applyFont="1" applyFill="1" applyBorder="1" applyProtection="1">
      <alignment vertical="center"/>
    </xf>
    <xf numFmtId="0" fontId="13" fillId="4" borderId="39" xfId="0" applyFont="1" applyFill="1" applyBorder="1" applyProtection="1">
      <alignment vertical="center"/>
    </xf>
    <xf numFmtId="0" fontId="13" fillId="4" borderId="38" xfId="0" applyFont="1" applyFill="1" applyBorder="1" applyProtection="1">
      <alignment vertical="center"/>
    </xf>
    <xf numFmtId="0" fontId="13" fillId="4" borderId="25" xfId="0" applyFont="1" applyFill="1" applyBorder="1" applyAlignment="1" applyProtection="1">
      <alignment horizontal="center" vertical="center"/>
    </xf>
    <xf numFmtId="38" fontId="13" fillId="3" borderId="25" xfId="0" applyNumberFormat="1" applyFont="1" applyFill="1" applyBorder="1" applyAlignment="1" applyProtection="1">
      <alignment horizontal="center" vertical="center"/>
    </xf>
    <xf numFmtId="38" fontId="13" fillId="3" borderId="24" xfId="0" applyNumberFormat="1" applyFont="1" applyFill="1" applyBorder="1" applyAlignment="1" applyProtection="1">
      <alignment horizontal="center" vertical="center"/>
    </xf>
    <xf numFmtId="0" fontId="13" fillId="4" borderId="40" xfId="0" applyFont="1" applyFill="1" applyBorder="1" applyProtection="1">
      <alignment vertical="center"/>
    </xf>
    <xf numFmtId="0" fontId="13" fillId="4" borderId="17" xfId="0" applyFont="1" applyFill="1" applyBorder="1" applyAlignment="1" applyProtection="1">
      <alignment vertical="center"/>
    </xf>
    <xf numFmtId="0" fontId="13" fillId="4" borderId="20" xfId="0" applyFont="1" applyFill="1" applyBorder="1" applyAlignment="1" applyProtection="1">
      <alignment vertical="center"/>
    </xf>
    <xf numFmtId="0" fontId="0" fillId="4" borderId="24" xfId="0" applyFont="1" applyFill="1" applyBorder="1" applyAlignment="1" applyProtection="1">
      <alignment vertical="center"/>
    </xf>
    <xf numFmtId="0" fontId="0" fillId="4" borderId="36" xfId="0" applyFont="1" applyFill="1" applyBorder="1" applyAlignment="1" applyProtection="1">
      <alignment vertical="center"/>
    </xf>
    <xf numFmtId="0" fontId="13" fillId="4" borderId="38"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13" fillId="4" borderId="41" xfId="0" applyFont="1" applyFill="1" applyBorder="1" applyProtection="1">
      <alignment vertical="center"/>
    </xf>
    <xf numFmtId="0" fontId="13" fillId="4" borderId="15" xfId="0" applyFont="1" applyFill="1" applyBorder="1" applyAlignment="1" applyProtection="1">
      <alignment horizontal="center" vertical="center"/>
    </xf>
    <xf numFmtId="0" fontId="13" fillId="4" borderId="2"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35" xfId="0" applyFont="1" applyFill="1" applyBorder="1" applyAlignment="1" applyProtection="1">
      <alignment vertical="center"/>
    </xf>
    <xf numFmtId="0" fontId="13" fillId="4" borderId="34" xfId="0" applyFont="1" applyFill="1" applyBorder="1" applyAlignment="1" applyProtection="1">
      <alignment horizontal="center" vertical="center"/>
    </xf>
    <xf numFmtId="0" fontId="13" fillId="4" borderId="0" xfId="0" applyFont="1" applyFill="1" applyBorder="1" applyAlignment="1" applyProtection="1">
      <alignment vertical="center"/>
    </xf>
    <xf numFmtId="38" fontId="13" fillId="4" borderId="0" xfId="0" applyNumberFormat="1" applyFont="1" applyFill="1" applyBorder="1" applyAlignment="1" applyProtection="1">
      <alignment horizontal="right" vertical="center"/>
    </xf>
    <xf numFmtId="0" fontId="13" fillId="4" borderId="0" xfId="0" applyFont="1" applyFill="1" applyBorder="1" applyAlignment="1" applyProtection="1">
      <alignment horizontal="right" vertical="center"/>
    </xf>
    <xf numFmtId="0" fontId="12" fillId="4" borderId="0" xfId="0" applyFont="1" applyFill="1" applyAlignment="1" applyProtection="1">
      <alignment horizontal="left" vertical="center"/>
    </xf>
    <xf numFmtId="0" fontId="13" fillId="0" borderId="28" xfId="0" applyFont="1" applyBorder="1" applyAlignment="1" applyProtection="1">
      <alignment horizontal="left" vertical="center"/>
    </xf>
    <xf numFmtId="0" fontId="13" fillId="4" borderId="0" xfId="0" applyFont="1" applyFill="1" applyBorder="1" applyAlignment="1" applyProtection="1">
      <alignment horizontal="left" vertical="center"/>
    </xf>
    <xf numFmtId="0" fontId="13" fillId="0" borderId="16" xfId="0" applyFont="1" applyBorder="1" applyAlignment="1" applyProtection="1">
      <alignment horizontal="left" vertical="center"/>
    </xf>
    <xf numFmtId="0" fontId="13" fillId="4" borderId="22" xfId="0" applyFont="1" applyFill="1" applyBorder="1" applyAlignment="1" applyProtection="1">
      <alignment horizontal="center" vertical="center"/>
    </xf>
    <xf numFmtId="0" fontId="13"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2" fillId="4" borderId="0" xfId="0" applyFont="1" applyFill="1" applyAlignment="1" applyProtection="1">
      <alignment horizontal="left" vertical="top"/>
    </xf>
    <xf numFmtId="0" fontId="12" fillId="4" borderId="0" xfId="0" applyFont="1" applyFill="1" applyAlignment="1" applyProtection="1">
      <alignment horizontal="left" vertical="top" wrapText="1"/>
    </xf>
    <xf numFmtId="0" fontId="12" fillId="0" borderId="12" xfId="0" applyFont="1" applyFill="1" applyBorder="1" applyProtection="1">
      <alignment vertical="center"/>
    </xf>
    <xf numFmtId="0" fontId="13" fillId="0" borderId="7" xfId="0" applyFont="1" applyBorder="1" applyAlignment="1" applyProtection="1">
      <alignment horizontal="left" vertical="center"/>
    </xf>
    <xf numFmtId="38" fontId="12" fillId="4" borderId="0" xfId="0" applyNumberFormat="1" applyFont="1" applyFill="1" applyProtection="1">
      <alignment vertical="center"/>
    </xf>
    <xf numFmtId="0" fontId="12" fillId="0" borderId="6" xfId="0" applyFont="1" applyFill="1" applyBorder="1" applyProtection="1">
      <alignment vertical="center"/>
    </xf>
    <xf numFmtId="0" fontId="12" fillId="4" borderId="10" xfId="0" applyFont="1" applyFill="1" applyBorder="1" applyProtection="1">
      <alignment vertical="center"/>
    </xf>
    <xf numFmtId="0" fontId="12" fillId="4" borderId="4" xfId="0" applyFont="1" applyFill="1" applyBorder="1" applyProtection="1">
      <alignment vertical="center"/>
    </xf>
    <xf numFmtId="0" fontId="12" fillId="4" borderId="32" xfId="0" applyFont="1" applyFill="1" applyBorder="1" applyAlignment="1" applyProtection="1">
      <alignment horizontal="left" vertical="top" shrinkToFit="1"/>
    </xf>
    <xf numFmtId="0" fontId="12" fillId="4" borderId="0" xfId="0" applyFont="1" applyFill="1" applyBorder="1" applyProtection="1">
      <alignment vertical="center"/>
    </xf>
    <xf numFmtId="0" fontId="10" fillId="5" borderId="0" xfId="0" applyFont="1" applyFill="1" applyProtection="1">
      <alignment vertical="center"/>
    </xf>
    <xf numFmtId="0" fontId="12" fillId="5" borderId="0" xfId="0" applyFont="1" applyFill="1" applyProtection="1">
      <alignment vertical="center"/>
    </xf>
    <xf numFmtId="0" fontId="12" fillId="5" borderId="0" xfId="0" applyFont="1" applyFill="1" applyAlignment="1" applyProtection="1">
      <alignment horizontal="left" vertical="center"/>
    </xf>
    <xf numFmtId="0" fontId="12" fillId="0" borderId="10" xfId="0" applyFont="1" applyFill="1" applyBorder="1" applyProtection="1">
      <alignment vertical="center"/>
    </xf>
    <xf numFmtId="0" fontId="12" fillId="0" borderId="4" xfId="0" applyFont="1" applyFill="1" applyBorder="1" applyProtection="1">
      <alignment vertical="center"/>
    </xf>
    <xf numFmtId="0" fontId="0" fillId="4" borderId="0" xfId="0" applyFont="1" applyFill="1" applyAlignment="1" applyProtection="1">
      <alignment horizontal="left" vertical="top" wrapText="1"/>
    </xf>
    <xf numFmtId="0" fontId="56" fillId="0" borderId="0" xfId="4" applyFont="1" applyAlignment="1" applyProtection="1">
      <alignment vertical="top" wrapText="1"/>
    </xf>
    <xf numFmtId="0" fontId="10" fillId="4" borderId="0" xfId="0" applyFont="1" applyFill="1" applyAlignment="1" applyProtection="1">
      <alignment vertical="center"/>
    </xf>
    <xf numFmtId="0" fontId="10" fillId="0" borderId="34" xfId="0" applyFont="1" applyBorder="1" applyProtection="1">
      <alignment vertical="center"/>
    </xf>
    <xf numFmtId="0" fontId="10" fillId="4" borderId="32" xfId="0" applyFont="1" applyFill="1" applyBorder="1" applyProtection="1">
      <alignment vertical="center"/>
    </xf>
    <xf numFmtId="0" fontId="10" fillId="4" borderId="44" xfId="0" applyFont="1" applyFill="1" applyBorder="1" applyProtection="1">
      <alignment vertical="center"/>
    </xf>
    <xf numFmtId="0" fontId="10" fillId="4" borderId="22" xfId="0" applyFont="1" applyFill="1" applyBorder="1" applyProtection="1">
      <alignment vertical="center"/>
    </xf>
    <xf numFmtId="55" fontId="13" fillId="0" borderId="23" xfId="0" applyNumberFormat="1" applyFont="1" applyFill="1" applyBorder="1" applyAlignment="1" applyProtection="1">
      <alignment vertical="center"/>
    </xf>
    <xf numFmtId="0" fontId="10" fillId="4" borderId="27" xfId="0" applyFont="1" applyFill="1" applyBorder="1" applyProtection="1">
      <alignment vertical="center"/>
    </xf>
    <xf numFmtId="55" fontId="13" fillId="0" borderId="16" xfId="0" applyNumberFormat="1" applyFont="1" applyFill="1" applyBorder="1" applyAlignment="1" applyProtection="1">
      <alignment vertical="center"/>
    </xf>
    <xf numFmtId="0" fontId="10" fillId="4" borderId="14" xfId="0" applyFont="1" applyFill="1" applyBorder="1" applyProtection="1">
      <alignment vertical="center"/>
    </xf>
    <xf numFmtId="0" fontId="13" fillId="0" borderId="7" xfId="0" applyFont="1" applyBorder="1" applyAlignment="1" applyProtection="1">
      <alignment horizontal="right" vertical="center"/>
    </xf>
    <xf numFmtId="0" fontId="13" fillId="4" borderId="26"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0" borderId="48" xfId="0" applyFont="1" applyBorder="1" applyAlignment="1" applyProtection="1">
      <alignment horizontal="right" vertical="center"/>
    </xf>
    <xf numFmtId="0" fontId="10" fillId="4" borderId="26" xfId="0" applyFont="1" applyFill="1" applyBorder="1" applyProtection="1">
      <alignment vertical="center"/>
    </xf>
    <xf numFmtId="0" fontId="10" fillId="4" borderId="38" xfId="0" applyFont="1" applyFill="1" applyBorder="1" applyProtection="1">
      <alignment vertical="center"/>
    </xf>
    <xf numFmtId="0" fontId="10" fillId="4" borderId="37" xfId="0" applyFont="1" applyFill="1" applyBorder="1" applyProtection="1">
      <alignment vertical="center"/>
    </xf>
    <xf numFmtId="0" fontId="13" fillId="4" borderId="46" xfId="0" applyFont="1" applyFill="1" applyBorder="1" applyAlignment="1" applyProtection="1">
      <alignment horizontal="center" vertical="center"/>
    </xf>
    <xf numFmtId="0" fontId="12" fillId="4" borderId="0" xfId="0" applyFont="1" applyFill="1" applyBorder="1" applyAlignment="1" applyProtection="1">
      <alignment vertical="top" wrapText="1"/>
    </xf>
    <xf numFmtId="0" fontId="15" fillId="4" borderId="0" xfId="0" applyFont="1" applyFill="1" applyBorder="1" applyAlignment="1" applyProtection="1">
      <alignment vertical="top" wrapText="1"/>
    </xf>
    <xf numFmtId="0" fontId="13" fillId="4" borderId="37" xfId="0" applyFont="1" applyFill="1" applyBorder="1" applyProtection="1">
      <alignment vertical="center"/>
    </xf>
    <xf numFmtId="0" fontId="13" fillId="4" borderId="2" xfId="0" applyFont="1" applyFill="1" applyBorder="1" applyProtection="1">
      <alignment vertical="center"/>
    </xf>
    <xf numFmtId="0" fontId="0" fillId="4" borderId="5" xfId="0" applyFont="1" applyFill="1" applyBorder="1" applyAlignment="1" applyProtection="1">
      <alignment vertical="center"/>
    </xf>
    <xf numFmtId="0" fontId="0" fillId="4" borderId="35" xfId="0" applyFont="1" applyFill="1" applyBorder="1" applyAlignment="1" applyProtection="1">
      <alignment vertical="center"/>
    </xf>
    <xf numFmtId="0" fontId="13" fillId="4" borderId="0" xfId="0" applyFont="1" applyFill="1" applyProtection="1">
      <alignment vertical="center"/>
    </xf>
    <xf numFmtId="0" fontId="12" fillId="4" borderId="12" xfId="0" applyFont="1" applyFill="1" applyBorder="1" applyProtection="1">
      <alignment vertical="center"/>
    </xf>
    <xf numFmtId="0" fontId="12" fillId="4" borderId="6" xfId="0" applyFont="1" applyFill="1" applyBorder="1" applyProtection="1">
      <alignment vertical="center"/>
    </xf>
    <xf numFmtId="0" fontId="69" fillId="4" borderId="0" xfId="0" applyFont="1" applyFill="1" applyProtection="1">
      <alignment vertical="center"/>
    </xf>
    <xf numFmtId="0" fontId="69" fillId="0" borderId="1" xfId="0" applyFont="1" applyBorder="1" applyProtection="1">
      <alignment vertical="center"/>
    </xf>
    <xf numFmtId="0" fontId="69" fillId="0" borderId="7" xfId="0" applyFont="1" applyBorder="1" applyProtection="1">
      <alignment vertical="center"/>
    </xf>
    <xf numFmtId="0" fontId="69" fillId="4" borderId="0" xfId="0" applyFont="1" applyFill="1" applyBorder="1" applyProtection="1">
      <alignment vertical="center"/>
    </xf>
    <xf numFmtId="180" fontId="69" fillId="4" borderId="0" xfId="0" applyNumberFormat="1" applyFont="1" applyFill="1" applyBorder="1" applyAlignment="1" applyProtection="1">
      <alignment horizontal="center" vertical="center"/>
    </xf>
    <xf numFmtId="0" fontId="71" fillId="4" borderId="0" xfId="0" applyFont="1" applyFill="1" applyBorder="1" applyAlignment="1" applyProtection="1">
      <alignment horizontal="center" vertical="center"/>
    </xf>
    <xf numFmtId="183" fontId="0" fillId="0" borderId="47" xfId="0" applyNumberFormat="1" applyBorder="1">
      <alignment vertical="center"/>
    </xf>
    <xf numFmtId="0" fontId="0" fillId="0" borderId="47" xfId="0" applyBorder="1">
      <alignment vertical="center"/>
    </xf>
    <xf numFmtId="0" fontId="69" fillId="0" borderId="60" xfId="0" applyFont="1" applyBorder="1" applyProtection="1">
      <alignment vertical="center"/>
    </xf>
    <xf numFmtId="180" fontId="69" fillId="2" borderId="73" xfId="0" applyNumberFormat="1" applyFont="1" applyFill="1" applyBorder="1" applyAlignment="1" applyProtection="1">
      <alignment horizontal="center" vertical="center"/>
      <protection locked="0"/>
    </xf>
    <xf numFmtId="0" fontId="72" fillId="4" borderId="0" xfId="0" applyFont="1" applyFill="1" applyProtection="1">
      <alignment vertical="center"/>
    </xf>
    <xf numFmtId="0" fontId="69" fillId="4" borderId="77" xfId="0" applyFont="1" applyFill="1" applyBorder="1" applyAlignment="1" applyProtection="1">
      <alignment horizontal="center" vertical="center"/>
    </xf>
    <xf numFmtId="181" fontId="69" fillId="4" borderId="14" xfId="0" applyNumberFormat="1" applyFont="1" applyFill="1" applyBorder="1" applyAlignment="1" applyProtection="1">
      <alignment horizontal="center" vertical="center"/>
    </xf>
    <xf numFmtId="0" fontId="71" fillId="4" borderId="13" xfId="0" applyFont="1" applyFill="1" applyBorder="1" applyAlignment="1" applyProtection="1">
      <alignment horizontal="center" vertical="center"/>
    </xf>
    <xf numFmtId="177" fontId="71" fillId="4" borderId="14" xfId="0" applyNumberFormat="1" applyFont="1" applyFill="1" applyBorder="1" applyAlignment="1" applyProtection="1">
      <alignment horizontal="center" vertical="center"/>
    </xf>
    <xf numFmtId="0" fontId="71" fillId="0" borderId="4" xfId="0" applyFont="1" applyBorder="1" applyAlignment="1" applyProtection="1">
      <alignment horizontal="center" vertical="center"/>
    </xf>
    <xf numFmtId="0" fontId="71" fillId="0" borderId="51" xfId="0" applyFont="1" applyBorder="1" applyAlignment="1" applyProtection="1">
      <alignment horizontal="center" vertical="center"/>
    </xf>
    <xf numFmtId="0" fontId="71" fillId="0" borderId="7" xfId="0" applyFont="1" applyBorder="1" applyProtection="1">
      <alignment vertical="center"/>
    </xf>
    <xf numFmtId="0" fontId="71" fillId="2" borderId="11" xfId="0" applyFont="1" applyFill="1" applyBorder="1" applyAlignment="1" applyProtection="1">
      <alignment horizontal="center" vertical="center"/>
      <protection locked="0"/>
    </xf>
    <xf numFmtId="0" fontId="71" fillId="0" borderId="8" xfId="0" applyFont="1" applyBorder="1" applyAlignment="1" applyProtection="1">
      <alignment horizontal="center" vertical="center"/>
    </xf>
    <xf numFmtId="0" fontId="71" fillId="0" borderId="10" xfId="0" applyFont="1" applyBorder="1" applyAlignment="1" applyProtection="1">
      <alignment horizontal="center" vertical="center"/>
    </xf>
    <xf numFmtId="0" fontId="73" fillId="4" borderId="0" xfId="0" applyFont="1" applyFill="1" applyProtection="1">
      <alignment vertical="center"/>
    </xf>
    <xf numFmtId="184" fontId="6" fillId="0" borderId="0" xfId="9" applyNumberFormat="1" applyAlignment="1" applyProtection="1">
      <alignment vertical="center" shrinkToFit="1"/>
      <protection hidden="1"/>
    </xf>
    <xf numFmtId="184" fontId="0" fillId="0" borderId="0" xfId="10" applyNumberFormat="1" applyFont="1" applyAlignment="1" applyProtection="1">
      <alignment vertical="center" shrinkToFit="1"/>
      <protection hidden="1"/>
    </xf>
    <xf numFmtId="184" fontId="6" fillId="0" borderId="0" xfId="9" quotePrefix="1" applyNumberFormat="1" applyAlignment="1" applyProtection="1">
      <alignment vertical="center" shrinkToFit="1"/>
      <protection hidden="1"/>
    </xf>
    <xf numFmtId="185" fontId="0" fillId="6" borderId="98" xfId="10" applyNumberFormat="1" applyFont="1" applyFill="1" applyBorder="1" applyAlignment="1" applyProtection="1">
      <alignment vertical="center" shrinkToFit="1"/>
      <protection hidden="1"/>
    </xf>
    <xf numFmtId="185" fontId="0" fillId="0" borderId="98" xfId="10" applyNumberFormat="1" applyFont="1" applyFill="1" applyBorder="1" applyAlignment="1" applyProtection="1">
      <alignment vertical="center" shrinkToFit="1"/>
      <protection locked="0"/>
    </xf>
    <xf numFmtId="185" fontId="0" fillId="0" borderId="98" xfId="10" applyNumberFormat="1" applyFont="1" applyBorder="1" applyAlignment="1" applyProtection="1">
      <alignment vertical="center" shrinkToFit="1"/>
      <protection locked="0"/>
    </xf>
    <xf numFmtId="184" fontId="0" fillId="0" borderId="0" xfId="10" quotePrefix="1" applyNumberFormat="1" applyFont="1" applyAlignment="1" applyProtection="1">
      <alignment vertical="center" shrinkToFit="1"/>
      <protection hidden="1"/>
    </xf>
    <xf numFmtId="185" fontId="0" fillId="6" borderId="99" xfId="10" applyNumberFormat="1" applyFont="1" applyFill="1" applyBorder="1" applyAlignment="1" applyProtection="1">
      <alignment vertical="center" shrinkToFit="1"/>
      <protection hidden="1"/>
    </xf>
    <xf numFmtId="185" fontId="0" fillId="0" borderId="99" xfId="10" applyNumberFormat="1" applyFont="1" applyFill="1" applyBorder="1" applyAlignment="1" applyProtection="1">
      <alignment vertical="center" shrinkToFit="1"/>
      <protection locked="0"/>
    </xf>
    <xf numFmtId="185" fontId="0" fillId="0" borderId="99" xfId="10" applyNumberFormat="1" applyFont="1" applyBorder="1" applyAlignment="1" applyProtection="1">
      <alignment vertical="center" shrinkToFit="1"/>
      <protection locked="0"/>
    </xf>
    <xf numFmtId="184" fontId="6" fillId="0" borderId="99" xfId="9" applyNumberFormat="1" applyBorder="1" applyAlignment="1" applyProtection="1">
      <alignment vertical="center" shrinkToFit="1"/>
      <protection hidden="1"/>
    </xf>
    <xf numFmtId="185" fontId="0" fillId="6" borderId="100" xfId="10" applyNumberFormat="1" applyFont="1" applyFill="1" applyBorder="1" applyAlignment="1" applyProtection="1">
      <alignment vertical="center" shrinkToFit="1"/>
      <protection hidden="1"/>
    </xf>
    <xf numFmtId="185" fontId="0" fillId="0" borderId="100" xfId="10" applyNumberFormat="1" applyFont="1" applyFill="1" applyBorder="1" applyAlignment="1" applyProtection="1">
      <alignment vertical="center" shrinkToFit="1"/>
      <protection locked="0"/>
    </xf>
    <xf numFmtId="185" fontId="0" fillId="0" borderId="100" xfId="10" applyNumberFormat="1" applyFont="1" applyBorder="1" applyAlignment="1" applyProtection="1">
      <alignment vertical="center" shrinkToFit="1"/>
      <protection locked="0"/>
    </xf>
    <xf numFmtId="184" fontId="6" fillId="0" borderId="100" xfId="9" applyNumberFormat="1" applyBorder="1" applyAlignment="1" applyProtection="1">
      <alignment vertical="center" shrinkToFit="1"/>
      <protection hidden="1"/>
    </xf>
    <xf numFmtId="184" fontId="6" fillId="0" borderId="0" xfId="9" applyNumberFormat="1" applyAlignment="1" applyProtection="1">
      <alignment horizontal="center" vertical="center" shrinkToFit="1"/>
      <protection hidden="1"/>
    </xf>
    <xf numFmtId="184" fontId="0" fillId="0" borderId="0" xfId="10" applyNumberFormat="1" applyFont="1" applyAlignment="1" applyProtection="1">
      <alignment horizontal="center" vertical="center" shrinkToFit="1"/>
      <protection hidden="1"/>
    </xf>
    <xf numFmtId="184" fontId="0" fillId="6" borderId="47" xfId="10" applyNumberFormat="1" applyFont="1" applyFill="1" applyBorder="1" applyAlignment="1" applyProtection="1">
      <alignment horizontal="center" vertical="center" shrinkToFit="1"/>
      <protection hidden="1"/>
    </xf>
    <xf numFmtId="184" fontId="6" fillId="0" borderId="47" xfId="9" applyNumberFormat="1" applyBorder="1" applyAlignment="1" applyProtection="1">
      <alignment horizontal="center" vertical="center" shrinkToFit="1"/>
      <protection hidden="1"/>
    </xf>
    <xf numFmtId="184" fontId="6" fillId="0" borderId="47" xfId="9" applyNumberFormat="1" applyBorder="1" applyAlignment="1" applyProtection="1">
      <alignment vertical="center" shrinkToFit="1"/>
      <protection hidden="1"/>
    </xf>
    <xf numFmtId="184" fontId="6" fillId="4" borderId="0" xfId="9" applyNumberFormat="1" applyFill="1" applyAlignment="1" applyProtection="1">
      <alignment vertical="center" shrinkToFit="1"/>
      <protection hidden="1"/>
    </xf>
    <xf numFmtId="184" fontId="0" fillId="4" borderId="0" xfId="10" applyNumberFormat="1" applyFont="1" applyFill="1" applyAlignment="1" applyProtection="1">
      <alignment vertical="center" shrinkToFit="1"/>
      <protection hidden="1"/>
    </xf>
    <xf numFmtId="184" fontId="0" fillId="4" borderId="0" xfId="10" applyNumberFormat="1" applyFont="1" applyFill="1" applyAlignment="1" applyProtection="1">
      <alignment shrinkToFit="1"/>
      <protection hidden="1"/>
    </xf>
    <xf numFmtId="186" fontId="0" fillId="4" borderId="47" xfId="10" applyNumberFormat="1" applyFont="1" applyFill="1" applyBorder="1" applyAlignment="1" applyProtection="1">
      <alignment vertical="center" shrinkToFit="1"/>
      <protection locked="0"/>
    </xf>
    <xf numFmtId="184" fontId="0" fillId="4" borderId="47" xfId="10" applyNumberFormat="1" applyFont="1" applyFill="1" applyBorder="1" applyAlignment="1" applyProtection="1">
      <alignment vertical="center" shrinkToFit="1"/>
      <protection hidden="1"/>
    </xf>
    <xf numFmtId="0" fontId="6" fillId="0" borderId="0" xfId="9" applyProtection="1">
      <alignment vertical="center"/>
      <protection hidden="1"/>
    </xf>
    <xf numFmtId="0" fontId="6" fillId="0" borderId="0" xfId="9" applyNumberFormat="1" applyProtection="1">
      <alignment vertical="center"/>
      <protection hidden="1"/>
    </xf>
    <xf numFmtId="186" fontId="0" fillId="4" borderId="47" xfId="10" applyNumberFormat="1" applyFont="1" applyFill="1" applyBorder="1" applyAlignment="1" applyProtection="1">
      <alignment vertical="center" shrinkToFit="1"/>
      <protection hidden="1"/>
    </xf>
    <xf numFmtId="0" fontId="6" fillId="0" borderId="0" xfId="9">
      <alignment vertical="center"/>
    </xf>
    <xf numFmtId="38" fontId="0" fillId="0" borderId="0" xfId="10" applyFont="1">
      <alignment vertical="center"/>
    </xf>
    <xf numFmtId="0" fontId="6" fillId="0" borderId="0" xfId="9" applyAlignment="1">
      <alignment horizontal="center" vertical="center"/>
    </xf>
    <xf numFmtId="187" fontId="0" fillId="0" borderId="0" xfId="0" applyNumberFormat="1" applyAlignment="1">
      <alignment vertical="center"/>
    </xf>
    <xf numFmtId="0" fontId="46" fillId="0" borderId="47" xfId="0" applyFont="1" applyFill="1" applyBorder="1" applyAlignment="1" applyProtection="1">
      <alignment horizontal="center" vertical="center"/>
      <protection hidden="1"/>
    </xf>
    <xf numFmtId="0" fontId="46" fillId="0" borderId="3" xfId="0" applyFont="1" applyFill="1" applyBorder="1" applyAlignment="1" applyProtection="1">
      <alignment horizontal="center" vertical="center"/>
      <protection hidden="1"/>
    </xf>
    <xf numFmtId="0" fontId="46" fillId="0" borderId="47" xfId="0" applyFont="1" applyFill="1" applyBorder="1" applyAlignment="1" applyProtection="1">
      <alignment horizontal="center" vertical="center" shrinkToFit="1"/>
      <protection hidden="1"/>
    </xf>
    <xf numFmtId="180" fontId="10" fillId="0" borderId="24" xfId="0" applyNumberFormat="1" applyFont="1" applyFill="1" applyBorder="1" applyAlignment="1" applyProtection="1">
      <alignment vertical="center"/>
      <protection locked="0"/>
    </xf>
    <xf numFmtId="180" fontId="10" fillId="0" borderId="5" xfId="0" applyNumberFormat="1" applyFont="1" applyFill="1" applyBorder="1" applyAlignment="1" applyProtection="1">
      <alignment vertical="center"/>
      <protection locked="0"/>
    </xf>
    <xf numFmtId="0" fontId="13" fillId="4" borderId="5" xfId="0" applyFont="1" applyFill="1" applyBorder="1" applyAlignment="1" applyProtection="1">
      <alignment vertical="center"/>
    </xf>
    <xf numFmtId="0" fontId="13" fillId="4" borderId="1" xfId="0" applyFont="1" applyFill="1" applyBorder="1" applyAlignment="1" applyProtection="1">
      <alignment vertical="center"/>
    </xf>
    <xf numFmtId="0" fontId="13" fillId="4" borderId="13" xfId="0" applyFont="1" applyFill="1" applyBorder="1" applyAlignment="1" applyProtection="1">
      <alignment vertical="center"/>
    </xf>
    <xf numFmtId="180" fontId="10" fillId="0" borderId="11" xfId="0" applyNumberFormat="1" applyFont="1" applyFill="1" applyBorder="1" applyAlignment="1" applyProtection="1">
      <alignment vertical="center"/>
    </xf>
    <xf numFmtId="180" fontId="10" fillId="0" borderId="24" xfId="0" applyNumberFormat="1" applyFont="1" applyFill="1" applyBorder="1" applyAlignment="1" applyProtection="1">
      <alignment vertical="center"/>
    </xf>
    <xf numFmtId="0" fontId="13" fillId="4" borderId="5" xfId="0" applyFont="1" applyFill="1" applyBorder="1" applyAlignment="1" applyProtection="1">
      <alignment vertical="center" wrapText="1"/>
    </xf>
    <xf numFmtId="184" fontId="5" fillId="0" borderId="47" xfId="9" applyNumberFormat="1" applyFont="1" applyBorder="1" applyAlignment="1" applyProtection="1">
      <alignment horizontal="center" vertical="center" shrinkToFit="1"/>
      <protection hidden="1"/>
    </xf>
    <xf numFmtId="184" fontId="5" fillId="0" borderId="0" xfId="9" applyNumberFormat="1" applyFont="1" applyAlignment="1" applyProtection="1">
      <alignment vertical="center" shrinkToFit="1"/>
      <protection hidden="1"/>
    </xf>
    <xf numFmtId="184" fontId="5" fillId="0" borderId="98" xfId="9" applyNumberFormat="1" applyFont="1" applyBorder="1" applyAlignment="1" applyProtection="1">
      <alignment vertical="center" shrinkToFit="1"/>
      <protection hidden="1"/>
    </xf>
    <xf numFmtId="38" fontId="10" fillId="3" borderId="92" xfId="0" applyNumberFormat="1" applyFont="1" applyFill="1" applyBorder="1" applyAlignment="1" applyProtection="1">
      <alignment vertical="center"/>
    </xf>
    <xf numFmtId="38" fontId="10" fillId="3" borderId="93" xfId="0" applyNumberFormat="1" applyFont="1" applyFill="1" applyBorder="1" applyAlignment="1" applyProtection="1">
      <alignment vertical="center"/>
    </xf>
    <xf numFmtId="38" fontId="10" fillId="3" borderId="94" xfId="0" applyNumberFormat="1" applyFont="1" applyFill="1" applyBorder="1" applyAlignment="1" applyProtection="1">
      <alignment vertical="center"/>
    </xf>
    <xf numFmtId="184" fontId="4" fillId="0" borderId="0" xfId="9" applyNumberFormat="1" applyFont="1" applyAlignment="1" applyProtection="1">
      <alignment vertical="center" shrinkToFit="1"/>
      <protection hidden="1"/>
    </xf>
    <xf numFmtId="0" fontId="46" fillId="3" borderId="47" xfId="0" applyFont="1" applyFill="1" applyBorder="1" applyAlignment="1" applyProtection="1">
      <alignment horizontal="center" vertical="center" shrinkToFit="1"/>
    </xf>
    <xf numFmtId="38" fontId="46" fillId="3" borderId="3" xfId="1" applyNumberFormat="1" applyFont="1" applyFill="1" applyBorder="1" applyAlignment="1" applyProtection="1">
      <alignment horizontal="right" vertical="center"/>
    </xf>
    <xf numFmtId="38" fontId="46" fillId="3" borderId="3" xfId="0" applyNumberFormat="1" applyFont="1" applyFill="1" applyBorder="1" applyAlignment="1" applyProtection="1">
      <alignment horizontal="right" vertical="center"/>
    </xf>
    <xf numFmtId="38" fontId="46" fillId="3" borderId="35" xfId="1" applyNumberFormat="1" applyFont="1" applyFill="1" applyBorder="1" applyAlignment="1" applyProtection="1">
      <alignment horizontal="right" vertical="center"/>
    </xf>
    <xf numFmtId="38" fontId="46" fillId="3" borderId="52" xfId="0" applyNumberFormat="1" applyFont="1" applyFill="1" applyBorder="1" applyAlignment="1" applyProtection="1">
      <alignment horizontal="right" vertical="center"/>
    </xf>
    <xf numFmtId="0" fontId="28" fillId="0" borderId="33" xfId="4" applyFont="1" applyFill="1" applyBorder="1" applyAlignment="1" applyProtection="1">
      <alignment horizontal="center" vertical="center"/>
    </xf>
    <xf numFmtId="0" fontId="28" fillId="0" borderId="32" xfId="4" applyFont="1" applyFill="1" applyBorder="1" applyAlignment="1" applyProtection="1">
      <alignment horizontal="center" vertical="center"/>
    </xf>
    <xf numFmtId="0" fontId="28" fillId="0" borderId="28" xfId="4" applyFont="1" applyFill="1" applyBorder="1" applyAlignment="1" applyProtection="1">
      <alignment horizontal="center" vertical="center"/>
    </xf>
    <xf numFmtId="38" fontId="10" fillId="0" borderId="51" xfId="1" applyFont="1" applyFill="1" applyBorder="1" applyAlignment="1" applyProtection="1">
      <alignment vertical="center" shrinkToFit="1"/>
    </xf>
    <xf numFmtId="38" fontId="10" fillId="0" borderId="47" xfId="1" applyFont="1" applyFill="1" applyBorder="1" applyAlignment="1" applyProtection="1">
      <alignment vertical="center" shrinkToFit="1"/>
    </xf>
    <xf numFmtId="185" fontId="0" fillId="0" borderId="100" xfId="10" applyNumberFormat="1" applyFont="1" applyBorder="1" applyAlignment="1" applyProtection="1">
      <alignment vertical="center" shrinkToFit="1"/>
    </xf>
    <xf numFmtId="185" fontId="0" fillId="0" borderId="99" xfId="10" applyNumberFormat="1" applyFont="1" applyBorder="1" applyAlignment="1" applyProtection="1">
      <alignment vertical="center" shrinkToFit="1"/>
    </xf>
    <xf numFmtId="185" fontId="0" fillId="0" borderId="100" xfId="10" applyNumberFormat="1" applyFont="1" applyFill="1" applyBorder="1" applyAlignment="1" applyProtection="1">
      <alignment vertical="center" shrinkToFit="1"/>
    </xf>
    <xf numFmtId="185" fontId="0" fillId="0" borderId="99" xfId="10" applyNumberFormat="1" applyFont="1" applyFill="1" applyBorder="1" applyAlignment="1" applyProtection="1">
      <alignment vertical="center" shrinkToFit="1"/>
    </xf>
    <xf numFmtId="185" fontId="0" fillId="0" borderId="98" xfId="10" applyNumberFormat="1" applyFont="1" applyBorder="1" applyAlignment="1" applyProtection="1">
      <alignment vertical="center" shrinkToFit="1"/>
    </xf>
    <xf numFmtId="185" fontId="0" fillId="0" borderId="98" xfId="10" applyNumberFormat="1" applyFont="1" applyFill="1" applyBorder="1" applyAlignment="1" applyProtection="1">
      <alignment vertical="center" shrinkToFit="1"/>
    </xf>
    <xf numFmtId="0" fontId="12" fillId="4" borderId="0" xfId="2" applyFont="1" applyFill="1" applyProtection="1">
      <alignment vertical="center"/>
    </xf>
    <xf numFmtId="38" fontId="10" fillId="3" borderId="104" xfId="1" applyFont="1" applyFill="1" applyBorder="1" applyAlignment="1" applyProtection="1">
      <alignment vertical="center" shrinkToFit="1"/>
      <protection locked="0"/>
    </xf>
    <xf numFmtId="0" fontId="10" fillId="0" borderId="47" xfId="0" applyFont="1" applyFill="1" applyBorder="1" applyAlignment="1" applyProtection="1">
      <alignment horizontal="center" vertical="center" shrinkToFit="1"/>
    </xf>
    <xf numFmtId="184" fontId="1" fillId="0" borderId="98" xfId="9" applyNumberFormat="1" applyFont="1" applyBorder="1" applyAlignment="1" applyProtection="1">
      <alignment vertical="center" shrinkToFit="1"/>
      <protection hidden="1"/>
    </xf>
    <xf numFmtId="0" fontId="10" fillId="0" borderId="0" xfId="0" applyFont="1" applyAlignment="1">
      <alignment horizontal="center" vertical="center"/>
    </xf>
    <xf numFmtId="0" fontId="10" fillId="0" borderId="24" xfId="0" applyFont="1" applyBorder="1" applyAlignment="1">
      <alignment horizontal="justify" vertical="center"/>
    </xf>
    <xf numFmtId="0" fontId="10" fillId="0" borderId="0" xfId="0" applyFont="1" applyAlignment="1">
      <alignment horizontal="justify" vertical="center"/>
    </xf>
    <xf numFmtId="179" fontId="46" fillId="4" borderId="24" xfId="0" applyNumberFormat="1" applyFont="1" applyFill="1" applyBorder="1" applyAlignment="1" applyProtection="1">
      <alignment vertical="center"/>
      <protection hidden="1"/>
    </xf>
    <xf numFmtId="0" fontId="0" fillId="0" borderId="47" xfId="0" applyBorder="1" applyAlignment="1">
      <alignment horizontal="center" vertical="center" wrapText="1"/>
    </xf>
    <xf numFmtId="0" fontId="0" fillId="0" borderId="47" xfId="0" applyBorder="1" applyAlignment="1">
      <alignment horizontal="center" vertical="center"/>
    </xf>
    <xf numFmtId="0" fontId="71" fillId="0" borderId="62" xfId="0" applyFont="1" applyFill="1" applyBorder="1" applyAlignment="1" applyProtection="1">
      <alignment horizontal="center" vertical="center"/>
    </xf>
    <xf numFmtId="0" fontId="71" fillId="0" borderId="61" xfId="0" applyFont="1" applyFill="1" applyBorder="1" applyAlignment="1" applyProtection="1">
      <alignment horizontal="center" vertical="center"/>
    </xf>
    <xf numFmtId="0" fontId="71" fillId="0" borderId="97" xfId="0" applyFont="1" applyFill="1" applyBorder="1" applyAlignment="1" applyProtection="1">
      <alignment horizontal="center" vertical="center"/>
    </xf>
    <xf numFmtId="0" fontId="69" fillId="0" borderId="10" xfId="0" applyFont="1" applyBorder="1" applyAlignment="1" applyProtection="1">
      <alignment horizontal="center" vertical="center" wrapText="1"/>
    </xf>
    <xf numFmtId="0" fontId="69" fillId="0" borderId="9" xfId="0"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0" fontId="69" fillId="0" borderId="3" xfId="0" applyFont="1" applyBorder="1" applyAlignment="1" applyProtection="1">
      <alignment horizontal="center" vertical="center" wrapText="1"/>
    </xf>
    <xf numFmtId="182" fontId="69" fillId="2" borderId="8" xfId="0" applyNumberFormat="1" applyFont="1" applyFill="1" applyBorder="1" applyAlignment="1" applyProtection="1">
      <alignment horizontal="center" vertical="center"/>
      <protection locked="0"/>
    </xf>
    <xf numFmtId="182" fontId="69" fillId="2" borderId="11" xfId="0" applyNumberFormat="1" applyFont="1" applyFill="1" applyBorder="1" applyAlignment="1" applyProtection="1">
      <alignment horizontal="center" vertical="center"/>
      <protection locked="0"/>
    </xf>
    <xf numFmtId="182" fontId="69" fillId="2" borderId="2" xfId="0" applyNumberFormat="1" applyFont="1" applyFill="1" applyBorder="1" applyAlignment="1" applyProtection="1">
      <alignment horizontal="center" vertical="center"/>
      <protection locked="0"/>
    </xf>
    <xf numFmtId="182" fontId="69" fillId="2" borderId="5" xfId="0" applyNumberFormat="1" applyFont="1" applyFill="1" applyBorder="1" applyAlignment="1" applyProtection="1">
      <alignment horizontal="center" vertical="center"/>
      <protection locked="0"/>
    </xf>
    <xf numFmtId="0" fontId="71" fillId="2" borderId="47" xfId="0" applyFont="1" applyFill="1" applyBorder="1" applyAlignment="1" applyProtection="1">
      <alignment horizontal="center" vertical="center"/>
      <protection locked="0"/>
    </xf>
    <xf numFmtId="0" fontId="71" fillId="2" borderId="54" xfId="0" applyFont="1" applyFill="1" applyBorder="1" applyAlignment="1" applyProtection="1">
      <alignment horizontal="center" vertical="center"/>
      <protection locked="0"/>
    </xf>
    <xf numFmtId="180" fontId="71" fillId="2" borderId="47" xfId="0" applyNumberFormat="1" applyFont="1" applyFill="1" applyBorder="1" applyAlignment="1" applyProtection="1">
      <alignment horizontal="center" vertical="center"/>
      <protection locked="0"/>
    </xf>
    <xf numFmtId="180" fontId="71" fillId="2" borderId="54" xfId="0" applyNumberFormat="1" applyFont="1" applyFill="1" applyBorder="1" applyAlignment="1" applyProtection="1">
      <alignment horizontal="center" vertical="center"/>
      <protection locked="0"/>
    </xf>
    <xf numFmtId="0" fontId="71" fillId="2" borderId="47" xfId="0" applyFont="1" applyFill="1" applyBorder="1" applyAlignment="1" applyProtection="1">
      <alignment horizontal="center" vertical="center" shrinkToFit="1"/>
      <protection locked="0"/>
    </xf>
    <xf numFmtId="0" fontId="71" fillId="2" borderId="24" xfId="0" applyFont="1" applyFill="1" applyBorder="1" applyAlignment="1" applyProtection="1">
      <alignment horizontal="center" vertical="center" shrinkToFit="1"/>
      <protection locked="0"/>
    </xf>
    <xf numFmtId="0" fontId="71" fillId="2" borderId="23"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5" xfId="0" applyFont="1" applyFill="1" applyBorder="1" applyAlignment="1" applyProtection="1">
      <alignment horizontal="center" vertical="center" shrinkToFit="1"/>
      <protection locked="0"/>
    </xf>
    <xf numFmtId="0" fontId="71" fillId="2" borderId="1" xfId="0" applyFont="1" applyFill="1" applyBorder="1" applyAlignment="1" applyProtection="1">
      <alignment horizontal="center" vertical="center" shrinkToFit="1"/>
      <protection locked="0"/>
    </xf>
    <xf numFmtId="0" fontId="15" fillId="4" borderId="32" xfId="0" applyFont="1" applyFill="1" applyBorder="1" applyAlignment="1" applyProtection="1">
      <alignment horizontal="left" vertical="center" wrapText="1"/>
    </xf>
    <xf numFmtId="177" fontId="71" fillId="4" borderId="13" xfId="0" applyNumberFormat="1" applyFont="1" applyFill="1" applyBorder="1" applyAlignment="1" applyProtection="1">
      <alignment horizontal="center" vertical="center"/>
    </xf>
    <xf numFmtId="177" fontId="71" fillId="4" borderId="77" xfId="0" applyNumberFormat="1" applyFont="1" applyFill="1" applyBorder="1" applyAlignment="1" applyProtection="1">
      <alignment horizontal="center" vertical="center"/>
    </xf>
    <xf numFmtId="0" fontId="71" fillId="4" borderId="12" xfId="0" applyFont="1" applyFill="1" applyBorder="1" applyAlignment="1" applyProtection="1">
      <alignment horizontal="center" vertical="center"/>
    </xf>
    <xf numFmtId="0" fontId="71" fillId="4" borderId="11" xfId="0" applyFont="1" applyFill="1" applyBorder="1" applyAlignment="1" applyProtection="1">
      <alignment horizontal="center" vertical="center"/>
    </xf>
    <xf numFmtId="0" fontId="71" fillId="4" borderId="7" xfId="0" applyFont="1" applyFill="1" applyBorder="1" applyAlignment="1" applyProtection="1">
      <alignment horizontal="center" vertical="center"/>
    </xf>
    <xf numFmtId="0" fontId="69" fillId="4" borderId="12" xfId="0" applyFont="1" applyFill="1" applyBorder="1" applyAlignment="1" applyProtection="1">
      <alignment horizontal="center" vertical="center"/>
    </xf>
    <xf numFmtId="0" fontId="69" fillId="4" borderId="7" xfId="0" applyFont="1" applyFill="1" applyBorder="1" applyAlignment="1" applyProtection="1">
      <alignment horizontal="center" vertical="center"/>
    </xf>
    <xf numFmtId="0" fontId="71" fillId="0" borderId="9" xfId="0" applyFont="1" applyFill="1" applyBorder="1" applyAlignment="1" applyProtection="1">
      <alignment horizontal="center" vertical="center"/>
    </xf>
    <xf numFmtId="0" fontId="71" fillId="0" borderId="3" xfId="0" applyFont="1" applyFill="1" applyBorder="1" applyAlignment="1" applyProtection="1">
      <alignment horizontal="center" vertical="center"/>
    </xf>
    <xf numFmtId="0" fontId="71" fillId="2" borderId="29" xfId="0" applyFont="1" applyFill="1" applyBorder="1" applyAlignment="1" applyProtection="1">
      <alignment horizontal="center" vertical="center"/>
      <protection locked="0"/>
    </xf>
    <xf numFmtId="0" fontId="71" fillId="2" borderId="28" xfId="0"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protection locked="0"/>
    </xf>
    <xf numFmtId="0" fontId="71" fillId="2" borderId="52" xfId="0"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xf>
    <xf numFmtId="0" fontId="71" fillId="0" borderId="4" xfId="0" applyFont="1" applyFill="1" applyBorder="1" applyAlignment="1" applyProtection="1">
      <alignment horizontal="center" vertical="center"/>
    </xf>
    <xf numFmtId="0" fontId="10" fillId="0" borderId="25"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181" fontId="10" fillId="0" borderId="25" xfId="0" applyNumberFormat="1" applyFont="1" applyFill="1" applyBorder="1" applyAlignment="1" applyProtection="1">
      <alignment horizontal="center" vertical="center"/>
      <protection locked="0"/>
    </xf>
    <xf numFmtId="181" fontId="10" fillId="0" borderId="24" xfId="0" applyNumberFormat="1" applyFont="1" applyFill="1" applyBorder="1" applyAlignment="1" applyProtection="1">
      <alignment horizontal="center" vertical="center"/>
      <protection locked="0"/>
    </xf>
    <xf numFmtId="181" fontId="10" fillId="0" borderId="36" xfId="0" applyNumberFormat="1" applyFont="1" applyFill="1" applyBorder="1" applyAlignment="1" applyProtection="1">
      <alignment horizontal="center" vertical="center"/>
      <protection locked="0"/>
    </xf>
    <xf numFmtId="0" fontId="10" fillId="0" borderId="89" xfId="0" applyFont="1" applyBorder="1" applyAlignment="1" applyProtection="1">
      <alignment horizontal="center" vertical="center"/>
    </xf>
    <xf numFmtId="0" fontId="10" fillId="0" borderId="90" xfId="0" applyFont="1" applyBorder="1" applyAlignment="1" applyProtection="1">
      <alignment horizontal="center" vertical="center"/>
    </xf>
    <xf numFmtId="0" fontId="10" fillId="0" borderId="91" xfId="0" applyFont="1" applyBorder="1" applyAlignment="1" applyProtection="1">
      <alignment horizontal="center" vertical="center"/>
    </xf>
    <xf numFmtId="0" fontId="10" fillId="4" borderId="32" xfId="0" applyFont="1" applyFill="1" applyBorder="1" applyAlignment="1" applyProtection="1">
      <alignment vertical="top" wrapText="1"/>
    </xf>
    <xf numFmtId="0" fontId="0" fillId="4" borderId="32" xfId="0" applyFont="1" applyFill="1" applyBorder="1" applyAlignment="1" applyProtection="1">
      <alignment vertical="center"/>
    </xf>
    <xf numFmtId="0" fontId="10" fillId="4" borderId="0" xfId="0" applyFont="1" applyFill="1" applyAlignment="1" applyProtection="1">
      <alignment vertical="top"/>
    </xf>
    <xf numFmtId="0" fontId="60" fillId="4" borderId="0" xfId="0" applyFont="1" applyFill="1" applyAlignment="1" applyProtection="1">
      <alignment horizontal="center" vertical="center"/>
    </xf>
    <xf numFmtId="0" fontId="61" fillId="4" borderId="0" xfId="0" applyFont="1" applyFill="1" applyAlignment="1" applyProtection="1">
      <alignment vertical="center"/>
    </xf>
    <xf numFmtId="0" fontId="10" fillId="4" borderId="31" xfId="0" applyFont="1" applyFill="1" applyBorder="1" applyAlignment="1" applyProtection="1">
      <alignment horizontal="center" vertical="center"/>
    </xf>
    <xf numFmtId="0" fontId="10" fillId="4" borderId="5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58" xfId="0" applyFont="1" applyFill="1" applyBorder="1" applyAlignment="1" applyProtection="1">
      <alignment horizontal="center" vertical="center"/>
    </xf>
    <xf numFmtId="0" fontId="10" fillId="4" borderId="29"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184" fontId="0" fillId="4" borderId="0" xfId="10" applyNumberFormat="1" applyFont="1" applyFill="1" applyAlignment="1" applyProtection="1">
      <alignment horizontal="right" vertical="center" shrinkToFit="1"/>
      <protection hidden="1"/>
    </xf>
    <xf numFmtId="184" fontId="0" fillId="4" borderId="25" xfId="10" applyNumberFormat="1" applyFont="1" applyFill="1" applyBorder="1" applyAlignment="1" applyProtection="1">
      <alignment horizontal="center" vertical="center" shrinkToFit="1"/>
      <protection hidden="1"/>
    </xf>
    <xf numFmtId="184" fontId="0" fillId="4" borderId="36" xfId="10" applyNumberFormat="1" applyFont="1" applyFill="1" applyBorder="1" applyAlignment="1" applyProtection="1">
      <alignment horizontal="center" vertical="center" shrinkToFit="1"/>
      <protection hidden="1"/>
    </xf>
    <xf numFmtId="184" fontId="0" fillId="4" borderId="103" xfId="10" applyNumberFormat="1" applyFont="1" applyFill="1" applyBorder="1" applyAlignment="1" applyProtection="1">
      <alignment horizontal="center" vertical="center" shrinkToFit="1"/>
      <protection hidden="1"/>
    </xf>
    <xf numFmtId="184" fontId="0" fillId="4" borderId="102" xfId="10" applyNumberFormat="1" applyFont="1" applyFill="1" applyBorder="1" applyAlignment="1" applyProtection="1">
      <alignment horizontal="center" vertical="center" shrinkToFit="1"/>
      <protection hidden="1"/>
    </xf>
    <xf numFmtId="38" fontId="0" fillId="4" borderId="102" xfId="10" applyFont="1" applyFill="1" applyBorder="1" applyAlignment="1" applyProtection="1">
      <alignment horizontal="right" vertical="center" shrinkToFit="1"/>
      <protection hidden="1"/>
    </xf>
    <xf numFmtId="38" fontId="0" fillId="4" borderId="101" xfId="10" applyFont="1" applyFill="1" applyBorder="1" applyAlignment="1" applyProtection="1">
      <alignment horizontal="right" vertical="center" shrinkToFit="1"/>
      <protection hidden="1"/>
    </xf>
    <xf numFmtId="184" fontId="0" fillId="0" borderId="18" xfId="10" applyNumberFormat="1" applyFont="1" applyBorder="1" applyAlignment="1" applyProtection="1">
      <alignment vertical="center" shrinkToFit="1"/>
      <protection hidden="1"/>
    </xf>
    <xf numFmtId="184" fontId="0" fillId="0" borderId="40" xfId="10" applyNumberFormat="1" applyFont="1" applyBorder="1" applyAlignment="1" applyProtection="1">
      <alignment vertical="center" shrinkToFit="1"/>
      <protection hidden="1"/>
    </xf>
    <xf numFmtId="184" fontId="0" fillId="0" borderId="41" xfId="10" applyNumberFormat="1" applyFont="1" applyBorder="1" applyAlignment="1" applyProtection="1">
      <alignment vertical="center" shrinkToFit="1"/>
      <protection hidden="1"/>
    </xf>
    <xf numFmtId="184" fontId="6" fillId="0" borderId="18" xfId="9" applyNumberFormat="1" applyBorder="1" applyAlignment="1" applyProtection="1">
      <alignment horizontal="center" vertical="center" shrinkToFit="1"/>
      <protection hidden="1"/>
    </xf>
    <xf numFmtId="184" fontId="6" fillId="0" borderId="40" xfId="9" applyNumberFormat="1" applyBorder="1" applyAlignment="1" applyProtection="1">
      <alignment horizontal="center" vertical="center" shrinkToFit="1"/>
      <protection hidden="1"/>
    </xf>
    <xf numFmtId="184" fontId="6" fillId="0" borderId="41" xfId="9" applyNumberFormat="1" applyBorder="1" applyAlignment="1" applyProtection="1">
      <alignment horizontal="center" vertical="center" shrinkToFit="1"/>
      <protection hidden="1"/>
    </xf>
    <xf numFmtId="184" fontId="5" fillId="0" borderId="18" xfId="9" applyNumberFormat="1" applyFont="1" applyBorder="1" applyAlignment="1" applyProtection="1">
      <alignment horizontal="center" vertical="center" shrinkToFit="1"/>
      <protection locked="0"/>
    </xf>
    <xf numFmtId="184" fontId="6" fillId="0" borderId="40" xfId="9" applyNumberFormat="1" applyBorder="1" applyAlignment="1" applyProtection="1">
      <alignment horizontal="center" vertical="center" shrinkToFit="1"/>
      <protection locked="0"/>
    </xf>
    <xf numFmtId="184" fontId="6" fillId="0" borderId="41" xfId="9" applyNumberFormat="1" applyBorder="1" applyAlignment="1" applyProtection="1">
      <alignment horizontal="center" vertical="center" shrinkToFit="1"/>
      <protection locked="0"/>
    </xf>
    <xf numFmtId="184" fontId="6" fillId="0" borderId="18" xfId="9" applyNumberFormat="1" applyBorder="1" applyAlignment="1" applyProtection="1">
      <alignment horizontal="center" vertical="center" shrinkToFit="1"/>
      <protection locked="0"/>
    </xf>
    <xf numFmtId="184" fontId="6" fillId="0" borderId="18" xfId="9" applyNumberFormat="1" applyBorder="1" applyAlignment="1" applyProtection="1">
      <alignment horizontal="center" vertical="center" wrapText="1" shrinkToFit="1"/>
      <protection locked="0"/>
    </xf>
    <xf numFmtId="184" fontId="6" fillId="0" borderId="40" xfId="9" applyNumberFormat="1" applyBorder="1" applyAlignment="1" applyProtection="1">
      <alignment horizontal="center" vertical="center" wrapText="1" shrinkToFit="1"/>
      <protection locked="0"/>
    </xf>
    <xf numFmtId="184" fontId="6" fillId="0" borderId="41" xfId="9" applyNumberFormat="1" applyBorder="1" applyAlignment="1" applyProtection="1">
      <alignment horizontal="center" vertical="center" wrapText="1" shrinkToFit="1"/>
      <protection locked="0"/>
    </xf>
    <xf numFmtId="184" fontId="74" fillId="0" borderId="56" xfId="9" applyNumberFormat="1" applyFont="1" applyBorder="1" applyAlignment="1" applyProtection="1">
      <alignment horizontal="left" vertical="center" shrinkToFit="1"/>
      <protection hidden="1"/>
    </xf>
    <xf numFmtId="184" fontId="74" fillId="0" borderId="41" xfId="9" applyNumberFormat="1" applyFont="1" applyBorder="1" applyAlignment="1" applyProtection="1">
      <alignment horizontal="left" vertical="center" shrinkToFit="1"/>
      <protection hidden="1"/>
    </xf>
    <xf numFmtId="184" fontId="0" fillId="0" borderId="25" xfId="10" applyNumberFormat="1" applyFont="1" applyBorder="1" applyAlignment="1" applyProtection="1">
      <alignment horizontal="center" vertical="center" shrinkToFit="1"/>
      <protection hidden="1"/>
    </xf>
    <xf numFmtId="184" fontId="0" fillId="0" borderId="24" xfId="10" applyNumberFormat="1" applyFont="1" applyBorder="1" applyAlignment="1" applyProtection="1">
      <alignment horizontal="center" vertical="center" shrinkToFit="1"/>
      <protection hidden="1"/>
    </xf>
    <xf numFmtId="184" fontId="0" fillId="0" borderId="36" xfId="10" applyNumberFormat="1" applyFont="1" applyBorder="1" applyAlignment="1" applyProtection="1">
      <alignment horizontal="center" vertical="center" shrinkToFit="1"/>
      <protection hidden="1"/>
    </xf>
    <xf numFmtId="184" fontId="4" fillId="0" borderId="18" xfId="9" applyNumberFormat="1" applyFont="1" applyBorder="1" applyAlignment="1" applyProtection="1">
      <alignment horizontal="center" vertical="center" shrinkToFit="1"/>
      <protection locked="0"/>
    </xf>
    <xf numFmtId="184" fontId="2" fillId="0" borderId="18" xfId="9" applyNumberFormat="1" applyFont="1" applyBorder="1" applyAlignment="1" applyProtection="1">
      <alignment horizontal="center" vertical="center" shrinkToFit="1"/>
      <protection locked="0"/>
    </xf>
    <xf numFmtId="184" fontId="5" fillId="0" borderId="18" xfId="9" applyNumberFormat="1" applyFont="1" applyBorder="1" applyAlignment="1" applyProtection="1">
      <alignment horizontal="center" vertical="center" shrinkToFit="1"/>
      <protection hidden="1"/>
    </xf>
    <xf numFmtId="184" fontId="5" fillId="0" borderId="40" xfId="9" applyNumberFormat="1" applyFont="1" applyBorder="1" applyAlignment="1" applyProtection="1">
      <alignment horizontal="center" vertical="center" shrinkToFit="1"/>
      <protection hidden="1"/>
    </xf>
    <xf numFmtId="184" fontId="5" fillId="0" borderId="41" xfId="9" applyNumberFormat="1" applyFont="1" applyBorder="1" applyAlignment="1" applyProtection="1">
      <alignment horizontal="center" vertical="center" shrinkToFit="1"/>
      <protection hidden="1"/>
    </xf>
    <xf numFmtId="184" fontId="5" fillId="0" borderId="40" xfId="9" applyNumberFormat="1" applyFont="1" applyBorder="1" applyAlignment="1" applyProtection="1">
      <alignment horizontal="center" vertical="center" shrinkToFit="1"/>
      <protection locked="0"/>
    </xf>
    <xf numFmtId="184" fontId="5" fillId="0" borderId="41" xfId="9" applyNumberFormat="1" applyFont="1" applyBorder="1" applyAlignment="1" applyProtection="1">
      <alignment horizontal="center" vertical="center" shrinkToFit="1"/>
      <protection locked="0"/>
    </xf>
    <xf numFmtId="184" fontId="3" fillId="0" borderId="18" xfId="9" applyNumberFormat="1" applyFont="1" applyBorder="1" applyAlignment="1" applyProtection="1">
      <alignment horizontal="center" vertical="center" shrinkToFit="1"/>
      <protection locked="0"/>
    </xf>
    <xf numFmtId="184" fontId="74" fillId="0" borderId="49" xfId="9" applyNumberFormat="1" applyFont="1" applyBorder="1" applyAlignment="1" applyProtection="1">
      <alignment horizontal="left" vertical="center" shrinkToFit="1"/>
      <protection hidden="1"/>
    </xf>
    <xf numFmtId="0" fontId="10" fillId="4" borderId="51" xfId="8" applyFont="1" applyFill="1" applyBorder="1" applyAlignment="1" applyProtection="1">
      <alignment horizontal="center" vertical="center"/>
    </xf>
    <xf numFmtId="0" fontId="10" fillId="4" borderId="47" xfId="8" applyFont="1" applyFill="1" applyBorder="1" applyAlignment="1" applyProtection="1">
      <alignment horizontal="center" vertical="center"/>
    </xf>
    <xf numFmtId="181" fontId="10" fillId="0" borderId="47" xfId="8" applyNumberFormat="1" applyFont="1" applyFill="1" applyBorder="1" applyAlignment="1" applyProtection="1">
      <alignment horizontal="center" vertical="center"/>
    </xf>
    <xf numFmtId="181" fontId="10" fillId="0" borderId="54" xfId="8" applyNumberFormat="1" applyFont="1" applyFill="1" applyBorder="1" applyAlignment="1" applyProtection="1">
      <alignment horizontal="center" vertical="center"/>
    </xf>
    <xf numFmtId="0" fontId="10" fillId="4" borderId="31" xfId="0" applyFont="1" applyFill="1" applyBorder="1" applyAlignment="1" applyProtection="1">
      <alignment horizontal="center" vertical="center" wrapText="1"/>
    </xf>
    <xf numFmtId="0" fontId="10" fillId="4" borderId="59"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74"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45" xfId="0" applyFont="1" applyFill="1" applyBorder="1" applyAlignment="1" applyProtection="1">
      <alignment horizontal="center" vertical="center"/>
    </xf>
    <xf numFmtId="0" fontId="10" fillId="4" borderId="32" xfId="0" applyFont="1" applyFill="1" applyBorder="1" applyAlignment="1" applyProtection="1">
      <alignment horizontal="center" vertical="center" wrapText="1"/>
    </xf>
    <xf numFmtId="0" fontId="10" fillId="4" borderId="74"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xf>
    <xf numFmtId="0" fontId="10" fillId="4" borderId="25"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36" xfId="0" applyFont="1" applyFill="1" applyBorder="1" applyAlignment="1" applyProtection="1">
      <alignment horizontal="center" vertical="center"/>
    </xf>
    <xf numFmtId="38" fontId="10" fillId="4" borderId="25" xfId="0" applyNumberFormat="1" applyFont="1" applyFill="1" applyBorder="1" applyAlignment="1" applyProtection="1">
      <alignment vertical="center"/>
    </xf>
    <xf numFmtId="38" fontId="10" fillId="4" borderId="24" xfId="0" applyNumberFormat="1" applyFont="1" applyFill="1" applyBorder="1" applyAlignment="1" applyProtection="1">
      <alignment vertical="center"/>
    </xf>
    <xf numFmtId="38" fontId="10" fillId="4" borderId="24" xfId="0" applyNumberFormat="1" applyFont="1" applyFill="1" applyBorder="1" applyAlignment="1" applyProtection="1">
      <alignment horizontal="right" vertical="center"/>
    </xf>
    <xf numFmtId="38" fontId="10" fillId="4" borderId="49" xfId="0" applyNumberFormat="1" applyFont="1" applyFill="1" applyBorder="1" applyAlignment="1" applyProtection="1">
      <alignment horizontal="right" vertical="center"/>
    </xf>
    <xf numFmtId="180" fontId="10" fillId="4" borderId="13" xfId="8" applyNumberFormat="1" applyFont="1" applyFill="1" applyBorder="1" applyAlignment="1" applyProtection="1">
      <alignment horizontal="left" vertical="top" wrapText="1"/>
    </xf>
    <xf numFmtId="0" fontId="64" fillId="4" borderId="0" xfId="0" applyFont="1" applyFill="1" applyAlignment="1" applyProtection="1">
      <alignment horizontal="left" vertical="center"/>
    </xf>
    <xf numFmtId="0" fontId="63" fillId="4" borderId="0" xfId="8" applyFont="1" applyFill="1" applyAlignment="1" applyProtection="1">
      <alignment horizontal="center" vertical="center"/>
    </xf>
    <xf numFmtId="0" fontId="10" fillId="4" borderId="10" xfId="8" applyFont="1" applyFill="1" applyBorder="1" applyAlignment="1" applyProtection="1">
      <alignment horizontal="center" vertical="center"/>
    </xf>
    <xf numFmtId="0" fontId="10" fillId="4" borderId="9" xfId="8" applyFont="1" applyFill="1" applyBorder="1" applyAlignment="1" applyProtection="1">
      <alignment horizontal="center" vertical="center"/>
    </xf>
    <xf numFmtId="0" fontId="10" fillId="4" borderId="4" xfId="8" applyFont="1" applyFill="1" applyBorder="1" applyAlignment="1" applyProtection="1">
      <alignment horizontal="center" vertical="center"/>
    </xf>
    <xf numFmtId="0" fontId="10" fillId="4" borderId="3" xfId="8" applyFont="1" applyFill="1" applyBorder="1" applyAlignment="1" applyProtection="1">
      <alignment horizontal="center" vertical="center"/>
    </xf>
    <xf numFmtId="0" fontId="10" fillId="4" borderId="33" xfId="8" applyFont="1" applyFill="1" applyBorder="1" applyAlignment="1" applyProtection="1">
      <alignment horizontal="center" vertical="center" wrapText="1"/>
    </xf>
    <xf numFmtId="0" fontId="10" fillId="4" borderId="44" xfId="8"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38" fontId="10" fillId="4" borderId="37" xfId="0" applyNumberFormat="1" applyFont="1" applyFill="1" applyBorder="1" applyAlignment="1" applyProtection="1">
      <alignment vertical="center"/>
    </xf>
    <xf numFmtId="38" fontId="10" fillId="4" borderId="49" xfId="0" applyNumberFormat="1" applyFont="1" applyFill="1" applyBorder="1" applyAlignment="1" applyProtection="1">
      <alignment vertical="center"/>
    </xf>
    <xf numFmtId="0" fontId="44" fillId="0" borderId="25" xfId="0" applyFont="1" applyFill="1" applyBorder="1" applyAlignment="1" applyProtection="1">
      <alignment vertical="center" wrapText="1"/>
      <protection hidden="1"/>
    </xf>
    <xf numFmtId="0" fontId="44" fillId="0" borderId="24" xfId="0" applyFont="1" applyFill="1" applyBorder="1" applyAlignment="1" applyProtection="1">
      <alignment vertical="center" wrapText="1"/>
      <protection hidden="1"/>
    </xf>
    <xf numFmtId="0" fontId="44" fillId="0" borderId="36" xfId="0" applyFont="1" applyFill="1" applyBorder="1" applyAlignment="1" applyProtection="1">
      <alignment vertical="center" wrapText="1"/>
      <protection hidden="1"/>
    </xf>
    <xf numFmtId="0" fontId="44" fillId="0" borderId="25" xfId="0" applyFont="1" applyFill="1" applyBorder="1" applyAlignment="1" applyProtection="1">
      <alignment horizontal="center" vertical="center" wrapText="1"/>
      <protection hidden="1"/>
    </xf>
    <xf numFmtId="0" fontId="44" fillId="0" borderId="24" xfId="0" applyFont="1" applyFill="1" applyBorder="1" applyAlignment="1" applyProtection="1">
      <alignment horizontal="center" vertical="center" wrapText="1"/>
      <protection hidden="1"/>
    </xf>
    <xf numFmtId="0" fontId="44" fillId="0" borderId="36" xfId="0" applyFont="1" applyFill="1" applyBorder="1" applyAlignment="1" applyProtection="1">
      <alignment horizontal="center" vertical="center" wrapText="1"/>
      <protection hidden="1"/>
    </xf>
    <xf numFmtId="179" fontId="46" fillId="4" borderId="25" xfId="0" applyNumberFormat="1" applyFont="1" applyFill="1" applyBorder="1" applyAlignment="1" applyProtection="1">
      <alignment horizontal="center" vertical="center" shrinkToFit="1"/>
      <protection hidden="1"/>
    </xf>
    <xf numFmtId="179" fontId="46" fillId="4" borderId="24" xfId="0" applyNumberFormat="1" applyFont="1" applyFill="1" applyBorder="1" applyAlignment="1" applyProtection="1">
      <alignment horizontal="center" vertical="center" shrinkToFit="1"/>
      <protection hidden="1"/>
    </xf>
    <xf numFmtId="179" fontId="46" fillId="4" borderId="24" xfId="0" applyNumberFormat="1" applyFont="1" applyFill="1" applyBorder="1" applyAlignment="1" applyProtection="1">
      <alignment horizontal="right" vertical="center"/>
      <protection hidden="1"/>
    </xf>
    <xf numFmtId="0" fontId="44" fillId="0" borderId="24" xfId="0" applyFont="1" applyFill="1" applyBorder="1" applyAlignment="1" applyProtection="1">
      <alignment vertical="center"/>
      <protection hidden="1"/>
    </xf>
    <xf numFmtId="38" fontId="10" fillId="3" borderId="25" xfId="0" applyNumberFormat="1" applyFont="1" applyFill="1" applyBorder="1" applyAlignment="1" applyProtection="1">
      <alignment horizontal="center" vertical="center" shrinkToFit="1"/>
      <protection locked="0"/>
    </xf>
    <xf numFmtId="38" fontId="10" fillId="3" borderId="24" xfId="0" applyNumberFormat="1" applyFont="1" applyFill="1" applyBorder="1" applyAlignment="1" applyProtection="1">
      <alignment horizontal="center" vertical="center" shrinkToFit="1"/>
      <protection locked="0"/>
    </xf>
    <xf numFmtId="179" fontId="44" fillId="4" borderId="24" xfId="0" applyNumberFormat="1" applyFont="1" applyFill="1" applyBorder="1" applyAlignment="1" applyProtection="1">
      <alignment horizontal="right" vertical="center"/>
      <protection hidden="1"/>
    </xf>
    <xf numFmtId="179" fontId="46" fillId="4" borderId="24" xfId="0" applyNumberFormat="1" applyFont="1" applyFill="1" applyBorder="1" applyAlignment="1" applyProtection="1">
      <alignment horizontal="right" vertical="center" shrinkToFit="1"/>
      <protection hidden="1"/>
    </xf>
    <xf numFmtId="179" fontId="46" fillId="4" borderId="5" xfId="0" applyNumberFormat="1" applyFont="1" applyFill="1" applyBorder="1" applyAlignment="1" applyProtection="1">
      <alignment horizontal="right" vertical="center" shrinkToFit="1"/>
      <protection hidden="1"/>
    </xf>
    <xf numFmtId="0" fontId="10" fillId="0" borderId="12"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38" fontId="10" fillId="0" borderId="8" xfId="1" applyNumberFormat="1" applyFont="1" applyFill="1" applyBorder="1" applyAlignment="1" applyProtection="1">
      <alignment vertical="center" shrinkToFit="1"/>
    </xf>
    <xf numFmtId="38" fontId="10" fillId="0" borderId="11" xfId="1" applyNumberFormat="1" applyFont="1" applyFill="1" applyBorder="1" applyAlignment="1" applyProtection="1">
      <alignment vertical="center" shrinkToFit="1"/>
    </xf>
    <xf numFmtId="180" fontId="10" fillId="4" borderId="13" xfId="0" applyNumberFormat="1" applyFont="1" applyFill="1" applyBorder="1" applyAlignment="1" applyProtection="1">
      <alignment horizontal="left" vertical="top" wrapText="1"/>
    </xf>
    <xf numFmtId="0" fontId="58" fillId="4" borderId="13" xfId="0" applyFont="1" applyFill="1" applyBorder="1" applyAlignment="1" applyProtection="1">
      <alignment vertical="top"/>
    </xf>
    <xf numFmtId="0" fontId="10" fillId="4" borderId="33" xfId="0" applyFont="1" applyFill="1" applyBorder="1" applyAlignment="1" applyProtection="1">
      <alignment horizontal="center" vertical="center"/>
    </xf>
    <xf numFmtId="0" fontId="10" fillId="0" borderId="50" xfId="0" applyFont="1" applyFill="1" applyBorder="1" applyAlignment="1" applyProtection="1">
      <alignment vertical="center" shrinkToFit="1"/>
    </xf>
    <xf numFmtId="0" fontId="10" fillId="0" borderId="24" xfId="0" applyFont="1" applyFill="1" applyBorder="1" applyAlignment="1" applyProtection="1">
      <alignment vertical="center" shrinkToFit="1"/>
    </xf>
    <xf numFmtId="0" fontId="10" fillId="0" borderId="36" xfId="0" applyFont="1" applyFill="1" applyBorder="1" applyAlignment="1" applyProtection="1">
      <alignment vertical="center" shrinkToFit="1"/>
    </xf>
    <xf numFmtId="38" fontId="10" fillId="3" borderId="37" xfId="1" applyNumberFormat="1" applyFont="1" applyFill="1" applyBorder="1" applyAlignment="1" applyProtection="1">
      <alignment vertical="center" shrinkToFit="1"/>
      <protection locked="0"/>
    </xf>
    <xf numFmtId="38" fontId="10" fillId="3" borderId="49" xfId="1" applyNumberFormat="1" applyFont="1" applyFill="1" applyBorder="1" applyAlignment="1" applyProtection="1">
      <alignment vertical="center" shrinkToFit="1"/>
      <protection locked="0"/>
    </xf>
    <xf numFmtId="0" fontId="10" fillId="0" borderId="6"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35" xfId="0" applyFont="1" applyFill="1" applyBorder="1" applyAlignment="1" applyProtection="1">
      <alignment vertical="center"/>
    </xf>
    <xf numFmtId="38" fontId="10" fillId="0" borderId="2" xfId="1" applyNumberFormat="1" applyFont="1" applyFill="1" applyBorder="1" applyAlignment="1" applyProtection="1">
      <alignment vertical="center" shrinkToFit="1"/>
    </xf>
    <xf numFmtId="38" fontId="10" fillId="0" borderId="5" xfId="1" applyNumberFormat="1" applyFont="1" applyFill="1" applyBorder="1" applyAlignment="1" applyProtection="1">
      <alignment vertical="center" shrinkToFit="1"/>
    </xf>
    <xf numFmtId="38" fontId="10" fillId="0" borderId="74" xfId="1" applyNumberFormat="1" applyFont="1" applyFill="1" applyBorder="1" applyAlignment="1" applyProtection="1">
      <alignment vertical="center" shrinkToFit="1"/>
    </xf>
    <xf numFmtId="38" fontId="10" fillId="0" borderId="13" xfId="1" applyNumberFormat="1" applyFont="1" applyFill="1" applyBorder="1" applyAlignment="1" applyProtection="1">
      <alignment vertical="center" shrinkToFit="1"/>
    </xf>
    <xf numFmtId="0" fontId="10" fillId="2" borderId="24" xfId="8" applyFont="1" applyFill="1" applyBorder="1" applyAlignment="1" applyProtection="1">
      <alignment horizontal="center" vertical="center"/>
    </xf>
    <xf numFmtId="0" fontId="10" fillId="2" borderId="36" xfId="8" applyFont="1" applyFill="1" applyBorder="1" applyAlignment="1" applyProtection="1">
      <alignment horizontal="center" vertical="center"/>
    </xf>
    <xf numFmtId="0" fontId="10" fillId="2" borderId="47" xfId="8" applyFont="1" applyFill="1" applyBorder="1" applyAlignment="1" applyProtection="1">
      <alignment horizontal="center" vertical="center"/>
    </xf>
    <xf numFmtId="0" fontId="10" fillId="2" borderId="37" xfId="8" applyFont="1" applyFill="1" applyBorder="1" applyAlignment="1" applyProtection="1">
      <alignment horizontal="center" vertical="center"/>
    </xf>
    <xf numFmtId="0" fontId="10" fillId="2" borderId="49" xfId="8" applyFont="1" applyFill="1" applyBorder="1" applyAlignment="1" applyProtection="1">
      <alignment horizontal="center" vertical="center"/>
    </xf>
    <xf numFmtId="0" fontId="59" fillId="4" borderId="0" xfId="0" applyFont="1" applyFill="1" applyBorder="1" applyAlignment="1" applyProtection="1">
      <alignment horizontal="center" vertical="center"/>
    </xf>
    <xf numFmtId="0" fontId="65" fillId="4" borderId="0" xfId="0" applyFont="1" applyFill="1" applyBorder="1" applyAlignment="1" applyProtection="1">
      <alignment horizontal="center" vertical="center"/>
    </xf>
    <xf numFmtId="38" fontId="10" fillId="4" borderId="0" xfId="0" applyNumberFormat="1" applyFont="1" applyFill="1" applyBorder="1" applyAlignment="1" applyProtection="1">
      <alignment vertical="center"/>
    </xf>
    <xf numFmtId="38" fontId="10" fillId="4" borderId="0" xfId="0" applyNumberFormat="1" applyFont="1" applyFill="1" applyBorder="1" applyAlignment="1" applyProtection="1">
      <alignment horizontal="right" vertical="center"/>
    </xf>
    <xf numFmtId="0" fontId="10" fillId="4" borderId="25" xfId="0" applyFont="1" applyFill="1" applyBorder="1" applyAlignment="1" applyProtection="1">
      <alignment vertical="center" wrapText="1"/>
    </xf>
    <xf numFmtId="0" fontId="10" fillId="4" borderId="24" xfId="0" applyFont="1" applyFill="1" applyBorder="1" applyAlignment="1" applyProtection="1">
      <alignment vertical="center" wrapText="1"/>
    </xf>
    <xf numFmtId="0" fontId="10" fillId="4" borderId="36" xfId="0" applyFont="1" applyFill="1" applyBorder="1" applyAlignment="1" applyProtection="1">
      <alignment vertical="center" wrapText="1"/>
    </xf>
    <xf numFmtId="0" fontId="10" fillId="4" borderId="25" xfId="0" applyFont="1" applyFill="1" applyBorder="1" applyAlignment="1" applyProtection="1">
      <alignment horizontal="center" vertical="center" shrinkToFit="1"/>
    </xf>
    <xf numFmtId="0" fontId="10" fillId="4" borderId="24" xfId="0" applyFont="1" applyFill="1" applyBorder="1" applyAlignment="1" applyProtection="1">
      <alignment horizontal="center" vertical="center" shrinkToFit="1"/>
    </xf>
    <xf numFmtId="38" fontId="10" fillId="4" borderId="50" xfId="0" applyNumberFormat="1" applyFont="1" applyFill="1" applyBorder="1" applyAlignment="1" applyProtection="1">
      <alignment vertical="center"/>
    </xf>
    <xf numFmtId="0" fontId="10" fillId="4" borderId="24" xfId="0" applyFont="1" applyFill="1" applyBorder="1" applyAlignment="1" applyProtection="1">
      <alignment vertical="center"/>
    </xf>
    <xf numFmtId="38" fontId="10" fillId="4" borderId="8" xfId="0" applyNumberFormat="1" applyFont="1" applyFill="1" applyBorder="1" applyAlignment="1" applyProtection="1">
      <alignment vertical="center"/>
    </xf>
    <xf numFmtId="38" fontId="10" fillId="4" borderId="11" xfId="0" applyNumberFormat="1" applyFont="1" applyFill="1" applyBorder="1" applyAlignment="1" applyProtection="1">
      <alignment vertical="center"/>
    </xf>
    <xf numFmtId="38" fontId="10" fillId="4" borderId="11" xfId="0" applyNumberFormat="1" applyFont="1" applyFill="1" applyBorder="1" applyAlignment="1" applyProtection="1">
      <alignment horizontal="right" vertical="center"/>
    </xf>
    <xf numFmtId="0" fontId="46" fillId="0" borderId="25" xfId="0" applyFont="1" applyFill="1" applyBorder="1" applyAlignment="1" applyProtection="1">
      <alignment vertical="center" wrapText="1"/>
      <protection hidden="1"/>
    </xf>
    <xf numFmtId="0" fontId="46" fillId="0" borderId="24" xfId="0" applyFont="1" applyFill="1" applyBorder="1" applyAlignment="1" applyProtection="1">
      <alignment vertical="center" wrapText="1"/>
      <protection hidden="1"/>
    </xf>
    <xf numFmtId="0" fontId="46" fillId="0" borderId="36" xfId="0" applyFont="1" applyFill="1" applyBorder="1" applyAlignment="1" applyProtection="1">
      <alignment vertical="center" wrapText="1"/>
      <protection hidden="1"/>
    </xf>
    <xf numFmtId="0" fontId="10" fillId="0" borderId="37" xfId="0" applyFont="1" applyFill="1" applyBorder="1" applyAlignment="1" applyProtection="1">
      <alignment horizontal="center" vertical="center" shrinkToFit="1"/>
      <protection locked="0"/>
    </xf>
    <xf numFmtId="0" fontId="10" fillId="0" borderId="49"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protection locked="0"/>
    </xf>
    <xf numFmtId="38" fontId="10" fillId="0" borderId="50" xfId="0" applyNumberFormat="1" applyFont="1" applyFill="1" applyBorder="1" applyAlignment="1" applyProtection="1">
      <alignment horizontal="center" vertical="center" shrinkToFit="1"/>
      <protection locked="0"/>
    </xf>
    <xf numFmtId="38" fontId="10" fillId="0" borderId="24" xfId="0" applyNumberFormat="1" applyFont="1" applyFill="1" applyBorder="1" applyAlignment="1" applyProtection="1">
      <alignment horizontal="center" vertical="center" shrinkToFit="1"/>
      <protection locked="0"/>
    </xf>
    <xf numFmtId="38" fontId="10" fillId="0" borderId="24" xfId="0" applyNumberFormat="1" applyFont="1" applyFill="1" applyBorder="1" applyAlignment="1" applyProtection="1">
      <alignment horizontal="right" vertical="center" shrinkToFit="1"/>
    </xf>
    <xf numFmtId="38" fontId="10" fillId="3" borderId="24" xfId="1" applyNumberFormat="1" applyFont="1" applyFill="1" applyBorder="1" applyAlignment="1" applyProtection="1">
      <alignment horizontal="right" vertical="center" shrinkToFit="1"/>
    </xf>
    <xf numFmtId="38" fontId="10" fillId="4" borderId="0" xfId="1" applyNumberFormat="1" applyFont="1" applyFill="1" applyBorder="1" applyAlignment="1" applyProtection="1">
      <alignment horizontal="right" vertical="center"/>
    </xf>
    <xf numFmtId="38" fontId="10" fillId="4" borderId="0" xfId="0" applyNumberFormat="1" applyFont="1" applyFill="1" applyBorder="1" applyAlignment="1" applyProtection="1">
      <alignment horizontal="center" vertical="center"/>
    </xf>
    <xf numFmtId="38" fontId="10" fillId="4" borderId="0" xfId="1" applyNumberFormat="1" applyFont="1" applyFill="1" applyBorder="1" applyAlignment="1" applyProtection="1">
      <alignment vertical="center"/>
    </xf>
    <xf numFmtId="38" fontId="10" fillId="3" borderId="2" xfId="0" applyNumberFormat="1" applyFont="1" applyFill="1" applyBorder="1" applyAlignment="1" applyProtection="1">
      <alignment horizontal="center" vertical="center" shrinkToFit="1"/>
      <protection locked="0"/>
    </xf>
    <xf numFmtId="38" fontId="10" fillId="3" borderId="5" xfId="0" applyNumberFormat="1" applyFont="1" applyFill="1" applyBorder="1" applyAlignment="1" applyProtection="1">
      <alignment horizontal="center" vertical="center" shrinkToFit="1"/>
      <protection locked="0"/>
    </xf>
    <xf numFmtId="0" fontId="10" fillId="0" borderId="3" xfId="8" applyFont="1" applyFill="1" applyBorder="1" applyAlignment="1" applyProtection="1">
      <alignment horizontal="center" vertical="center"/>
    </xf>
    <xf numFmtId="0" fontId="10" fillId="0" borderId="52" xfId="8" applyFont="1" applyFill="1" applyBorder="1" applyAlignment="1" applyProtection="1">
      <alignment horizontal="center" vertical="center"/>
    </xf>
    <xf numFmtId="0" fontId="10" fillId="0" borderId="8" xfId="8" applyFont="1" applyFill="1" applyBorder="1" applyAlignment="1" applyProtection="1">
      <alignment horizontal="center" vertical="center"/>
    </xf>
    <xf numFmtId="0" fontId="10" fillId="0" borderId="11" xfId="8" applyFont="1" applyFill="1" applyBorder="1" applyAlignment="1" applyProtection="1">
      <alignment horizontal="center" vertical="center"/>
    </xf>
    <xf numFmtId="0" fontId="10" fillId="0" borderId="7" xfId="8" applyFont="1" applyFill="1" applyBorder="1" applyAlignment="1" applyProtection="1">
      <alignment horizontal="center" vertical="center"/>
    </xf>
    <xf numFmtId="38" fontId="10" fillId="0" borderId="37" xfId="1" applyNumberFormat="1" applyFont="1" applyFill="1" applyBorder="1" applyAlignment="1" applyProtection="1">
      <alignment vertical="center" shrinkToFit="1"/>
      <protection locked="0"/>
    </xf>
    <xf numFmtId="38" fontId="10" fillId="0" borderId="49" xfId="1" applyNumberFormat="1" applyFont="1" applyFill="1" applyBorder="1" applyAlignment="1" applyProtection="1">
      <alignment vertical="center" shrinkToFit="1"/>
      <protection locked="0"/>
    </xf>
    <xf numFmtId="0" fontId="13" fillId="4" borderId="32" xfId="0" applyFont="1" applyFill="1" applyBorder="1" applyAlignment="1" applyProtection="1">
      <alignment horizontal="left" vertical="top" wrapText="1"/>
    </xf>
    <xf numFmtId="0" fontId="66" fillId="3" borderId="0" xfId="0" applyFont="1" applyFill="1" applyAlignment="1" applyProtection="1">
      <alignment horizontal="center" vertical="center"/>
    </xf>
    <xf numFmtId="0" fontId="66" fillId="4" borderId="0" xfId="0" applyFont="1" applyFill="1" applyAlignment="1" applyProtection="1">
      <alignment horizontal="left" vertical="center"/>
    </xf>
    <xf numFmtId="177" fontId="10" fillId="4" borderId="13" xfId="0" applyNumberFormat="1" applyFont="1" applyFill="1" applyBorder="1" applyAlignment="1" applyProtection="1">
      <alignment horizontal="right" vertical="center"/>
    </xf>
    <xf numFmtId="0" fontId="13" fillId="0" borderId="10" xfId="0" applyFont="1" applyBorder="1" applyAlignment="1" applyProtection="1">
      <alignment horizontal="distributed" vertical="center"/>
    </xf>
    <xf numFmtId="0" fontId="13" fillId="0" borderId="9" xfId="0" applyFont="1" applyBorder="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3" fillId="4" borderId="22" xfId="0" applyFont="1" applyFill="1" applyBorder="1" applyAlignment="1" applyProtection="1">
      <alignment horizontal="center" vertical="center"/>
    </xf>
    <xf numFmtId="0" fontId="13" fillId="4" borderId="27" xfId="0" applyFont="1" applyFill="1" applyBorder="1" applyAlignment="1" applyProtection="1">
      <alignment horizontal="center" vertical="center"/>
    </xf>
    <xf numFmtId="0" fontId="13" fillId="4" borderId="26"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64" xfId="0" applyFont="1" applyFill="1" applyBorder="1" applyAlignment="1" applyProtection="1">
      <alignment horizontal="left" vertical="center" wrapText="1"/>
    </xf>
    <xf numFmtId="0" fontId="13" fillId="0" borderId="37" xfId="0" applyFont="1" applyBorder="1" applyAlignment="1" applyProtection="1">
      <alignment horizontal="center" vertical="center"/>
    </xf>
    <xf numFmtId="0" fontId="13" fillId="0" borderId="49"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8" xfId="0" applyFont="1" applyBorder="1" applyAlignment="1" applyProtection="1">
      <alignment horizontal="center" vertical="center"/>
    </xf>
    <xf numFmtId="38" fontId="13" fillId="0" borderId="17" xfId="1" applyFont="1" applyFill="1" applyBorder="1" applyAlignment="1" applyProtection="1">
      <alignment horizontal="right" vertical="center"/>
    </xf>
    <xf numFmtId="38" fontId="13" fillId="0" borderId="20"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0" fontId="13" fillId="0" borderId="51" xfId="0" applyFont="1" applyBorder="1" applyAlignment="1" applyProtection="1">
      <alignment horizontal="distributed" vertical="center"/>
    </xf>
    <xf numFmtId="0" fontId="13" fillId="0" borderId="47" xfId="0" applyFont="1" applyBorder="1" applyAlignment="1" applyProtection="1">
      <alignment horizontal="distributed" vertical="center"/>
    </xf>
    <xf numFmtId="0" fontId="10" fillId="0" borderId="2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181" fontId="10" fillId="0" borderId="25" xfId="0" applyNumberFormat="1" applyFont="1" applyFill="1" applyBorder="1" applyAlignment="1" applyProtection="1">
      <alignment horizontal="center" vertical="center" shrinkToFit="1"/>
    </xf>
    <xf numFmtId="181" fontId="10" fillId="0" borderId="24" xfId="0" applyNumberFormat="1" applyFont="1" applyFill="1" applyBorder="1" applyAlignment="1" applyProtection="1">
      <alignment horizontal="center" vertical="center" shrinkToFit="1"/>
    </xf>
    <xf numFmtId="181" fontId="10" fillId="0" borderId="23" xfId="0" applyNumberFormat="1" applyFont="1" applyFill="1" applyBorder="1" applyAlignment="1" applyProtection="1">
      <alignment horizontal="center" vertical="center" shrinkToFit="1"/>
    </xf>
    <xf numFmtId="0" fontId="13" fillId="0" borderId="50" xfId="0" applyFont="1" applyBorder="1" applyAlignment="1" applyProtection="1">
      <alignment horizontal="distributed" vertical="center"/>
    </xf>
    <xf numFmtId="0" fontId="13" fillId="0" borderId="24" xfId="0" applyFont="1" applyBorder="1" applyAlignment="1" applyProtection="1">
      <alignment horizontal="distributed" vertical="center"/>
    </xf>
    <xf numFmtId="0" fontId="13" fillId="0" borderId="36" xfId="0" applyFont="1" applyBorder="1" applyAlignment="1" applyProtection="1">
      <alignment horizontal="distributed" vertical="center"/>
    </xf>
    <xf numFmtId="0" fontId="10" fillId="0" borderId="25"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3" fillId="4" borderId="47" xfId="0" applyFont="1" applyFill="1" applyBorder="1" applyAlignment="1" applyProtection="1">
      <alignment horizontal="right" vertical="center" wrapText="1"/>
    </xf>
    <xf numFmtId="38" fontId="13" fillId="0" borderId="25" xfId="1" applyFont="1" applyFill="1" applyBorder="1" applyAlignment="1" applyProtection="1">
      <alignment horizontal="right" vertical="center"/>
    </xf>
    <xf numFmtId="38" fontId="13" fillId="0" borderId="24" xfId="1" applyFont="1" applyFill="1" applyBorder="1" applyAlignment="1" applyProtection="1">
      <alignment horizontal="right" vertical="center"/>
    </xf>
    <xf numFmtId="0" fontId="13" fillId="4" borderId="18" xfId="0" applyFont="1" applyFill="1" applyBorder="1" applyAlignment="1" applyProtection="1">
      <alignment horizontal="right" vertical="center" wrapText="1"/>
    </xf>
    <xf numFmtId="0" fontId="13" fillId="4" borderId="17"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13" fillId="4" borderId="39" xfId="0" applyFont="1" applyFill="1" applyBorder="1" applyAlignment="1" applyProtection="1">
      <alignment vertical="center" wrapText="1"/>
    </xf>
    <xf numFmtId="0" fontId="13" fillId="0" borderId="4" xfId="0" applyFont="1" applyBorder="1" applyAlignment="1" applyProtection="1">
      <alignment horizontal="distributed" vertical="center"/>
    </xf>
    <xf numFmtId="0" fontId="13" fillId="0" borderId="3" xfId="0" applyFont="1" applyBorder="1" applyAlignment="1" applyProtection="1">
      <alignment horizontal="distributed" vertical="center"/>
    </xf>
    <xf numFmtId="0" fontId="13" fillId="0" borderId="12"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69" xfId="0" applyFont="1" applyBorder="1" applyAlignment="1" applyProtection="1">
      <alignment horizontal="left" vertical="center"/>
    </xf>
    <xf numFmtId="55" fontId="13" fillId="3" borderId="8" xfId="0" applyNumberFormat="1" applyFont="1" applyFill="1" applyBorder="1" applyAlignment="1" applyProtection="1">
      <alignment horizontal="center" vertical="center"/>
      <protection locked="0"/>
    </xf>
    <xf numFmtId="55" fontId="13" fillId="3" borderId="11" xfId="0" applyNumberFormat="1" applyFont="1" applyFill="1" applyBorder="1" applyAlignment="1" applyProtection="1">
      <alignment horizontal="center" vertical="center"/>
      <protection locked="0"/>
    </xf>
    <xf numFmtId="55" fontId="13" fillId="3" borderId="7" xfId="0" applyNumberFormat="1" applyFont="1" applyFill="1" applyBorder="1" applyAlignment="1" applyProtection="1">
      <alignment horizontal="center" vertical="center"/>
      <protection locked="0"/>
    </xf>
    <xf numFmtId="0" fontId="67" fillId="4" borderId="0" xfId="0" applyFont="1" applyFill="1" applyBorder="1" applyAlignment="1" applyProtection="1">
      <alignment vertical="top" wrapText="1"/>
    </xf>
    <xf numFmtId="0" fontId="68" fillId="4" borderId="0" xfId="0" applyFont="1" applyFill="1" applyBorder="1" applyAlignment="1" applyProtection="1">
      <alignment vertical="top" wrapText="1"/>
    </xf>
    <xf numFmtId="0" fontId="13" fillId="0" borderId="33" xfId="0" applyFont="1" applyFill="1" applyBorder="1" applyAlignment="1" applyProtection="1">
      <alignment horizontal="left" vertical="center" wrapText="1"/>
    </xf>
    <xf numFmtId="0" fontId="13" fillId="0" borderId="32" xfId="0" applyFont="1" applyFill="1" applyBorder="1" applyAlignment="1" applyProtection="1">
      <alignment horizontal="left" vertical="center" wrapText="1"/>
    </xf>
    <xf numFmtId="0" fontId="13" fillId="0" borderId="44" xfId="0" applyFont="1" applyFill="1" applyBorder="1" applyAlignment="1" applyProtection="1">
      <alignment horizontal="left" vertical="center" wrapText="1"/>
    </xf>
    <xf numFmtId="38" fontId="13" fillId="0" borderId="8" xfId="0" applyNumberFormat="1" applyFont="1" applyFill="1" applyBorder="1" applyAlignment="1" applyProtection="1">
      <alignment horizontal="right" vertical="center"/>
    </xf>
    <xf numFmtId="38" fontId="13" fillId="0" borderId="11" xfId="0" applyNumberFormat="1" applyFont="1" applyFill="1" applyBorder="1" applyAlignment="1" applyProtection="1">
      <alignment horizontal="right" vertical="center"/>
    </xf>
    <xf numFmtId="0" fontId="10" fillId="0" borderId="2"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38" fontId="13" fillId="0" borderId="43" xfId="0" applyNumberFormat="1" applyFont="1" applyFill="1" applyBorder="1" applyAlignment="1" applyProtection="1">
      <alignment horizontal="right" vertical="center"/>
    </xf>
    <xf numFmtId="38" fontId="13" fillId="0" borderId="42" xfId="0" applyNumberFormat="1" applyFont="1" applyFill="1" applyBorder="1" applyAlignment="1" applyProtection="1">
      <alignment horizontal="right" vertical="center"/>
    </xf>
    <xf numFmtId="0" fontId="13" fillId="4" borderId="25" xfId="0" applyFont="1" applyFill="1" applyBorder="1" applyAlignment="1" applyProtection="1">
      <alignment vertical="center" wrapText="1"/>
    </xf>
    <xf numFmtId="0" fontId="13" fillId="4" borderId="24" xfId="0" applyFont="1" applyFill="1" applyBorder="1" applyAlignment="1" applyProtection="1">
      <alignment vertical="center" wrapText="1"/>
    </xf>
    <xf numFmtId="0" fontId="13" fillId="4" borderId="36" xfId="0" applyFont="1" applyFill="1" applyBorder="1" applyAlignment="1" applyProtection="1">
      <alignment vertical="center" wrapText="1"/>
    </xf>
    <xf numFmtId="38" fontId="13" fillId="0" borderId="25" xfId="0" applyNumberFormat="1" applyFont="1" applyFill="1" applyBorder="1" applyAlignment="1" applyProtection="1">
      <alignment horizontal="right" vertical="center"/>
    </xf>
    <xf numFmtId="38" fontId="13" fillId="0" borderId="24" xfId="0" applyNumberFormat="1" applyFont="1" applyFill="1" applyBorder="1" applyAlignment="1" applyProtection="1">
      <alignment horizontal="right" vertical="center"/>
    </xf>
    <xf numFmtId="38" fontId="13" fillId="3" borderId="25" xfId="1" applyFont="1" applyFill="1" applyBorder="1" applyAlignment="1" applyProtection="1">
      <alignment horizontal="right" vertical="center"/>
      <protection locked="0"/>
    </xf>
    <xf numFmtId="38" fontId="13" fillId="3" borderId="24" xfId="1" applyFont="1" applyFill="1" applyBorder="1" applyAlignment="1" applyProtection="1">
      <alignment horizontal="right" vertical="center"/>
      <protection locked="0"/>
    </xf>
    <xf numFmtId="0" fontId="13" fillId="4" borderId="3" xfId="0" applyFont="1" applyFill="1" applyBorder="1" applyAlignment="1" applyProtection="1">
      <alignment horizontal="right" vertical="center" wrapText="1"/>
    </xf>
    <xf numFmtId="38" fontId="13" fillId="3" borderId="17" xfId="1" applyFont="1" applyFill="1" applyBorder="1" applyAlignment="1" applyProtection="1">
      <alignment horizontal="right" vertical="center"/>
      <protection locked="0"/>
    </xf>
    <xf numFmtId="38" fontId="13" fillId="3" borderId="20" xfId="1" applyFont="1" applyFill="1" applyBorder="1" applyAlignment="1" applyProtection="1">
      <alignment horizontal="right" vertical="center"/>
      <protection locked="0"/>
    </xf>
    <xf numFmtId="0" fontId="13" fillId="0" borderId="62" xfId="0" applyFont="1" applyBorder="1" applyProtection="1">
      <alignment vertical="center"/>
    </xf>
    <xf numFmtId="0" fontId="13" fillId="0" borderId="13" xfId="0" applyFont="1" applyBorder="1" applyProtection="1">
      <alignment vertical="center"/>
    </xf>
    <xf numFmtId="0" fontId="13" fillId="0" borderId="45" xfId="0" applyFont="1" applyBorder="1" applyProtection="1">
      <alignment vertical="center"/>
    </xf>
    <xf numFmtId="38" fontId="13" fillId="4" borderId="25" xfId="0" applyNumberFormat="1" applyFont="1" applyFill="1" applyBorder="1" applyAlignment="1" applyProtection="1">
      <alignment horizontal="right" vertical="center"/>
    </xf>
    <xf numFmtId="38" fontId="13" fillId="4" borderId="24" xfId="0" applyNumberFormat="1" applyFont="1" applyFill="1" applyBorder="1" applyAlignment="1" applyProtection="1">
      <alignment horizontal="right" vertical="center"/>
    </xf>
    <xf numFmtId="0" fontId="13" fillId="4" borderId="73"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13" fillId="4" borderId="61" xfId="0" applyFont="1" applyFill="1" applyBorder="1" applyAlignment="1" applyProtection="1">
      <alignment horizontal="center"/>
    </xf>
    <xf numFmtId="0" fontId="13" fillId="4" borderId="97" xfId="0" applyFont="1" applyFill="1" applyBorder="1" applyAlignment="1" applyProtection="1">
      <alignment horizontal="center" vertical="center"/>
    </xf>
    <xf numFmtId="0" fontId="13" fillId="4" borderId="25" xfId="0" applyFont="1" applyFill="1" applyBorder="1" applyAlignment="1" applyProtection="1">
      <alignment horizontal="left" vertical="center" wrapText="1"/>
    </xf>
    <xf numFmtId="0" fontId="13" fillId="4" borderId="24" xfId="0" applyFont="1" applyFill="1" applyBorder="1" applyAlignment="1" applyProtection="1">
      <alignment horizontal="left" vertical="center" wrapText="1"/>
    </xf>
    <xf numFmtId="0" fontId="13" fillId="4" borderId="36" xfId="0" applyFont="1" applyFill="1" applyBorder="1" applyAlignment="1" applyProtection="1">
      <alignment horizontal="left" vertical="center" wrapText="1"/>
    </xf>
    <xf numFmtId="38" fontId="13" fillId="0" borderId="2" xfId="0" applyNumberFormat="1" applyFont="1" applyFill="1" applyBorder="1" applyAlignment="1" applyProtection="1">
      <alignment horizontal="right" vertical="center"/>
      <protection locked="0"/>
    </xf>
    <xf numFmtId="38" fontId="13" fillId="0" borderId="5" xfId="0" applyNumberFormat="1" applyFont="1" applyFill="1" applyBorder="1" applyAlignment="1" applyProtection="1">
      <alignment horizontal="right" vertical="center"/>
      <protection locked="0"/>
    </xf>
    <xf numFmtId="0" fontId="13" fillId="4" borderId="33" xfId="0" applyFont="1" applyFill="1" applyBorder="1" applyAlignment="1" applyProtection="1">
      <alignment horizontal="left" vertical="center" wrapText="1"/>
    </xf>
    <xf numFmtId="0" fontId="13" fillId="4" borderId="32" xfId="0" applyFont="1" applyFill="1" applyBorder="1" applyAlignment="1" applyProtection="1">
      <alignment horizontal="left" vertical="center" wrapText="1"/>
    </xf>
    <xf numFmtId="0" fontId="13" fillId="4" borderId="44" xfId="0" applyFont="1" applyFill="1" applyBorder="1" applyAlignment="1" applyProtection="1">
      <alignment horizontal="left" vertical="center" wrapText="1"/>
    </xf>
    <xf numFmtId="0" fontId="0" fillId="4" borderId="24" xfId="0" applyFont="1" applyFill="1" applyBorder="1" applyAlignment="1" applyProtection="1">
      <alignment vertical="center" wrapText="1"/>
    </xf>
    <xf numFmtId="0" fontId="0" fillId="4" borderId="36" xfId="0" applyFont="1" applyFill="1" applyBorder="1" applyAlignment="1" applyProtection="1">
      <alignment vertical="center" wrapText="1"/>
    </xf>
    <xf numFmtId="38" fontId="13" fillId="3" borderId="25" xfId="0" applyNumberFormat="1" applyFont="1" applyFill="1" applyBorder="1" applyAlignment="1" applyProtection="1">
      <alignment horizontal="right" vertical="center"/>
      <protection locked="0"/>
    </xf>
    <xf numFmtId="38" fontId="13" fillId="3" borderId="24" xfId="0" applyNumberFormat="1" applyFont="1" applyFill="1" applyBorder="1" applyAlignment="1" applyProtection="1">
      <alignment horizontal="right" vertical="center"/>
      <protection locked="0"/>
    </xf>
    <xf numFmtId="0" fontId="13" fillId="4" borderId="2"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1" xfId="0" applyFont="1" applyFill="1" applyBorder="1" applyAlignment="1" applyProtection="1">
      <alignment vertical="center"/>
    </xf>
    <xf numFmtId="38" fontId="13" fillId="0" borderId="4" xfId="0" applyNumberFormat="1" applyFont="1" applyFill="1" applyBorder="1" applyAlignment="1" applyProtection="1">
      <alignment horizontal="right" vertical="center"/>
    </xf>
    <xf numFmtId="38" fontId="13" fillId="0" borderId="3" xfId="0" applyNumberFormat="1" applyFont="1" applyFill="1" applyBorder="1" applyAlignment="1" applyProtection="1">
      <alignment horizontal="right" vertical="center"/>
    </xf>
    <xf numFmtId="38" fontId="13" fillId="0" borderId="2" xfId="0" applyNumberFormat="1" applyFont="1" applyFill="1" applyBorder="1" applyAlignment="1" applyProtection="1">
      <alignment horizontal="right" vertical="center"/>
    </xf>
    <xf numFmtId="0" fontId="12" fillId="4" borderId="32"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13" fillId="0" borderId="11"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38" fontId="13" fillId="0" borderId="10" xfId="0" applyNumberFormat="1" applyFont="1" applyFill="1" applyBorder="1" applyAlignment="1" applyProtection="1">
      <alignment horizontal="right" vertical="center"/>
    </xf>
    <xf numFmtId="38" fontId="13" fillId="0" borderId="9" xfId="0" applyNumberFormat="1" applyFont="1" applyFill="1" applyBorder="1" applyAlignment="1" applyProtection="1">
      <alignment horizontal="right" vertical="center"/>
    </xf>
    <xf numFmtId="0" fontId="13" fillId="0" borderId="5"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0" fillId="4" borderId="32" xfId="0" applyFont="1" applyFill="1" applyBorder="1" applyAlignment="1" applyProtection="1">
      <alignment horizontal="left" vertical="center"/>
    </xf>
    <xf numFmtId="0" fontId="0" fillId="4" borderId="28" xfId="0" applyFont="1" applyFill="1" applyBorder="1" applyAlignment="1" applyProtection="1">
      <alignment horizontal="left" vertical="center"/>
    </xf>
    <xf numFmtId="38" fontId="13" fillId="0" borderId="31" xfId="0" applyNumberFormat="1" applyFont="1" applyFill="1" applyBorder="1" applyAlignment="1" applyProtection="1">
      <alignment horizontal="right" vertical="center"/>
    </xf>
    <xf numFmtId="38" fontId="13" fillId="0" borderId="30" xfId="0" applyNumberFormat="1" applyFont="1" applyFill="1" applyBorder="1" applyAlignment="1" applyProtection="1">
      <alignment horizontal="right" vertical="center"/>
    </xf>
    <xf numFmtId="38" fontId="13" fillId="0" borderId="29" xfId="0" applyNumberFormat="1" applyFont="1" applyFill="1" applyBorder="1" applyAlignment="1" applyProtection="1">
      <alignment horizontal="right" vertical="center"/>
    </xf>
    <xf numFmtId="0" fontId="13" fillId="4" borderId="25" xfId="0" applyFont="1" applyFill="1" applyBorder="1" applyAlignment="1" applyProtection="1">
      <alignment vertical="center"/>
    </xf>
    <xf numFmtId="0" fontId="13" fillId="4" borderId="24" xfId="0" applyFont="1" applyFill="1" applyBorder="1" applyAlignment="1" applyProtection="1">
      <alignment vertical="center"/>
    </xf>
    <xf numFmtId="0" fontId="13" fillId="4" borderId="23" xfId="0" applyFont="1" applyFill="1" applyBorder="1" applyAlignment="1" applyProtection="1">
      <alignment vertical="center"/>
    </xf>
    <xf numFmtId="38" fontId="13" fillId="0" borderId="19" xfId="0" applyNumberFormat="1" applyFont="1" applyFill="1" applyBorder="1" applyAlignment="1" applyProtection="1">
      <alignment horizontal="right" vertical="center"/>
    </xf>
    <xf numFmtId="38" fontId="13" fillId="0" borderId="18" xfId="0" applyNumberFormat="1" applyFont="1" applyFill="1" applyBorder="1" applyAlignment="1" applyProtection="1">
      <alignment horizontal="right" vertical="center"/>
    </xf>
    <xf numFmtId="38" fontId="13" fillId="0" borderId="17" xfId="0" applyNumberFormat="1" applyFont="1" applyFill="1" applyBorder="1" applyAlignment="1" applyProtection="1">
      <alignment horizontal="right" vertical="center"/>
    </xf>
    <xf numFmtId="0" fontId="13" fillId="4" borderId="21"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xf>
    <xf numFmtId="0" fontId="0" fillId="4" borderId="16" xfId="0" applyFont="1" applyFill="1" applyBorder="1" applyAlignment="1" applyProtection="1">
      <alignment horizontal="left" vertical="center"/>
    </xf>
    <xf numFmtId="0" fontId="13" fillId="4" borderId="2"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38" fontId="13" fillId="0" borderId="59" xfId="0" applyNumberFormat="1" applyFont="1" applyFill="1" applyBorder="1" applyAlignment="1" applyProtection="1">
      <alignment horizontal="right" vertical="center"/>
    </xf>
    <xf numFmtId="38" fontId="13" fillId="0" borderId="58" xfId="0" applyNumberFormat="1" applyFont="1" applyFill="1" applyBorder="1" applyAlignment="1" applyProtection="1">
      <alignment horizontal="right" vertical="center"/>
    </xf>
    <xf numFmtId="38" fontId="13" fillId="0" borderId="74" xfId="0" applyNumberFormat="1" applyFont="1" applyFill="1" applyBorder="1" applyAlignment="1" applyProtection="1">
      <alignment horizontal="right" vertical="center"/>
    </xf>
    <xf numFmtId="0" fontId="0" fillId="4" borderId="0" xfId="0" applyFont="1" applyFill="1" applyAlignment="1" applyProtection="1">
      <alignment horizontal="left" vertical="top" wrapText="1"/>
    </xf>
    <xf numFmtId="0" fontId="13" fillId="4" borderId="8"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46" fillId="0" borderId="25" xfId="0" applyFont="1" applyFill="1" applyBorder="1" applyAlignment="1" applyProtection="1">
      <alignment horizontal="center" vertical="center"/>
      <protection locked="0"/>
    </xf>
    <xf numFmtId="0" fontId="46" fillId="0" borderId="36" xfId="0" applyFont="1" applyFill="1" applyBorder="1" applyAlignment="1" applyProtection="1">
      <alignment horizontal="center" vertical="center"/>
      <protection locked="0"/>
    </xf>
    <xf numFmtId="181" fontId="46" fillId="0" borderId="25"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181" fontId="46" fillId="0" borderId="36" xfId="0" applyNumberFormat="1" applyFont="1" applyFill="1" applyBorder="1" applyAlignment="1" applyProtection="1">
      <alignment horizontal="center" vertical="center"/>
      <protection locked="0"/>
    </xf>
    <xf numFmtId="0" fontId="46" fillId="4" borderId="29" xfId="0" applyFont="1" applyFill="1" applyBorder="1" applyAlignment="1" applyProtection="1">
      <alignment horizontal="center" vertical="center" wrapText="1"/>
    </xf>
    <xf numFmtId="0" fontId="46" fillId="4" borderId="28" xfId="0" applyFont="1" applyFill="1" applyBorder="1" applyAlignment="1" applyProtection="1">
      <alignment horizontal="center" vertical="center" wrapText="1"/>
    </xf>
    <xf numFmtId="0" fontId="46" fillId="4" borderId="0" xfId="0" applyFont="1" applyFill="1" applyAlignment="1" applyProtection="1">
      <alignment vertical="top"/>
    </xf>
    <xf numFmtId="0" fontId="46" fillId="0" borderId="24" xfId="0" applyFont="1" applyFill="1" applyBorder="1" applyAlignment="1" applyProtection="1">
      <alignment horizontal="center" vertical="center"/>
      <protection locked="0"/>
    </xf>
    <xf numFmtId="0" fontId="46" fillId="0" borderId="6" xfId="0" applyFont="1" applyBorder="1" applyAlignment="1" applyProtection="1">
      <alignment horizontal="center" vertical="center"/>
    </xf>
    <xf numFmtId="0" fontId="46" fillId="0" borderId="5" xfId="0" applyFont="1" applyBorder="1" applyAlignment="1" applyProtection="1">
      <alignment horizontal="center" vertical="center"/>
    </xf>
    <xf numFmtId="0" fontId="46" fillId="0" borderId="35" xfId="0" applyFont="1" applyBorder="1" applyAlignment="1" applyProtection="1">
      <alignment horizontal="center" vertical="center"/>
    </xf>
    <xf numFmtId="0" fontId="46" fillId="4" borderId="32" xfId="0" applyFont="1" applyFill="1" applyBorder="1" applyAlignment="1" applyProtection="1">
      <alignment vertical="top" wrapText="1"/>
    </xf>
    <xf numFmtId="0" fontId="46" fillId="4" borderId="0" xfId="0" applyFont="1" applyFill="1" applyBorder="1" applyAlignment="1" applyProtection="1">
      <alignment vertical="top" wrapText="1"/>
    </xf>
    <xf numFmtId="0" fontId="53" fillId="4" borderId="0" xfId="0" applyFont="1" applyFill="1" applyAlignment="1" applyProtection="1">
      <alignment horizontal="center" vertical="center"/>
    </xf>
    <xf numFmtId="0" fontId="54" fillId="4" borderId="0" xfId="0" applyFont="1" applyFill="1" applyAlignment="1" applyProtection="1">
      <alignment horizontal="center" vertical="center"/>
    </xf>
    <xf numFmtId="0" fontId="46" fillId="4" borderId="31" xfId="0" applyFont="1" applyFill="1" applyBorder="1" applyAlignment="1" applyProtection="1">
      <alignment horizontal="center" vertical="center"/>
    </xf>
    <xf numFmtId="0" fontId="46" fillId="4" borderId="59" xfId="0" applyFont="1" applyFill="1" applyBorder="1" applyAlignment="1" applyProtection="1">
      <alignment horizontal="center" vertical="center"/>
    </xf>
    <xf numFmtId="0" fontId="46" fillId="4" borderId="30" xfId="0" applyFont="1" applyFill="1" applyBorder="1" applyAlignment="1" applyProtection="1">
      <alignment horizontal="center" vertical="center"/>
    </xf>
    <xf numFmtId="0" fontId="46" fillId="4" borderId="58" xfId="0" applyFont="1" applyFill="1" applyBorder="1" applyAlignment="1" applyProtection="1">
      <alignment horizontal="center" vertical="center"/>
    </xf>
    <xf numFmtId="0" fontId="46" fillId="4" borderId="44" xfId="0" applyFont="1" applyFill="1" applyBorder="1" applyAlignment="1" applyProtection="1">
      <alignment horizontal="center" vertical="center" wrapText="1"/>
    </xf>
    <xf numFmtId="0" fontId="56" fillId="0" borderId="0" xfId="4" applyFont="1" applyFill="1" applyAlignment="1" applyProtection="1">
      <alignment horizontal="left" vertical="top" wrapText="1"/>
    </xf>
    <xf numFmtId="0" fontId="33" fillId="0" borderId="58" xfId="5" applyFont="1" applyFill="1" applyBorder="1" applyAlignment="1" applyProtection="1">
      <alignment vertical="center" shrinkToFit="1"/>
      <protection locked="0"/>
    </xf>
    <xf numFmtId="178" fontId="32" fillId="4" borderId="3" xfId="5" applyNumberFormat="1" applyFont="1" applyFill="1" applyBorder="1" applyAlignment="1" applyProtection="1">
      <alignment horizontal="center" vertical="center" shrinkToFit="1"/>
      <protection locked="0"/>
    </xf>
    <xf numFmtId="178" fontId="32" fillId="4" borderId="52" xfId="5" applyNumberFormat="1" applyFont="1" applyFill="1" applyBorder="1" applyAlignment="1" applyProtection="1">
      <alignment horizontal="center" vertical="center" shrinkToFit="1"/>
      <protection locked="0"/>
    </xf>
    <xf numFmtId="0" fontId="33" fillId="0" borderId="73" xfId="5" applyFont="1" applyFill="1" applyBorder="1" applyAlignment="1" applyProtection="1">
      <alignment horizontal="center" vertical="center" shrinkToFit="1"/>
    </xf>
    <xf numFmtId="0" fontId="33" fillId="0" borderId="61" xfId="5" applyFont="1" applyFill="1" applyBorder="1" applyAlignment="1" applyProtection="1">
      <alignment horizontal="center" vertical="center" shrinkToFit="1"/>
    </xf>
    <xf numFmtId="178" fontId="31" fillId="4" borderId="72" xfId="5" applyNumberFormat="1" applyFont="1" applyFill="1" applyBorder="1" applyAlignment="1" applyProtection="1">
      <alignment vertical="center" shrinkToFit="1"/>
      <protection locked="0"/>
    </xf>
    <xf numFmtId="178" fontId="31" fillId="4" borderId="95" xfId="5" applyNumberFormat="1" applyFont="1" applyFill="1" applyBorder="1" applyAlignment="1" applyProtection="1">
      <alignment vertical="center" shrinkToFit="1"/>
      <protection locked="0"/>
    </xf>
    <xf numFmtId="0" fontId="48" fillId="0" borderId="32" xfId="5" applyFont="1" applyBorder="1" applyAlignment="1" applyProtection="1">
      <alignment horizontal="left" vertical="top" wrapText="1" shrinkToFit="1"/>
    </xf>
    <xf numFmtId="0" fontId="48" fillId="0" borderId="32" xfId="5" applyFont="1" applyBorder="1" applyAlignment="1" applyProtection="1">
      <alignment horizontal="left" vertical="top" shrinkToFit="1"/>
    </xf>
    <xf numFmtId="178" fontId="48" fillId="4" borderId="32" xfId="5" applyNumberFormat="1" applyFont="1" applyFill="1" applyBorder="1" applyAlignment="1" applyProtection="1">
      <alignment horizontal="left" vertical="center" wrapText="1" shrinkToFit="1"/>
    </xf>
    <xf numFmtId="178" fontId="48" fillId="4" borderId="0" xfId="5" applyNumberFormat="1" applyFont="1" applyFill="1" applyBorder="1" applyAlignment="1" applyProtection="1">
      <alignment horizontal="left" vertical="center" wrapText="1" shrinkToFit="1"/>
    </xf>
    <xf numFmtId="0" fontId="48" fillId="0" borderId="0" xfId="5" applyFont="1" applyBorder="1" applyAlignment="1" applyProtection="1">
      <alignment horizontal="left" vertical="top" wrapText="1" shrinkToFit="1"/>
    </xf>
    <xf numFmtId="0" fontId="56" fillId="0" borderId="0" xfId="4" applyFont="1" applyAlignment="1" applyProtection="1">
      <alignment horizontal="left" vertical="top" shrinkToFit="1"/>
    </xf>
    <xf numFmtId="0" fontId="33" fillId="0" borderId="47" xfId="5" applyFont="1" applyFill="1" applyBorder="1" applyAlignment="1" applyProtection="1">
      <alignment vertical="center" shrinkToFit="1"/>
      <protection locked="0"/>
    </xf>
    <xf numFmtId="178" fontId="32" fillId="4" borderId="47" xfId="5" applyNumberFormat="1" applyFont="1" applyFill="1" applyBorder="1" applyAlignment="1" applyProtection="1">
      <alignment horizontal="center" vertical="center" shrinkToFit="1"/>
      <protection locked="0"/>
    </xf>
    <xf numFmtId="178" fontId="32" fillId="4" borderId="54" xfId="5" applyNumberFormat="1" applyFont="1" applyFill="1" applyBorder="1" applyAlignment="1" applyProtection="1">
      <alignment horizontal="center" vertical="center" shrinkToFit="1"/>
      <protection locked="0"/>
    </xf>
    <xf numFmtId="0" fontId="33" fillId="0" borderId="25" xfId="5" applyFont="1" applyFill="1" applyBorder="1" applyAlignment="1" applyProtection="1">
      <alignment vertical="center" shrinkToFit="1"/>
      <protection locked="0"/>
    </xf>
    <xf numFmtId="0" fontId="33" fillId="0" borderId="24" xfId="5" applyFont="1" applyFill="1" applyBorder="1" applyAlignment="1" applyProtection="1">
      <alignment vertical="center" shrinkToFit="1"/>
      <protection locked="0"/>
    </xf>
    <xf numFmtId="0" fontId="33" fillId="0" borderId="36" xfId="5" applyFont="1" applyFill="1" applyBorder="1" applyAlignment="1" applyProtection="1">
      <alignment vertical="center" shrinkToFit="1"/>
      <protection locked="0"/>
    </xf>
    <xf numFmtId="178" fontId="32" fillId="4" borderId="47" xfId="5" applyNumberFormat="1" applyFont="1" applyFill="1" applyBorder="1" applyAlignment="1" applyProtection="1">
      <alignment horizontal="center" vertical="center" wrapText="1" shrinkToFit="1"/>
      <protection locked="0"/>
    </xf>
    <xf numFmtId="178" fontId="32" fillId="0" borderId="47" xfId="5" applyNumberFormat="1" applyFont="1" applyFill="1" applyBorder="1" applyAlignment="1" applyProtection="1">
      <alignment horizontal="center" vertical="center" shrinkToFit="1"/>
      <protection locked="0"/>
    </xf>
    <xf numFmtId="178" fontId="32" fillId="0" borderId="54" xfId="5" applyNumberFormat="1" applyFont="1" applyFill="1" applyBorder="1" applyAlignment="1" applyProtection="1">
      <alignment horizontal="center" vertical="center" shrinkToFit="1"/>
      <protection locked="0"/>
    </xf>
    <xf numFmtId="178" fontId="33" fillId="0" borderId="47" xfId="5" applyNumberFormat="1" applyFont="1" applyFill="1" applyBorder="1" applyAlignment="1" applyProtection="1">
      <alignment horizontal="left" vertical="center" shrinkToFit="1"/>
      <protection locked="0"/>
    </xf>
    <xf numFmtId="178" fontId="33" fillId="0" borderId="54" xfId="5" applyNumberFormat="1" applyFont="1" applyFill="1" applyBorder="1" applyAlignment="1" applyProtection="1">
      <alignment horizontal="left" vertical="center" shrinkToFit="1"/>
      <protection locked="0"/>
    </xf>
    <xf numFmtId="0" fontId="33" fillId="0" borderId="9" xfId="5" applyFont="1" applyFill="1" applyBorder="1" applyAlignment="1" applyProtection="1">
      <alignment vertical="center" shrinkToFit="1"/>
      <protection locked="0"/>
    </xf>
    <xf numFmtId="178" fontId="33" fillId="0" borderId="9" xfId="5" applyNumberFormat="1" applyFont="1" applyFill="1" applyBorder="1" applyAlignment="1" applyProtection="1">
      <alignment horizontal="left" vertical="center" shrinkToFit="1"/>
      <protection locked="0"/>
    </xf>
    <xf numFmtId="178" fontId="33" fillId="0" borderId="76" xfId="5" applyNumberFormat="1" applyFont="1" applyFill="1" applyBorder="1" applyAlignment="1" applyProtection="1">
      <alignment horizontal="left" vertical="center" shrinkToFit="1"/>
      <protection locked="0"/>
    </xf>
    <xf numFmtId="0" fontId="33" fillId="2" borderId="53" xfId="6" applyFont="1" applyFill="1" applyBorder="1" applyAlignment="1" applyProtection="1">
      <alignment horizontal="center" vertical="center" wrapText="1" shrinkToFit="1"/>
    </xf>
    <xf numFmtId="0" fontId="33" fillId="2" borderId="78" xfId="6" applyFont="1" applyFill="1" applyBorder="1" applyAlignment="1" applyProtection="1">
      <alignment horizontal="center" vertical="center" wrapText="1" shrinkToFit="1"/>
    </xf>
    <xf numFmtId="179" fontId="33" fillId="0" borderId="47" xfId="5" applyNumberFormat="1" applyFont="1" applyFill="1" applyBorder="1" applyAlignment="1" applyProtection="1">
      <alignment horizontal="center" vertical="center" wrapText="1" shrinkToFit="1"/>
    </xf>
    <xf numFmtId="179" fontId="33" fillId="0" borderId="3" xfId="5" applyNumberFormat="1" applyFont="1" applyFill="1" applyBorder="1" applyAlignment="1" applyProtection="1">
      <alignment horizontal="center" vertical="center" wrapText="1" shrinkToFit="1"/>
    </xf>
    <xf numFmtId="0" fontId="28" fillId="0" borderId="14" xfId="4" applyFont="1" applyFill="1" applyBorder="1" applyAlignment="1" applyProtection="1">
      <alignment horizontal="center" vertical="center"/>
    </xf>
    <xf numFmtId="0" fontId="28" fillId="0" borderId="13" xfId="4" applyFont="1" applyFill="1" applyBorder="1" applyAlignment="1" applyProtection="1">
      <alignment horizontal="center" vertical="center"/>
    </xf>
    <xf numFmtId="0" fontId="28" fillId="0" borderId="77" xfId="4" applyFont="1" applyFill="1" applyBorder="1" applyAlignment="1" applyProtection="1">
      <alignment horizontal="center" vertical="center"/>
    </xf>
    <xf numFmtId="181" fontId="28" fillId="0" borderId="50" xfId="4" applyNumberFormat="1" applyFont="1" applyFill="1" applyBorder="1" applyAlignment="1" applyProtection="1">
      <alignment horizontal="center" vertical="center"/>
    </xf>
    <xf numFmtId="181" fontId="28" fillId="0" borderId="24" xfId="4" applyNumberFormat="1" applyFont="1" applyFill="1" applyBorder="1" applyAlignment="1" applyProtection="1">
      <alignment horizontal="center" vertical="center"/>
    </xf>
    <xf numFmtId="181" fontId="28" fillId="0" borderId="23" xfId="4" applyNumberFormat="1" applyFont="1" applyFill="1" applyBorder="1" applyAlignment="1" applyProtection="1">
      <alignment horizontal="center" vertical="center"/>
    </xf>
    <xf numFmtId="0" fontId="35" fillId="0" borderId="0" xfId="5" applyFont="1" applyBorder="1" applyAlignment="1" applyProtection="1">
      <alignment horizontal="left" vertical="center"/>
    </xf>
    <xf numFmtId="0" fontId="33" fillId="0" borderId="31" xfId="5" applyFont="1" applyBorder="1" applyAlignment="1" applyProtection="1">
      <alignment horizontal="center" vertical="center"/>
    </xf>
    <xf numFmtId="0" fontId="33" fillId="0" borderId="80" xfId="5" applyFont="1" applyBorder="1" applyAlignment="1" applyProtection="1">
      <alignment horizontal="center" vertical="center"/>
    </xf>
    <xf numFmtId="0" fontId="33" fillId="0" borderId="59" xfId="5" applyFont="1" applyBorder="1" applyAlignment="1" applyProtection="1">
      <alignment horizontal="center" vertical="center"/>
    </xf>
    <xf numFmtId="0" fontId="33" fillId="0" borderId="29" xfId="5" applyFont="1" applyBorder="1" applyAlignment="1" applyProtection="1">
      <alignment horizontal="center" vertical="center" wrapText="1"/>
    </xf>
    <xf numFmtId="0" fontId="33" fillId="0" borderId="32" xfId="5" applyFont="1" applyBorder="1" applyAlignment="1" applyProtection="1">
      <alignment horizontal="center" vertical="center" wrapText="1"/>
    </xf>
    <xf numFmtId="0" fontId="33" fillId="0" borderId="44" xfId="5" applyFont="1" applyBorder="1" applyAlignment="1" applyProtection="1">
      <alignment horizontal="center" vertical="center" wrapText="1"/>
    </xf>
    <xf numFmtId="0" fontId="33" fillId="0" borderId="38" xfId="5" applyFont="1" applyBorder="1" applyAlignment="1" applyProtection="1">
      <alignment horizontal="center" vertical="center" wrapText="1"/>
    </xf>
    <xf numFmtId="0" fontId="33" fillId="0" borderId="0" xfId="5" applyFont="1" applyBorder="1" applyAlignment="1" applyProtection="1">
      <alignment horizontal="center" vertical="center" wrapText="1"/>
    </xf>
    <xf numFmtId="0" fontId="33" fillId="0" borderId="64" xfId="5" applyFont="1" applyBorder="1" applyAlignment="1" applyProtection="1">
      <alignment horizontal="center" vertical="center" wrapText="1"/>
    </xf>
    <xf numFmtId="0" fontId="33" fillId="0" borderId="74" xfId="5" applyFont="1" applyBorder="1" applyAlignment="1" applyProtection="1">
      <alignment horizontal="center" vertical="center" wrapText="1"/>
    </xf>
    <xf numFmtId="0" fontId="33" fillId="0" borderId="13" xfId="5" applyFont="1" applyBorder="1" applyAlignment="1" applyProtection="1">
      <alignment horizontal="center" vertical="center" wrapText="1"/>
    </xf>
    <xf numFmtId="0" fontId="33" fillId="0" borderId="45" xfId="5" applyFont="1" applyBorder="1" applyAlignment="1" applyProtection="1">
      <alignment horizontal="center" vertical="center" wrapText="1"/>
    </xf>
    <xf numFmtId="0" fontId="33" fillId="0" borderId="30" xfId="5" applyFont="1" applyBorder="1" applyAlignment="1" applyProtection="1">
      <alignment horizontal="center" vertical="center" wrapText="1"/>
    </xf>
    <xf numFmtId="0" fontId="33" fillId="0" borderId="40" xfId="5" applyFont="1" applyBorder="1" applyAlignment="1" applyProtection="1">
      <alignment horizontal="center" vertical="center" wrapText="1"/>
    </xf>
    <xf numFmtId="0" fontId="33" fillId="0" borderId="58" xfId="5" applyFont="1" applyBorder="1" applyAlignment="1" applyProtection="1">
      <alignment horizontal="center" vertical="center" wrapText="1"/>
    </xf>
    <xf numFmtId="0" fontId="33" fillId="0" borderId="33" xfId="5" applyFont="1" applyBorder="1" applyAlignment="1" applyProtection="1">
      <alignment horizontal="center" vertical="center" wrapText="1" shrinkToFit="1"/>
    </xf>
    <xf numFmtId="0" fontId="33" fillId="0" borderId="32" xfId="5" applyFont="1" applyBorder="1" applyAlignment="1" applyProtection="1">
      <alignment horizontal="center" vertical="center" wrapText="1" shrinkToFit="1"/>
    </xf>
    <xf numFmtId="0" fontId="33" fillId="0" borderId="28" xfId="5" applyFont="1" applyBorder="1" applyAlignment="1" applyProtection="1">
      <alignment horizontal="center" vertical="center" wrapText="1" shrinkToFit="1"/>
    </xf>
    <xf numFmtId="0" fontId="33" fillId="0" borderId="0" xfId="5" applyFont="1" applyBorder="1" applyAlignment="1" applyProtection="1">
      <alignment horizontal="center" vertical="center" wrapText="1" shrinkToFit="1"/>
    </xf>
    <xf numFmtId="0" fontId="33" fillId="0" borderId="70" xfId="5" applyFont="1" applyBorder="1" applyAlignment="1" applyProtection="1">
      <alignment horizontal="center" vertical="center" wrapText="1" shrinkToFit="1"/>
    </xf>
    <xf numFmtId="0" fontId="33" fillId="0" borderId="13" xfId="5" applyFont="1" applyBorder="1" applyAlignment="1" applyProtection="1">
      <alignment horizontal="center" vertical="center" wrapText="1" shrinkToFit="1"/>
    </xf>
    <xf numFmtId="0" fontId="33" fillId="0" borderId="77" xfId="5" applyFont="1" applyBorder="1" applyAlignment="1" applyProtection="1">
      <alignment horizontal="center" vertical="center" wrapText="1" shrinkToFit="1"/>
    </xf>
    <xf numFmtId="0" fontId="31" fillId="0" borderId="12" xfId="5" applyFont="1" applyBorder="1" applyAlignment="1" applyProtection="1">
      <alignment horizontal="center" vertical="center"/>
    </xf>
    <xf numFmtId="0" fontId="31" fillId="0" borderId="11" xfId="5" applyFont="1" applyBorder="1" applyAlignment="1" applyProtection="1">
      <alignment horizontal="center" vertical="center"/>
    </xf>
    <xf numFmtId="0" fontId="31" fillId="0" borderId="7" xfId="5" applyFont="1" applyBorder="1" applyAlignment="1" applyProtection="1">
      <alignment horizontal="center" vertical="center"/>
    </xf>
    <xf numFmtId="0" fontId="33" fillId="0" borderId="51" xfId="5" applyFont="1" applyBorder="1" applyAlignment="1" applyProtection="1">
      <alignment horizontal="center" vertical="center" wrapText="1"/>
    </xf>
    <xf numFmtId="0" fontId="33" fillId="0" borderId="4" xfId="5" applyFont="1" applyBorder="1" applyAlignment="1" applyProtection="1">
      <alignment horizontal="center" vertical="center"/>
    </xf>
    <xf numFmtId="0" fontId="42" fillId="4" borderId="0" xfId="7" applyFont="1" applyFill="1" applyAlignment="1" applyProtection="1">
      <alignment horizontal="center" vertical="center"/>
    </xf>
    <xf numFmtId="177" fontId="13" fillId="4" borderId="0" xfId="3" applyNumberFormat="1" applyFont="1" applyFill="1" applyBorder="1" applyAlignment="1" applyProtection="1">
      <alignment horizontal="right" vertical="center"/>
    </xf>
    <xf numFmtId="0" fontId="13" fillId="4" borderId="12" xfId="7" applyFont="1" applyFill="1" applyBorder="1" applyAlignment="1" applyProtection="1">
      <alignment horizontal="center" vertical="center" shrinkToFit="1"/>
    </xf>
    <xf numFmtId="0" fontId="13" fillId="4" borderId="11" xfId="7" applyFont="1" applyFill="1" applyBorder="1" applyAlignment="1" applyProtection="1">
      <alignment horizontal="center" vertical="center" shrinkToFit="1"/>
    </xf>
    <xf numFmtId="0" fontId="13" fillId="4" borderId="69" xfId="7" applyFont="1" applyFill="1" applyBorder="1" applyAlignment="1" applyProtection="1">
      <alignment horizontal="center" vertical="center" shrinkToFit="1"/>
    </xf>
    <xf numFmtId="0" fontId="13" fillId="0" borderId="8" xfId="3" applyFont="1" applyFill="1" applyBorder="1" applyAlignment="1" applyProtection="1">
      <alignment horizontal="center" vertical="center" shrinkToFit="1"/>
    </xf>
    <xf numFmtId="0" fontId="13" fillId="0" borderId="11" xfId="3" applyFont="1" applyFill="1" applyBorder="1" applyAlignment="1" applyProtection="1">
      <alignment horizontal="center" vertical="center" shrinkToFit="1"/>
    </xf>
    <xf numFmtId="0" fontId="13" fillId="0" borderId="7" xfId="3" applyFont="1" applyFill="1" applyBorder="1" applyAlignment="1" applyProtection="1">
      <alignment horizontal="center" vertical="center" shrinkToFit="1"/>
    </xf>
    <xf numFmtId="0" fontId="13" fillId="4" borderId="50" xfId="7" applyFont="1" applyFill="1" applyBorder="1" applyAlignment="1" applyProtection="1">
      <alignment horizontal="center" vertical="center" shrinkToFit="1"/>
    </xf>
    <xf numFmtId="0" fontId="13" fillId="4" borderId="24" xfId="7" applyFont="1" applyFill="1" applyBorder="1" applyAlignment="1" applyProtection="1">
      <alignment horizontal="center" vertical="center" shrinkToFit="1"/>
    </xf>
    <xf numFmtId="0" fontId="13" fillId="4" borderId="36" xfId="7" applyFont="1" applyFill="1" applyBorder="1" applyAlignment="1" applyProtection="1">
      <alignment horizontal="center" vertical="center" shrinkToFit="1"/>
    </xf>
    <xf numFmtId="0" fontId="13" fillId="0" borderId="25" xfId="7" applyFont="1" applyFill="1" applyBorder="1" applyAlignment="1" applyProtection="1">
      <alignment horizontal="center" vertical="center" shrinkToFit="1"/>
    </xf>
    <xf numFmtId="0" fontId="13" fillId="0" borderId="24" xfId="7" applyFont="1" applyFill="1" applyBorder="1" applyAlignment="1" applyProtection="1">
      <alignment horizontal="center" vertical="center" shrinkToFit="1"/>
    </xf>
    <xf numFmtId="0" fontId="13" fillId="0" borderId="23" xfId="7" applyFont="1" applyFill="1" applyBorder="1" applyAlignment="1" applyProtection="1">
      <alignment horizontal="center" vertical="center" shrinkToFit="1"/>
    </xf>
    <xf numFmtId="181" fontId="13" fillId="0" borderId="25" xfId="7" applyNumberFormat="1" applyFont="1" applyFill="1" applyBorder="1" applyAlignment="1" applyProtection="1">
      <alignment horizontal="center" vertical="center" shrinkToFit="1"/>
    </xf>
    <xf numFmtId="181" fontId="13" fillId="0" borderId="24" xfId="7" applyNumberFormat="1" applyFont="1" applyFill="1" applyBorder="1" applyAlignment="1" applyProtection="1">
      <alignment horizontal="center" vertical="center" shrinkToFit="1"/>
    </xf>
    <xf numFmtId="181" fontId="13" fillId="0" borderId="23" xfId="7" applyNumberFormat="1" applyFont="1" applyFill="1" applyBorder="1" applyAlignment="1" applyProtection="1">
      <alignment horizontal="center" vertical="center" shrinkToFit="1"/>
    </xf>
    <xf numFmtId="0" fontId="13" fillId="4" borderId="0" xfId="7" applyFont="1" applyFill="1" applyAlignment="1" applyProtection="1">
      <alignment horizontal="left" vertical="top" wrapText="1"/>
    </xf>
    <xf numFmtId="0" fontId="13" fillId="4" borderId="0" xfId="7" applyFont="1" applyFill="1" applyAlignment="1" applyProtection="1">
      <alignment horizontal="left" vertical="center" wrapText="1"/>
    </xf>
    <xf numFmtId="0" fontId="13" fillId="4" borderId="6" xfId="7" applyFont="1" applyFill="1" applyBorder="1" applyAlignment="1" applyProtection="1">
      <alignment horizontal="center" vertical="center" shrinkToFit="1"/>
    </xf>
    <xf numFmtId="0" fontId="13" fillId="4" borderId="5" xfId="7" applyFont="1" applyFill="1" applyBorder="1" applyAlignment="1" applyProtection="1">
      <alignment horizontal="center" vertical="center" shrinkToFit="1"/>
    </xf>
    <xf numFmtId="0" fontId="13" fillId="4" borderId="35" xfId="7" applyFont="1" applyFill="1" applyBorder="1" applyAlignment="1" applyProtection="1">
      <alignment horizontal="center" vertical="center" shrinkToFit="1"/>
    </xf>
    <xf numFmtId="0" fontId="13" fillId="4" borderId="0" xfId="7" applyFont="1" applyFill="1" applyAlignment="1" applyProtection="1">
      <alignment horizontal="left" vertical="center"/>
    </xf>
    <xf numFmtId="0" fontId="12" fillId="4" borderId="17" xfId="7" applyFont="1" applyFill="1" applyBorder="1" applyAlignment="1" applyProtection="1">
      <alignment vertical="center" shrinkToFit="1"/>
    </xf>
    <xf numFmtId="0" fontId="12" fillId="4" borderId="20" xfId="7" applyFont="1" applyFill="1" applyBorder="1" applyAlignment="1" applyProtection="1">
      <alignment vertical="center" shrinkToFit="1"/>
    </xf>
    <xf numFmtId="0" fontId="12" fillId="4" borderId="39" xfId="7" applyFont="1" applyFill="1" applyBorder="1" applyAlignment="1" applyProtection="1">
      <alignment vertical="center" shrinkToFit="1"/>
    </xf>
    <xf numFmtId="0" fontId="12" fillId="4" borderId="0" xfId="7" applyFont="1" applyFill="1" applyAlignment="1" applyProtection="1">
      <alignment horizontal="left" vertical="center" wrapText="1"/>
    </xf>
    <xf numFmtId="0" fontId="13" fillId="3" borderId="0" xfId="2" applyFont="1" applyFill="1" applyBorder="1" applyAlignment="1" applyProtection="1">
      <alignment horizontal="left" vertical="center" wrapText="1"/>
    </xf>
    <xf numFmtId="0" fontId="13" fillId="3" borderId="85" xfId="2" applyFont="1" applyFill="1" applyBorder="1" applyAlignment="1" applyProtection="1">
      <alignment horizontal="left" vertical="center" wrapText="1"/>
    </xf>
    <xf numFmtId="0" fontId="13" fillId="0" borderId="2" xfId="7" applyFont="1" applyFill="1" applyBorder="1" applyAlignment="1" applyProtection="1">
      <alignment horizontal="center" vertical="center" shrinkToFit="1"/>
    </xf>
    <xf numFmtId="0" fontId="13" fillId="0" borderId="5" xfId="7" applyFont="1" applyFill="1" applyBorder="1" applyAlignment="1" applyProtection="1">
      <alignment horizontal="center" vertical="center" shrinkToFit="1"/>
    </xf>
    <xf numFmtId="0" fontId="13" fillId="0" borderId="1" xfId="7" applyFont="1" applyFill="1" applyBorder="1" applyAlignment="1" applyProtection="1">
      <alignment horizontal="center" vertical="center" shrinkToFit="1"/>
    </xf>
    <xf numFmtId="0" fontId="44" fillId="4" borderId="25" xfId="7" applyFont="1" applyFill="1" applyBorder="1" applyAlignment="1" applyProtection="1">
      <alignment horizontal="center" vertical="center"/>
    </xf>
    <xf numFmtId="0" fontId="44" fillId="4" borderId="24" xfId="7" applyFont="1" applyFill="1" applyBorder="1" applyAlignment="1" applyProtection="1">
      <alignment horizontal="center" vertical="center"/>
    </xf>
    <xf numFmtId="0" fontId="44" fillId="4" borderId="36" xfId="7" applyFont="1" applyFill="1" applyBorder="1" applyAlignment="1" applyProtection="1">
      <alignment horizontal="center" vertical="center"/>
    </xf>
    <xf numFmtId="0" fontId="14" fillId="4" borderId="17" xfId="7" applyFont="1" applyFill="1" applyBorder="1" applyAlignment="1" applyProtection="1">
      <alignment horizontal="center" vertical="center"/>
    </xf>
    <xf numFmtId="0" fontId="14" fillId="4" borderId="20" xfId="7" applyFont="1" applyFill="1" applyBorder="1" applyAlignment="1" applyProtection="1">
      <alignment horizontal="center" vertical="center"/>
    </xf>
    <xf numFmtId="0" fontId="14" fillId="4" borderId="37" xfId="7" applyFont="1" applyFill="1" applyBorder="1" applyAlignment="1" applyProtection="1">
      <alignment horizontal="center" vertical="center"/>
    </xf>
    <xf numFmtId="0" fontId="14" fillId="4" borderId="49" xfId="7" applyFont="1" applyFill="1" applyBorder="1" applyAlignment="1" applyProtection="1">
      <alignment horizontal="center" vertical="center"/>
    </xf>
    <xf numFmtId="0" fontId="44" fillId="0" borderId="20" xfId="7" applyFont="1" applyFill="1" applyBorder="1" applyAlignment="1" applyProtection="1">
      <alignment horizontal="center" vertical="center" shrinkToFit="1"/>
    </xf>
    <xf numFmtId="0" fontId="44" fillId="0" borderId="49" xfId="7" applyFont="1" applyFill="1" applyBorder="1" applyAlignment="1" applyProtection="1">
      <alignment horizontal="center" vertical="center" shrinkToFit="1"/>
    </xf>
    <xf numFmtId="0" fontId="44" fillId="0" borderId="39" xfId="7" applyFont="1" applyFill="1" applyBorder="1" applyAlignment="1" applyProtection="1">
      <alignment horizontal="center" vertical="center"/>
    </xf>
    <xf numFmtId="0" fontId="44" fillId="0" borderId="56" xfId="7" applyFont="1" applyFill="1" applyBorder="1" applyAlignment="1" applyProtection="1">
      <alignment horizontal="center" vertical="center"/>
    </xf>
    <xf numFmtId="0" fontId="14" fillId="0" borderId="17" xfId="7" applyFont="1" applyFill="1" applyBorder="1" applyAlignment="1" applyProtection="1">
      <alignment horizontal="center" vertical="center" wrapText="1"/>
    </xf>
    <xf numFmtId="0" fontId="14" fillId="0" borderId="20" xfId="7" applyFont="1" applyFill="1" applyBorder="1" applyAlignment="1" applyProtection="1">
      <alignment horizontal="center" vertical="center"/>
    </xf>
    <xf numFmtId="0" fontId="14" fillId="0" borderId="37" xfId="7" applyFont="1" applyFill="1" applyBorder="1" applyAlignment="1" applyProtection="1">
      <alignment horizontal="center" vertical="center"/>
    </xf>
    <xf numFmtId="0" fontId="14" fillId="0" borderId="49" xfId="7" applyFont="1" applyFill="1" applyBorder="1" applyAlignment="1" applyProtection="1">
      <alignment horizontal="center" vertical="center"/>
    </xf>
    <xf numFmtId="181" fontId="44" fillId="0" borderId="20" xfId="7" applyNumberFormat="1" applyFont="1" applyFill="1" applyBorder="1" applyAlignment="1" applyProtection="1">
      <alignment horizontal="center" vertical="center" shrinkToFit="1"/>
    </xf>
    <xf numFmtId="181" fontId="44" fillId="0" borderId="39" xfId="7" applyNumberFormat="1" applyFont="1" applyFill="1" applyBorder="1" applyAlignment="1" applyProtection="1">
      <alignment horizontal="center" vertical="center" shrinkToFit="1"/>
    </xf>
    <xf numFmtId="181" fontId="44" fillId="0" borderId="49" xfId="7" applyNumberFormat="1" applyFont="1" applyFill="1" applyBorder="1" applyAlignment="1" applyProtection="1">
      <alignment horizontal="center" vertical="center" shrinkToFit="1"/>
    </xf>
    <xf numFmtId="181" fontId="44" fillId="0" borderId="56" xfId="7" applyNumberFormat="1" applyFont="1" applyFill="1" applyBorder="1" applyAlignment="1" applyProtection="1">
      <alignment horizontal="center" vertical="center" shrinkToFit="1"/>
    </xf>
    <xf numFmtId="0" fontId="14" fillId="0" borderId="20" xfId="7" applyFont="1" applyFill="1" applyBorder="1" applyAlignment="1" applyProtection="1">
      <alignment horizontal="center" vertical="center" wrapText="1"/>
    </xf>
    <xf numFmtId="0" fontId="14" fillId="0" borderId="37" xfId="7" applyFont="1" applyFill="1" applyBorder="1" applyAlignment="1" applyProtection="1">
      <alignment horizontal="center" vertical="center" wrapText="1"/>
    </xf>
    <xf numFmtId="0" fontId="14" fillId="0" borderId="49" xfId="7" applyFont="1" applyFill="1" applyBorder="1" applyAlignment="1" applyProtection="1">
      <alignment horizontal="center" vertical="center" wrapText="1"/>
    </xf>
    <xf numFmtId="0" fontId="44" fillId="0" borderId="20" xfId="7" applyFont="1" applyFill="1" applyBorder="1" applyAlignment="1" applyProtection="1">
      <alignment horizontal="center" vertical="center" wrapText="1" shrinkToFit="1"/>
    </xf>
    <xf numFmtId="0" fontId="44" fillId="0" borderId="39" xfId="7" applyFont="1" applyFill="1" applyBorder="1" applyAlignment="1" applyProtection="1">
      <alignment horizontal="center" vertical="center" wrapText="1" shrinkToFit="1"/>
    </xf>
    <xf numFmtId="0" fontId="44" fillId="0" borderId="49" xfId="7" applyFont="1" applyFill="1" applyBorder="1" applyAlignment="1" applyProtection="1">
      <alignment horizontal="center" vertical="center" wrapText="1" shrinkToFit="1"/>
    </xf>
    <xf numFmtId="0" fontId="44" fillId="0" borderId="56" xfId="7" applyFont="1" applyFill="1" applyBorder="1" applyAlignment="1" applyProtection="1">
      <alignment horizontal="center" vertical="center" wrapText="1" shrinkToFit="1"/>
    </xf>
    <xf numFmtId="0" fontId="44" fillId="4" borderId="47" xfId="7" applyFont="1" applyFill="1" applyBorder="1" applyAlignment="1" applyProtection="1">
      <alignment horizontal="left" vertical="center"/>
    </xf>
    <xf numFmtId="0" fontId="44" fillId="4" borderId="25" xfId="7" applyFont="1" applyFill="1" applyBorder="1" applyAlignment="1" applyProtection="1">
      <alignment horizontal="left" vertical="center"/>
    </xf>
    <xf numFmtId="0" fontId="44" fillId="4" borderId="17" xfId="7" applyFont="1" applyFill="1" applyBorder="1" applyAlignment="1" applyProtection="1">
      <alignment horizontal="center" vertical="center" wrapText="1"/>
    </xf>
    <xf numFmtId="0" fontId="44" fillId="4" borderId="20" xfId="7" applyFont="1" applyFill="1" applyBorder="1" applyAlignment="1" applyProtection="1">
      <alignment horizontal="center" vertical="center" wrapText="1"/>
    </xf>
    <xf numFmtId="0" fontId="44" fillId="4" borderId="39" xfId="7" applyFont="1" applyFill="1" applyBorder="1" applyAlignment="1" applyProtection="1">
      <alignment horizontal="center" vertical="center" wrapText="1"/>
    </xf>
    <xf numFmtId="0" fontId="44" fillId="4" borderId="38" xfId="7" applyFont="1" applyFill="1" applyBorder="1" applyAlignment="1" applyProtection="1">
      <alignment horizontal="center" vertical="center" wrapText="1"/>
    </xf>
    <xf numFmtId="0" fontId="44" fillId="4" borderId="0" xfId="7" applyFont="1" applyFill="1" applyBorder="1" applyAlignment="1" applyProtection="1">
      <alignment horizontal="center" vertical="center" wrapText="1"/>
    </xf>
    <xf numFmtId="0" fontId="44" fillId="4" borderId="64" xfId="7" applyFont="1" applyFill="1" applyBorder="1" applyAlignment="1" applyProtection="1">
      <alignment horizontal="center" vertical="center" wrapText="1"/>
    </xf>
    <xf numFmtId="0" fontId="44" fillId="4" borderId="37" xfId="7" applyFont="1" applyFill="1" applyBorder="1" applyAlignment="1" applyProtection="1">
      <alignment horizontal="center" vertical="center" wrapText="1"/>
    </xf>
    <xf numFmtId="0" fontId="44" fillId="4" borderId="49" xfId="7" applyFont="1" applyFill="1" applyBorder="1" applyAlignment="1" applyProtection="1">
      <alignment horizontal="center" vertical="center" wrapText="1"/>
    </xf>
    <xf numFmtId="0" fontId="44" fillId="4" borderId="56" xfId="7" applyFont="1" applyFill="1" applyBorder="1" applyAlignment="1" applyProtection="1">
      <alignment horizontal="center" vertical="center" wrapText="1"/>
    </xf>
    <xf numFmtId="0" fontId="44" fillId="3" borderId="17" xfId="7" applyFont="1" applyFill="1" applyBorder="1" applyAlignment="1" applyProtection="1">
      <alignment horizontal="center" vertical="top" wrapText="1"/>
      <protection locked="0"/>
    </xf>
    <xf numFmtId="0" fontId="44" fillId="3" borderId="20" xfId="7" applyFont="1" applyFill="1" applyBorder="1" applyAlignment="1" applyProtection="1">
      <alignment horizontal="center" vertical="top" wrapText="1"/>
      <protection locked="0"/>
    </xf>
    <xf numFmtId="0" fontId="44" fillId="3" borderId="39" xfId="7" applyFont="1" applyFill="1" applyBorder="1" applyAlignment="1" applyProtection="1">
      <alignment horizontal="center" vertical="top" wrapText="1"/>
      <protection locked="0"/>
    </xf>
    <xf numFmtId="0" fontId="44" fillId="3" borderId="38" xfId="7" applyFont="1" applyFill="1" applyBorder="1" applyAlignment="1" applyProtection="1">
      <alignment horizontal="center" vertical="top" wrapText="1"/>
      <protection locked="0"/>
    </xf>
    <xf numFmtId="0" fontId="44" fillId="3" borderId="0" xfId="7" applyFont="1" applyFill="1" applyBorder="1" applyAlignment="1" applyProtection="1">
      <alignment horizontal="center" vertical="top" wrapText="1"/>
      <protection locked="0"/>
    </xf>
    <xf numFmtId="0" fontId="44" fillId="3" borderId="64" xfId="7" applyFont="1" applyFill="1" applyBorder="1" applyAlignment="1" applyProtection="1">
      <alignment horizontal="center" vertical="top" wrapText="1"/>
      <protection locked="0"/>
    </xf>
    <xf numFmtId="0" fontId="44" fillId="3" borderId="37" xfId="7" applyFont="1" applyFill="1" applyBorder="1" applyAlignment="1" applyProtection="1">
      <alignment horizontal="center" vertical="top" wrapText="1"/>
      <protection locked="0"/>
    </xf>
    <xf numFmtId="0" fontId="44" fillId="3" borderId="49" xfId="7" applyFont="1" applyFill="1" applyBorder="1" applyAlignment="1" applyProtection="1">
      <alignment horizontal="center" vertical="top" wrapText="1"/>
      <protection locked="0"/>
    </xf>
    <xf numFmtId="0" fontId="44" fillId="3" borderId="56" xfId="7" applyFont="1" applyFill="1" applyBorder="1" applyAlignment="1" applyProtection="1">
      <alignment horizontal="center" vertical="top" wrapText="1"/>
      <protection locked="0"/>
    </xf>
    <xf numFmtId="0" fontId="44" fillId="3" borderId="13" xfId="7" applyFont="1" applyFill="1" applyBorder="1" applyAlignment="1" applyProtection="1">
      <alignment horizontal="left" vertical="center"/>
    </xf>
    <xf numFmtId="0" fontId="44" fillId="3" borderId="77" xfId="7" applyFont="1" applyFill="1" applyBorder="1" applyAlignment="1" applyProtection="1">
      <alignment horizontal="left" vertical="center"/>
    </xf>
    <xf numFmtId="0" fontId="44" fillId="3" borderId="32" xfId="7" applyFont="1" applyFill="1" applyBorder="1" applyAlignment="1" applyProtection="1">
      <alignment horizontal="left" vertical="center"/>
    </xf>
    <xf numFmtId="0" fontId="44" fillId="3" borderId="28" xfId="7" applyFont="1" applyFill="1" applyBorder="1" applyAlignment="1" applyProtection="1">
      <alignment horizontal="left" vertical="center"/>
    </xf>
    <xf numFmtId="0" fontId="44" fillId="4" borderId="47" xfId="7" applyFont="1" applyFill="1" applyBorder="1" applyAlignment="1" applyProtection="1">
      <alignment horizontal="left" vertical="center" wrapText="1"/>
    </xf>
    <xf numFmtId="0" fontId="44" fillId="4" borderId="25" xfId="7" applyFont="1" applyFill="1" applyBorder="1" applyAlignment="1" applyProtection="1">
      <alignment horizontal="center" vertical="center" wrapText="1"/>
    </xf>
    <xf numFmtId="0" fontId="44" fillId="4" borderId="24" xfId="7" applyFont="1" applyFill="1" applyBorder="1" applyAlignment="1" applyProtection="1">
      <alignment horizontal="center" vertical="center" wrapText="1"/>
    </xf>
    <xf numFmtId="0" fontId="44" fillId="4" borderId="36" xfId="7" applyFont="1" applyFill="1" applyBorder="1" applyAlignment="1" applyProtection="1">
      <alignment horizontal="center" vertical="center" wrapText="1"/>
    </xf>
    <xf numFmtId="0" fontId="44" fillId="4" borderId="17" xfId="7" applyFont="1" applyFill="1" applyBorder="1" applyAlignment="1" applyProtection="1">
      <alignment horizontal="left" vertical="center" wrapText="1"/>
    </xf>
    <xf numFmtId="0" fontId="44" fillId="4" borderId="20" xfId="7" applyFont="1" applyFill="1" applyBorder="1" applyAlignment="1" applyProtection="1">
      <alignment horizontal="left" vertical="center" wrapText="1"/>
    </xf>
    <xf numFmtId="0" fontId="44" fillId="4" borderId="39" xfId="7" applyFont="1" applyFill="1" applyBorder="1" applyAlignment="1" applyProtection="1">
      <alignment horizontal="left" vertical="center" wrapText="1"/>
    </xf>
    <xf numFmtId="0" fontId="44" fillId="4" borderId="38" xfId="7" applyFont="1" applyFill="1" applyBorder="1" applyAlignment="1" applyProtection="1">
      <alignment horizontal="left" vertical="center" wrapText="1"/>
    </xf>
    <xf numFmtId="0" fontId="44" fillId="4" borderId="0" xfId="7" applyFont="1" applyFill="1" applyBorder="1" applyAlignment="1" applyProtection="1">
      <alignment horizontal="left" vertical="center" wrapText="1"/>
    </xf>
    <xf numFmtId="0" fontId="44" fillId="4" borderId="64" xfId="7" applyFont="1" applyFill="1" applyBorder="1" applyAlignment="1" applyProtection="1">
      <alignment horizontal="left" vertical="center" wrapText="1"/>
    </xf>
    <xf numFmtId="0" fontId="44" fillId="4" borderId="37" xfId="7" applyFont="1" applyFill="1" applyBorder="1" applyAlignment="1" applyProtection="1">
      <alignment horizontal="left" vertical="center" wrapText="1"/>
    </xf>
    <xf numFmtId="0" fontId="44" fillId="4" borderId="49" xfId="7" applyFont="1" applyFill="1" applyBorder="1" applyAlignment="1" applyProtection="1">
      <alignment horizontal="left" vertical="center" wrapText="1"/>
    </xf>
    <xf numFmtId="0" fontId="44" fillId="4" borderId="56" xfId="7" applyFont="1" applyFill="1" applyBorder="1" applyAlignment="1" applyProtection="1">
      <alignment horizontal="left" vertical="center" wrapText="1"/>
    </xf>
    <xf numFmtId="0" fontId="44" fillId="4" borderId="47" xfId="7" applyFont="1" applyFill="1" applyBorder="1" applyAlignment="1" applyProtection="1">
      <alignment horizontal="center" vertical="center" wrapText="1"/>
    </xf>
    <xf numFmtId="0" fontId="44" fillId="3" borderId="47" xfId="7" applyFont="1" applyFill="1" applyBorder="1" applyAlignment="1" applyProtection="1">
      <alignment horizontal="left" vertical="top" wrapText="1"/>
      <protection locked="0"/>
    </xf>
    <xf numFmtId="0" fontId="44" fillId="3" borderId="17" xfId="7" applyFont="1" applyFill="1" applyBorder="1" applyAlignment="1" applyProtection="1">
      <alignment horizontal="left" vertical="top" wrapText="1"/>
      <protection locked="0"/>
    </xf>
    <xf numFmtId="0" fontId="44" fillId="3" borderId="20" xfId="7" applyFont="1" applyFill="1" applyBorder="1" applyAlignment="1" applyProtection="1">
      <alignment horizontal="left" vertical="top" wrapText="1"/>
      <protection locked="0"/>
    </xf>
    <xf numFmtId="0" fontId="44" fillId="3" borderId="39" xfId="7" applyFont="1" applyFill="1" applyBorder="1" applyAlignment="1" applyProtection="1">
      <alignment horizontal="left" vertical="top" wrapText="1"/>
      <protection locked="0"/>
    </xf>
    <xf numFmtId="0" fontId="44" fillId="3" borderId="38" xfId="7" applyFont="1" applyFill="1" applyBorder="1" applyAlignment="1" applyProtection="1">
      <alignment horizontal="left" vertical="top" wrapText="1"/>
      <protection locked="0"/>
    </xf>
    <xf numFmtId="0" fontId="44" fillId="3" borderId="0" xfId="7" applyFont="1" applyFill="1" applyBorder="1" applyAlignment="1" applyProtection="1">
      <alignment horizontal="left" vertical="top" wrapText="1"/>
      <protection locked="0"/>
    </xf>
    <xf numFmtId="0" fontId="44" fillId="3" borderId="64" xfId="7" applyFont="1" applyFill="1" applyBorder="1" applyAlignment="1" applyProtection="1">
      <alignment horizontal="left" vertical="top" wrapText="1"/>
      <protection locked="0"/>
    </xf>
    <xf numFmtId="0" fontId="44" fillId="3" borderId="37" xfId="7" applyFont="1" applyFill="1" applyBorder="1" applyAlignment="1" applyProtection="1">
      <alignment horizontal="left" vertical="top" wrapText="1"/>
      <protection locked="0"/>
    </xf>
    <xf numFmtId="0" fontId="44" fillId="3" borderId="49" xfId="7" applyFont="1" applyFill="1" applyBorder="1" applyAlignment="1" applyProtection="1">
      <alignment horizontal="left" vertical="top" wrapText="1"/>
      <protection locked="0"/>
    </xf>
    <xf numFmtId="0" fontId="44" fillId="3" borderId="56" xfId="7" applyFont="1" applyFill="1" applyBorder="1" applyAlignment="1" applyProtection="1">
      <alignment horizontal="left" vertical="top" wrapText="1"/>
      <protection locked="0"/>
    </xf>
    <xf numFmtId="38" fontId="13" fillId="3" borderId="25" xfId="1" applyNumberFormat="1" applyFont="1" applyFill="1" applyBorder="1" applyAlignment="1" applyProtection="1">
      <alignment horizontal="right" vertical="center"/>
      <protection locked="0"/>
    </xf>
    <xf numFmtId="38" fontId="13" fillId="3" borderId="24" xfId="1" applyNumberFormat="1" applyFont="1" applyFill="1" applyBorder="1" applyAlignment="1" applyProtection="1">
      <alignment horizontal="right" vertical="center"/>
      <protection locked="0"/>
    </xf>
    <xf numFmtId="0" fontId="13" fillId="4" borderId="21" xfId="0" applyFont="1" applyFill="1" applyBorder="1" applyAlignment="1" applyProtection="1">
      <alignment horizontal="left" vertical="center"/>
    </xf>
    <xf numFmtId="0" fontId="13" fillId="4" borderId="20" xfId="0" applyFont="1" applyFill="1" applyBorder="1" applyAlignment="1" applyProtection="1">
      <alignment horizontal="left" vertical="center"/>
    </xf>
    <xf numFmtId="0" fontId="13" fillId="4" borderId="39" xfId="0" applyFont="1" applyFill="1" applyBorder="1" applyAlignment="1" applyProtection="1">
      <alignment horizontal="left" vertical="center"/>
    </xf>
    <xf numFmtId="0" fontId="13" fillId="4" borderId="37" xfId="0" applyFont="1" applyFill="1" applyBorder="1" applyAlignment="1" applyProtection="1">
      <alignment horizontal="right" vertical="center" wrapText="1"/>
    </xf>
    <xf numFmtId="0" fontId="13" fillId="4" borderId="49" xfId="0" applyFont="1" applyFill="1" applyBorder="1" applyAlignment="1" applyProtection="1">
      <alignment horizontal="right" vertical="center" wrapText="1"/>
    </xf>
    <xf numFmtId="0" fontId="13" fillId="4" borderId="56" xfId="0" applyFont="1" applyFill="1" applyBorder="1" applyAlignment="1" applyProtection="1">
      <alignment horizontal="right" vertical="center" wrapText="1"/>
    </xf>
    <xf numFmtId="38" fontId="13" fillId="0" borderId="25" xfId="1" applyNumberFormat="1" applyFont="1" applyFill="1" applyBorder="1" applyAlignment="1" applyProtection="1">
      <alignment horizontal="right" vertical="center"/>
    </xf>
    <xf numFmtId="38" fontId="13" fillId="0" borderId="24" xfId="1" applyNumberFormat="1" applyFont="1" applyFill="1" applyBorder="1" applyAlignment="1" applyProtection="1">
      <alignment horizontal="right" vertical="center"/>
    </xf>
    <xf numFmtId="55" fontId="13" fillId="3" borderId="29" xfId="0" applyNumberFormat="1" applyFont="1" applyFill="1" applyBorder="1" applyAlignment="1" applyProtection="1">
      <alignment horizontal="center" vertical="center"/>
      <protection locked="0"/>
    </xf>
    <xf numFmtId="55" fontId="13" fillId="3" borderId="32" xfId="0" applyNumberFormat="1" applyFont="1" applyFill="1" applyBorder="1" applyAlignment="1" applyProtection="1">
      <alignment horizontal="center" vertical="center"/>
      <protection locked="0"/>
    </xf>
    <xf numFmtId="55" fontId="13" fillId="3" borderId="28" xfId="0" applyNumberFormat="1" applyFont="1" applyFill="1" applyBorder="1" applyAlignment="1" applyProtection="1">
      <alignment horizontal="center" vertical="center"/>
      <protection locked="0"/>
    </xf>
    <xf numFmtId="38" fontId="13" fillId="3" borderId="2" xfId="0" applyNumberFormat="1" applyFont="1" applyFill="1" applyBorder="1" applyAlignment="1" applyProtection="1">
      <alignment horizontal="right" vertical="center"/>
      <protection locked="0"/>
    </xf>
    <xf numFmtId="38" fontId="13" fillId="3" borderId="5" xfId="0" applyNumberFormat="1" applyFont="1" applyFill="1" applyBorder="1" applyAlignment="1" applyProtection="1">
      <alignment horizontal="right" vertical="center"/>
      <protection locked="0"/>
    </xf>
    <xf numFmtId="0" fontId="66" fillId="4" borderId="0" xfId="0" applyFont="1" applyFill="1" applyAlignment="1" applyProtection="1">
      <alignment horizontal="center" vertical="center"/>
    </xf>
    <xf numFmtId="38" fontId="0" fillId="0" borderId="24" xfId="1" applyNumberFormat="1" applyFont="1" applyFill="1" applyBorder="1" applyAlignment="1" applyProtection="1">
      <alignment horizontal="right" vertical="center"/>
    </xf>
    <xf numFmtId="38" fontId="0" fillId="0" borderId="49" xfId="1" applyNumberFormat="1" applyFont="1" applyFill="1" applyBorder="1" applyAlignment="1" applyProtection="1">
      <alignment horizontal="right" vertical="center"/>
    </xf>
    <xf numFmtId="0" fontId="13" fillId="4" borderId="25" xfId="0" applyFont="1" applyFill="1" applyBorder="1" applyAlignment="1" applyProtection="1">
      <alignment horizontal="left" vertical="center" shrinkToFit="1"/>
    </xf>
    <xf numFmtId="0" fontId="13" fillId="4" borderId="24" xfId="0" applyFont="1" applyFill="1" applyBorder="1" applyAlignment="1" applyProtection="1">
      <alignment horizontal="left" vertical="center" shrinkToFit="1"/>
    </xf>
    <xf numFmtId="0" fontId="13" fillId="4" borderId="36" xfId="0" applyFont="1" applyFill="1" applyBorder="1" applyAlignment="1" applyProtection="1">
      <alignment horizontal="left" vertical="center" shrinkToFit="1"/>
    </xf>
    <xf numFmtId="0" fontId="13" fillId="4" borderId="17" xfId="0" applyFont="1" applyFill="1" applyBorder="1" applyAlignment="1" applyProtection="1">
      <alignment horizontal="left" vertical="center" wrapText="1"/>
    </xf>
    <xf numFmtId="0" fontId="13" fillId="4" borderId="20" xfId="0" applyFont="1" applyFill="1" applyBorder="1" applyAlignment="1" applyProtection="1">
      <alignment horizontal="left" vertical="center" wrapText="1"/>
    </xf>
    <xf numFmtId="0" fontId="13" fillId="4" borderId="39" xfId="0" applyFont="1" applyFill="1" applyBorder="1" applyAlignment="1" applyProtection="1">
      <alignment horizontal="left" vertical="center" wrapText="1"/>
    </xf>
    <xf numFmtId="0" fontId="10" fillId="4" borderId="0" xfId="0" applyFont="1" applyFill="1" applyAlignment="1" applyProtection="1">
      <alignment horizontal="left" vertical="center"/>
    </xf>
    <xf numFmtId="0" fontId="13" fillId="0" borderId="32" xfId="0" applyFont="1" applyBorder="1" applyAlignment="1" applyProtection="1">
      <alignment horizontal="left" vertical="center"/>
    </xf>
    <xf numFmtId="0" fontId="13" fillId="4" borderId="21" xfId="0" applyFont="1" applyFill="1" applyBorder="1" applyAlignment="1" applyProtection="1">
      <alignment vertical="center" wrapText="1"/>
    </xf>
    <xf numFmtId="0" fontId="12" fillId="4" borderId="32" xfId="0" applyFont="1" applyFill="1" applyBorder="1" applyAlignment="1" applyProtection="1">
      <alignment vertical="top" wrapText="1"/>
    </xf>
    <xf numFmtId="0" fontId="12" fillId="4" borderId="0" xfId="0" applyFont="1" applyFill="1" applyBorder="1" applyAlignment="1" applyProtection="1">
      <alignment vertical="top"/>
    </xf>
    <xf numFmtId="0" fontId="13" fillId="4" borderId="5" xfId="0" applyFont="1" applyFill="1" applyBorder="1" applyProtection="1">
      <alignment vertical="center"/>
    </xf>
    <xf numFmtId="0" fontId="13" fillId="4" borderId="13" xfId="0" applyFont="1" applyFill="1" applyBorder="1" applyProtection="1">
      <alignment vertical="center"/>
    </xf>
    <xf numFmtId="0" fontId="13" fillId="4" borderId="45" xfId="0" applyFont="1" applyFill="1" applyBorder="1" applyProtection="1">
      <alignment vertical="center"/>
    </xf>
    <xf numFmtId="176" fontId="13" fillId="3" borderId="25" xfId="0" applyNumberFormat="1" applyFont="1" applyFill="1" applyBorder="1" applyAlignment="1" applyProtection="1">
      <alignment vertical="center"/>
      <protection locked="0"/>
    </xf>
    <xf numFmtId="176" fontId="13" fillId="3" borderId="24" xfId="0" applyNumberFormat="1" applyFont="1" applyFill="1" applyBorder="1" applyAlignment="1" applyProtection="1">
      <alignment vertical="center"/>
      <protection locked="0"/>
    </xf>
    <xf numFmtId="176" fontId="13" fillId="3" borderId="17" xfId="0" applyNumberFormat="1" applyFont="1" applyFill="1" applyBorder="1" applyAlignment="1" applyProtection="1">
      <alignment vertical="center"/>
      <protection locked="0"/>
    </xf>
    <xf numFmtId="176" fontId="13" fillId="3" borderId="20" xfId="0" applyNumberFormat="1" applyFont="1" applyFill="1" applyBorder="1" applyAlignment="1" applyProtection="1">
      <alignment vertical="center"/>
      <protection locked="0"/>
    </xf>
    <xf numFmtId="0" fontId="13" fillId="4" borderId="5" xfId="0" applyFont="1" applyFill="1" applyBorder="1" applyAlignment="1" applyProtection="1">
      <alignment vertical="center" wrapText="1"/>
    </xf>
    <xf numFmtId="0" fontId="13" fillId="4" borderId="1" xfId="0" applyFont="1" applyFill="1" applyBorder="1" applyAlignment="1" applyProtection="1">
      <alignment vertical="center" wrapText="1"/>
    </xf>
    <xf numFmtId="0" fontId="13" fillId="4" borderId="17" xfId="0" applyFont="1" applyFill="1" applyBorder="1" applyAlignment="1" applyProtection="1">
      <alignment vertical="center"/>
    </xf>
    <xf numFmtId="0" fontId="13" fillId="4" borderId="20" xfId="0" applyFont="1" applyFill="1" applyBorder="1" applyAlignment="1" applyProtection="1">
      <alignment vertical="center"/>
    </xf>
    <xf numFmtId="0" fontId="13" fillId="4" borderId="39"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11" xfId="0" applyFont="1" applyFill="1" applyBorder="1" applyAlignment="1" applyProtection="1">
      <alignment vertical="center" wrapText="1"/>
    </xf>
    <xf numFmtId="0" fontId="13" fillId="4" borderId="7" xfId="0" applyFont="1" applyFill="1" applyBorder="1" applyAlignment="1" applyProtection="1">
      <alignment vertical="center" wrapText="1"/>
    </xf>
    <xf numFmtId="0" fontId="12"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12" fillId="4" borderId="0" xfId="0" applyFont="1" applyFill="1" applyBorder="1" applyAlignment="1" applyProtection="1">
      <alignment vertical="top" wrapText="1"/>
    </xf>
    <xf numFmtId="0" fontId="13" fillId="4" borderId="25"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xf>
    <xf numFmtId="0" fontId="13" fillId="4" borderId="36"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33" xfId="0" applyFont="1" applyFill="1" applyBorder="1" applyAlignment="1" applyProtection="1">
      <alignment vertical="center" wrapText="1"/>
    </xf>
    <xf numFmtId="0" fontId="13" fillId="4" borderId="32" xfId="0" applyFont="1" applyFill="1" applyBorder="1" applyAlignment="1" applyProtection="1">
      <alignment vertical="center" wrapText="1"/>
    </xf>
    <xf numFmtId="0" fontId="13" fillId="4" borderId="44" xfId="0" applyFont="1" applyFill="1" applyBorder="1" applyAlignment="1" applyProtection="1">
      <alignment vertical="center" wrapText="1"/>
    </xf>
    <xf numFmtId="0" fontId="13" fillId="4" borderId="2"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2" fillId="4" borderId="0" xfId="2" applyFont="1" applyFill="1" applyAlignment="1" applyProtection="1">
      <alignment horizontal="left" vertical="top" wrapText="1"/>
    </xf>
    <xf numFmtId="0" fontId="16" fillId="4" borderId="17" xfId="2" applyFont="1" applyFill="1" applyBorder="1" applyAlignment="1" applyProtection="1">
      <alignment horizontal="right" vertical="center"/>
    </xf>
    <xf numFmtId="0" fontId="16" fillId="4" borderId="20" xfId="2" applyFont="1" applyFill="1" applyBorder="1" applyAlignment="1" applyProtection="1">
      <alignment horizontal="right" vertical="center"/>
    </xf>
    <xf numFmtId="0" fontId="16" fillId="4" borderId="66" xfId="2" applyFont="1" applyFill="1" applyBorder="1" applyAlignment="1" applyProtection="1">
      <alignment horizontal="right" vertical="center"/>
    </xf>
    <xf numFmtId="0" fontId="16" fillId="4" borderId="39" xfId="2" applyFont="1" applyFill="1" applyBorder="1" applyAlignment="1" applyProtection="1">
      <alignment horizontal="right" vertical="center"/>
    </xf>
    <xf numFmtId="0" fontId="12" fillId="4" borderId="0" xfId="2" applyFont="1" applyFill="1" applyBorder="1" applyAlignment="1" applyProtection="1">
      <alignment horizontal="left" vertical="top"/>
    </xf>
    <xf numFmtId="0" fontId="12" fillId="4" borderId="64" xfId="2" applyFont="1" applyFill="1" applyBorder="1" applyAlignment="1" applyProtection="1">
      <alignment horizontal="left" vertical="top"/>
    </xf>
    <xf numFmtId="0" fontId="12" fillId="4" borderId="37" xfId="2" applyFont="1" applyFill="1" applyBorder="1" applyAlignment="1" applyProtection="1">
      <alignment horizontal="left" vertical="center"/>
    </xf>
    <xf numFmtId="0" fontId="12" fillId="4" borderId="49" xfId="2" applyFont="1" applyFill="1" applyBorder="1" applyAlignment="1" applyProtection="1">
      <alignment horizontal="left" vertical="center"/>
    </xf>
    <xf numFmtId="0" fontId="12" fillId="4" borderId="49" xfId="2" applyFont="1" applyFill="1" applyBorder="1" applyAlignment="1" applyProtection="1">
      <alignment horizontal="center" vertical="center" shrinkToFit="1"/>
      <protection locked="0"/>
    </xf>
    <xf numFmtId="0" fontId="12" fillId="4" borderId="49" xfId="2" applyFont="1" applyFill="1" applyBorder="1" applyAlignment="1" applyProtection="1">
      <alignment horizontal="center" vertical="center"/>
    </xf>
    <xf numFmtId="0" fontId="12" fillId="4" borderId="38" xfId="2" applyFont="1" applyFill="1" applyBorder="1" applyAlignment="1" applyProtection="1">
      <alignment horizontal="left" vertical="top" shrinkToFit="1"/>
    </xf>
    <xf numFmtId="0" fontId="12" fillId="4" borderId="0" xfId="2" applyFont="1" applyFill="1" applyBorder="1" applyAlignment="1" applyProtection="1">
      <alignment horizontal="left" vertical="top" shrinkToFit="1"/>
    </xf>
    <xf numFmtId="0" fontId="12" fillId="4" borderId="0" xfId="2" applyFont="1" applyFill="1" applyBorder="1" applyAlignment="1" applyProtection="1">
      <alignment horizontal="center" vertical="top" shrinkToFit="1"/>
      <protection locked="0"/>
    </xf>
    <xf numFmtId="0" fontId="12" fillId="4" borderId="65" xfId="2" applyFont="1" applyFill="1" applyBorder="1" applyAlignment="1" applyProtection="1">
      <alignment horizontal="center" vertical="top" shrinkToFit="1"/>
      <protection locked="0"/>
    </xf>
    <xf numFmtId="0" fontId="16" fillId="4" borderId="24" xfId="2" applyFont="1" applyFill="1" applyBorder="1" applyAlignment="1" applyProtection="1">
      <alignment horizontal="center" vertical="center" shrinkToFit="1"/>
    </xf>
    <xf numFmtId="0" fontId="16" fillId="4" borderId="24" xfId="2" applyFont="1" applyFill="1" applyBorder="1" applyAlignment="1" applyProtection="1">
      <alignment horizontal="center" vertical="center"/>
    </xf>
    <xf numFmtId="0" fontId="16" fillId="4" borderId="36" xfId="2" applyFont="1" applyFill="1" applyBorder="1" applyAlignment="1" applyProtection="1">
      <alignment horizontal="center" vertical="center"/>
    </xf>
    <xf numFmtId="0" fontId="13" fillId="4" borderId="36" xfId="2" applyFont="1" applyFill="1" applyBorder="1" applyAlignment="1" applyProtection="1">
      <alignment horizontal="center" vertical="center"/>
    </xf>
    <xf numFmtId="0" fontId="13" fillId="4" borderId="47" xfId="2" applyFont="1" applyFill="1" applyBorder="1" applyAlignment="1" applyProtection="1">
      <alignment horizontal="center" vertical="center"/>
    </xf>
    <xf numFmtId="0" fontId="13" fillId="4" borderId="47" xfId="2" applyFont="1" applyFill="1" applyBorder="1" applyAlignment="1" applyProtection="1">
      <alignment horizontal="center" vertical="center" shrinkToFit="1"/>
    </xf>
    <xf numFmtId="0" fontId="40" fillId="4" borderId="17" xfId="2" applyFont="1" applyFill="1" applyBorder="1" applyAlignment="1" applyProtection="1">
      <alignment horizontal="center" vertical="center" wrapText="1" shrinkToFit="1"/>
      <protection locked="0"/>
    </xf>
    <xf numFmtId="0" fontId="40" fillId="4" borderId="39" xfId="2" applyFont="1" applyFill="1" applyBorder="1" applyAlignment="1" applyProtection="1">
      <alignment horizontal="center" vertical="center" wrapText="1" shrinkToFit="1"/>
      <protection locked="0"/>
    </xf>
    <xf numFmtId="0" fontId="40" fillId="4" borderId="37" xfId="2" applyFont="1" applyFill="1" applyBorder="1" applyAlignment="1" applyProtection="1">
      <alignment horizontal="center" vertical="center" wrapText="1" shrinkToFit="1"/>
      <protection locked="0"/>
    </xf>
    <xf numFmtId="0" fontId="40" fillId="4" borderId="56" xfId="2" applyFont="1" applyFill="1" applyBorder="1" applyAlignment="1" applyProtection="1">
      <alignment horizontal="center" vertical="center" wrapText="1" shrinkToFit="1"/>
      <protection locked="0"/>
    </xf>
    <xf numFmtId="0" fontId="40" fillId="4" borderId="47" xfId="2" applyFont="1" applyFill="1" applyBorder="1" applyAlignment="1" applyProtection="1">
      <alignment horizontal="center" vertical="center" wrapText="1"/>
      <protection locked="0"/>
    </xf>
    <xf numFmtId="0" fontId="13" fillId="4" borderId="47" xfId="2" applyFont="1" applyFill="1" applyBorder="1" applyAlignment="1" applyProtection="1">
      <alignment horizontal="center" vertical="center" shrinkToFit="1"/>
      <protection locked="0"/>
    </xf>
    <xf numFmtId="0" fontId="13" fillId="4" borderId="25" xfId="2" applyFont="1" applyFill="1" applyBorder="1" applyAlignment="1" applyProtection="1">
      <alignment horizontal="center" vertical="center" shrinkToFit="1"/>
      <protection locked="0"/>
    </xf>
    <xf numFmtId="0" fontId="16" fillId="4" borderId="25" xfId="2" applyFont="1" applyFill="1" applyBorder="1" applyAlignment="1" applyProtection="1">
      <alignment horizontal="center" vertical="center" shrinkToFit="1"/>
    </xf>
    <xf numFmtId="0" fontId="16" fillId="4" borderId="20" xfId="2" applyFont="1" applyFill="1" applyBorder="1" applyAlignment="1" applyProtection="1">
      <alignment horizontal="center" vertical="center" shrinkToFit="1"/>
    </xf>
    <xf numFmtId="0" fontId="16" fillId="4" borderId="20" xfId="2" applyFont="1" applyFill="1" applyBorder="1" applyAlignment="1" applyProtection="1">
      <alignment horizontal="center" vertical="center"/>
    </xf>
    <xf numFmtId="0" fontId="16" fillId="4" borderId="39" xfId="2" applyFont="1" applyFill="1" applyBorder="1" applyAlignment="1" applyProtection="1">
      <alignment horizontal="center" vertical="center"/>
    </xf>
    <xf numFmtId="0" fontId="13" fillId="4" borderId="68" xfId="2" applyFont="1" applyFill="1" applyBorder="1" applyAlignment="1" applyProtection="1">
      <alignment horizontal="center" vertical="center"/>
    </xf>
    <xf numFmtId="0" fontId="13" fillId="4" borderId="18" xfId="2" applyFont="1" applyFill="1" applyBorder="1" applyAlignment="1" applyProtection="1">
      <alignment horizontal="center" vertical="center"/>
    </xf>
    <xf numFmtId="0" fontId="13" fillId="4" borderId="67" xfId="2" applyFont="1" applyFill="1" applyBorder="1" applyAlignment="1" applyProtection="1">
      <alignment horizontal="center" vertical="center"/>
    </xf>
    <xf numFmtId="0" fontId="13" fillId="4" borderId="6" xfId="2" applyFont="1" applyFill="1" applyBorder="1" applyAlignment="1" applyProtection="1">
      <alignment horizontal="center" vertical="center" shrinkToFit="1"/>
    </xf>
    <xf numFmtId="0" fontId="13" fillId="4" borderId="5" xfId="2" applyFont="1" applyFill="1" applyBorder="1" applyAlignment="1" applyProtection="1">
      <alignment horizontal="center" vertical="center" shrinkToFit="1"/>
    </xf>
    <xf numFmtId="0" fontId="13" fillId="4" borderId="35" xfId="2" applyFont="1" applyFill="1" applyBorder="1" applyAlignment="1" applyProtection="1">
      <alignment horizontal="center" vertical="center" shrinkToFit="1"/>
    </xf>
    <xf numFmtId="0" fontId="40" fillId="4" borderId="47" xfId="2" applyFont="1" applyFill="1" applyBorder="1" applyAlignment="1" applyProtection="1">
      <alignment horizontal="center" vertical="center" wrapText="1" shrinkToFit="1"/>
    </xf>
    <xf numFmtId="0" fontId="13" fillId="4" borderId="17" xfId="2" applyFont="1" applyFill="1" applyBorder="1" applyAlignment="1" applyProtection="1">
      <alignment horizontal="center" vertical="center" shrinkToFit="1"/>
    </xf>
    <xf numFmtId="0" fontId="13" fillId="4" borderId="20" xfId="2" applyFont="1" applyFill="1" applyBorder="1" applyAlignment="1" applyProtection="1">
      <alignment horizontal="center" vertical="center" shrinkToFit="1"/>
    </xf>
    <xf numFmtId="0" fontId="13" fillId="4" borderId="39" xfId="2" applyFont="1" applyFill="1" applyBorder="1" applyAlignment="1" applyProtection="1">
      <alignment horizontal="center" vertical="center" shrinkToFit="1"/>
    </xf>
    <xf numFmtId="0" fontId="13" fillId="4" borderId="37" xfId="2" applyFont="1" applyFill="1" applyBorder="1" applyAlignment="1" applyProtection="1">
      <alignment horizontal="center" vertical="center" shrinkToFit="1"/>
    </xf>
    <xf numFmtId="0" fontId="13" fillId="4" borderId="49" xfId="2" applyFont="1" applyFill="1" applyBorder="1" applyAlignment="1" applyProtection="1">
      <alignment horizontal="center" vertical="center" shrinkToFit="1"/>
    </xf>
    <xf numFmtId="0" fontId="13" fillId="4" borderId="56" xfId="2" applyFont="1" applyFill="1" applyBorder="1" applyAlignment="1" applyProtection="1">
      <alignment horizontal="center" vertical="center" shrinkToFit="1"/>
    </xf>
    <xf numFmtId="0" fontId="13" fillId="4" borderId="38" xfId="2" applyFont="1" applyFill="1" applyBorder="1" applyAlignment="1" applyProtection="1">
      <alignment horizontal="center" vertical="center" shrinkToFit="1"/>
    </xf>
    <xf numFmtId="0" fontId="13" fillId="4" borderId="0" xfId="2" applyFont="1" applyFill="1" applyBorder="1" applyAlignment="1" applyProtection="1">
      <alignment horizontal="center" vertical="center" shrinkToFit="1"/>
    </xf>
    <xf numFmtId="0" fontId="40" fillId="4" borderId="17" xfId="2" applyFont="1" applyFill="1" applyBorder="1" applyAlignment="1" applyProtection="1">
      <alignment horizontal="center" vertical="center" wrapText="1" shrinkToFit="1"/>
    </xf>
    <xf numFmtId="0" fontId="40" fillId="4" borderId="39" xfId="2" applyFont="1" applyFill="1" applyBorder="1" applyAlignment="1" applyProtection="1">
      <alignment horizontal="center" vertical="center" wrapText="1" shrinkToFit="1"/>
    </xf>
    <xf numFmtId="0" fontId="40" fillId="4" borderId="37" xfId="2" applyFont="1" applyFill="1" applyBorder="1" applyAlignment="1" applyProtection="1">
      <alignment horizontal="center" vertical="center" wrapText="1" shrinkToFit="1"/>
    </xf>
    <xf numFmtId="0" fontId="40" fillId="4" borderId="56" xfId="2" applyFont="1" applyFill="1" applyBorder="1" applyAlignment="1" applyProtection="1">
      <alignment horizontal="center" vertical="center" wrapText="1" shrinkToFit="1"/>
    </xf>
    <xf numFmtId="0" fontId="40" fillId="4" borderId="47" xfId="2" applyFont="1" applyFill="1" applyBorder="1" applyAlignment="1" applyProtection="1">
      <alignment horizontal="center" vertical="center" wrapText="1"/>
    </xf>
    <xf numFmtId="0" fontId="13" fillId="4" borderId="25" xfId="2" applyFont="1" applyFill="1" applyBorder="1" applyAlignment="1" applyProtection="1">
      <alignment horizontal="center" vertical="center" shrinkToFit="1"/>
    </xf>
    <xf numFmtId="0" fontId="38" fillId="4" borderId="0" xfId="2" applyFont="1" applyFill="1" applyAlignment="1" applyProtection="1">
      <alignment horizontal="center" vertical="center"/>
    </xf>
    <xf numFmtId="0" fontId="13" fillId="4" borderId="12" xfId="2" applyFont="1" applyFill="1" applyBorder="1" applyAlignment="1" applyProtection="1">
      <alignment horizontal="center" vertical="center" shrinkToFit="1"/>
    </xf>
    <xf numFmtId="0" fontId="13" fillId="4" borderId="11" xfId="2" applyFont="1" applyFill="1" applyBorder="1" applyAlignment="1" applyProtection="1">
      <alignment horizontal="center" vertical="center" shrinkToFit="1"/>
    </xf>
    <xf numFmtId="0" fontId="13" fillId="4" borderId="69" xfId="2" applyFont="1" applyFill="1" applyBorder="1" applyAlignment="1" applyProtection="1">
      <alignment horizontal="center" vertical="center" shrinkToFit="1"/>
    </xf>
    <xf numFmtId="0" fontId="16" fillId="4" borderId="17" xfId="2" applyFont="1" applyFill="1" applyBorder="1" applyAlignment="1" applyProtection="1">
      <alignment horizontal="center" vertical="center" wrapText="1"/>
    </xf>
    <xf numFmtId="0" fontId="16" fillId="4" borderId="66" xfId="2" applyFont="1" applyFill="1" applyBorder="1" applyAlignment="1" applyProtection="1">
      <alignment horizontal="center" vertical="center"/>
    </xf>
    <xf numFmtId="0" fontId="16" fillId="4" borderId="37" xfId="2" applyFont="1" applyFill="1" applyBorder="1" applyAlignment="1" applyProtection="1">
      <alignment horizontal="center" vertical="center"/>
    </xf>
    <xf numFmtId="0" fontId="16" fillId="4" borderId="49" xfId="2" applyFont="1" applyFill="1" applyBorder="1" applyAlignment="1" applyProtection="1">
      <alignment horizontal="center" vertical="center"/>
    </xf>
    <xf numFmtId="0" fontId="16" fillId="4" borderId="63" xfId="2" applyFont="1" applyFill="1" applyBorder="1" applyAlignment="1" applyProtection="1">
      <alignment horizontal="center" vertical="center"/>
    </xf>
    <xf numFmtId="0" fontId="13" fillId="4" borderId="64" xfId="2" applyFont="1" applyFill="1" applyBorder="1" applyAlignment="1" applyProtection="1">
      <alignment horizontal="center" vertical="center" shrinkToFit="1"/>
    </xf>
    <xf numFmtId="0" fontId="16" fillId="4" borderId="20" xfId="2" applyFont="1" applyFill="1" applyBorder="1" applyAlignment="1" applyProtection="1">
      <alignment horizontal="center" vertical="center" wrapText="1"/>
    </xf>
    <xf numFmtId="0" fontId="16" fillId="4" borderId="56" xfId="2" applyFont="1" applyFill="1" applyBorder="1" applyAlignment="1" applyProtection="1">
      <alignment horizontal="center" vertical="center"/>
    </xf>
    <xf numFmtId="0" fontId="13" fillId="4" borderId="50" xfId="2" applyFont="1" applyFill="1" applyBorder="1" applyAlignment="1" applyProtection="1">
      <alignment horizontal="center" vertical="center" shrinkToFit="1"/>
    </xf>
    <xf numFmtId="0" fontId="13" fillId="4" borderId="24" xfId="2" applyFont="1" applyFill="1" applyBorder="1" applyAlignment="1" applyProtection="1">
      <alignment horizontal="center" vertical="center" shrinkToFit="1"/>
    </xf>
    <xf numFmtId="0" fontId="13" fillId="4" borderId="36" xfId="2" applyFont="1" applyFill="1" applyBorder="1" applyAlignment="1" applyProtection="1">
      <alignment horizontal="center" vertical="center" shrinkToFit="1"/>
    </xf>
    <xf numFmtId="0" fontId="13" fillId="0" borderId="25" xfId="2" applyFont="1" applyFill="1" applyBorder="1" applyAlignment="1" applyProtection="1">
      <alignment horizontal="center" vertical="center" shrinkToFit="1"/>
    </xf>
    <xf numFmtId="0" fontId="13" fillId="0" borderId="24" xfId="2" applyFont="1" applyFill="1" applyBorder="1" applyAlignment="1" applyProtection="1">
      <alignment horizontal="center" vertical="center" shrinkToFit="1"/>
    </xf>
    <xf numFmtId="0" fontId="13" fillId="0" borderId="23" xfId="2" applyFont="1" applyFill="1" applyBorder="1" applyAlignment="1" applyProtection="1">
      <alignment horizontal="center" vertical="center" shrinkToFit="1"/>
    </xf>
    <xf numFmtId="181" fontId="13" fillId="0" borderId="25" xfId="2" applyNumberFormat="1" applyFont="1" applyFill="1" applyBorder="1" applyAlignment="1" applyProtection="1">
      <alignment horizontal="center" vertical="center" shrinkToFit="1"/>
    </xf>
    <xf numFmtId="181" fontId="13" fillId="0" borderId="24" xfId="2" applyNumberFormat="1" applyFont="1" applyFill="1" applyBorder="1" applyAlignment="1" applyProtection="1">
      <alignment horizontal="center" vertical="center" shrinkToFit="1"/>
    </xf>
    <xf numFmtId="181" fontId="13" fillId="0" borderId="23" xfId="2" applyNumberFormat="1" applyFont="1" applyFill="1" applyBorder="1" applyAlignment="1" applyProtection="1">
      <alignment horizontal="center" vertical="center" shrinkToFit="1"/>
    </xf>
    <xf numFmtId="0" fontId="13" fillId="0" borderId="25" xfId="2" applyNumberFormat="1" applyFont="1" applyFill="1" applyBorder="1" applyAlignment="1" applyProtection="1">
      <alignment horizontal="center" vertical="center" shrinkToFit="1"/>
    </xf>
    <xf numFmtId="0" fontId="13" fillId="0" borderId="24" xfId="2" applyNumberFormat="1" applyFont="1" applyFill="1" applyBorder="1" applyAlignment="1" applyProtection="1">
      <alignment horizontal="center" vertical="center" shrinkToFit="1"/>
    </xf>
    <xf numFmtId="0" fontId="13" fillId="0" borderId="23" xfId="2" applyNumberFormat="1" applyFont="1" applyFill="1" applyBorder="1" applyAlignment="1" applyProtection="1">
      <alignment horizontal="center" vertical="center" shrinkToFit="1"/>
    </xf>
    <xf numFmtId="0" fontId="16" fillId="4" borderId="49" xfId="2" applyFont="1" applyFill="1" applyBorder="1" applyAlignment="1" applyProtection="1">
      <alignment vertical="top" wrapText="1"/>
    </xf>
    <xf numFmtId="0" fontId="13" fillId="0" borderId="2" xfId="2" applyFont="1" applyFill="1" applyBorder="1" applyAlignment="1" applyProtection="1">
      <alignment horizontal="center" vertical="center" shrinkToFit="1"/>
    </xf>
    <xf numFmtId="0" fontId="13" fillId="0" borderId="5" xfId="2" applyFont="1" applyFill="1" applyBorder="1" applyAlignment="1" applyProtection="1">
      <alignment horizontal="center" vertical="center" shrinkToFit="1"/>
    </xf>
    <xf numFmtId="0" fontId="13" fillId="0" borderId="1" xfId="2" applyFont="1" applyFill="1" applyBorder="1" applyAlignment="1" applyProtection="1">
      <alignment horizontal="center" vertical="center" shrinkToFit="1"/>
    </xf>
  </cellXfs>
  <cellStyles count="11">
    <cellStyle name="桁区切り" xfId="1" builtinId="6"/>
    <cellStyle name="桁区切り 5" xfId="10"/>
    <cellStyle name="標準" xfId="0" builtinId="0"/>
    <cellStyle name="標準 2 2 2" xfId="8"/>
    <cellStyle name="標準 2 3" xfId="6"/>
    <cellStyle name="標準 2 4" xfId="3"/>
    <cellStyle name="標準 3" xfId="4"/>
    <cellStyle name="標準 4" xfId="2"/>
    <cellStyle name="標準 4 2" xfId="7"/>
    <cellStyle name="標準 5" xfId="9"/>
    <cellStyle name="標準_賃金改善内訳表" xfId="5"/>
  </cellStyles>
  <dxfs count="252">
    <dxf>
      <fill>
        <patternFill>
          <bgColor theme="6" tint="0.39994506668294322"/>
        </patternFill>
      </fill>
    </dxf>
    <dxf>
      <fill>
        <patternFill>
          <bgColor rgb="FFFF6699"/>
        </patternFill>
      </fill>
    </dxf>
    <dxf>
      <fill>
        <patternFill>
          <bgColor rgb="FFCC00CC"/>
        </patternFill>
      </fill>
    </dxf>
    <dxf>
      <fill>
        <patternFill>
          <bgColor rgb="FF92D050"/>
        </patternFill>
      </fill>
    </dxf>
    <dxf>
      <fill>
        <patternFill>
          <bgColor rgb="FFCC00CC"/>
        </patternFill>
      </fill>
    </dxf>
    <dxf>
      <fill>
        <patternFill>
          <bgColor rgb="FF92D050"/>
        </patternFill>
      </fill>
    </dxf>
    <dxf>
      <fill>
        <patternFill>
          <bgColor rgb="FF0070C0"/>
        </patternFill>
      </fill>
    </dxf>
    <dxf>
      <fill>
        <patternFill>
          <bgColor rgb="FF0070C0"/>
        </patternFill>
      </fill>
    </dxf>
    <dxf>
      <fill>
        <patternFill>
          <bgColor rgb="FFFFFF66"/>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66"/>
        </patternFill>
      </fill>
    </dxf>
    <dxf>
      <fill>
        <patternFill>
          <bgColor rgb="FFFF3300"/>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rgb="FFCC00CC"/>
        </patternFill>
      </fill>
    </dxf>
    <dxf>
      <fill>
        <patternFill>
          <bgColor rgb="FFCC00CC"/>
        </patternFill>
      </fill>
    </dxf>
    <dxf>
      <fill>
        <patternFill>
          <bgColor rgb="FFFF3300"/>
        </patternFill>
      </fill>
    </dxf>
    <dxf>
      <fill>
        <patternFill>
          <bgColor rgb="FF92D050"/>
        </patternFill>
      </fill>
    </dxf>
    <dxf>
      <fill>
        <patternFill>
          <bgColor rgb="FF92D050"/>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00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33</xdr:col>
      <xdr:colOff>302559</xdr:colOff>
      <xdr:row>44</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23688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44</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44</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Normal="100" zoomScaleSheetLayoutView="100" workbookViewId="0">
      <selection activeCell="E5" sqref="E5"/>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x14ac:dyDescent="0.15">
      <c r="A2" s="375" t="s">
        <v>364</v>
      </c>
      <c r="B2" s="354"/>
      <c r="C2" s="354"/>
      <c r="D2" s="354"/>
      <c r="E2" s="354"/>
      <c r="F2" s="354"/>
      <c r="G2" s="354"/>
      <c r="H2" s="354"/>
      <c r="I2" s="354"/>
      <c r="J2" s="354"/>
    </row>
    <row r="3" spans="1:14" x14ac:dyDescent="0.15">
      <c r="A3" s="354"/>
      <c r="B3" s="354"/>
      <c r="C3" s="354"/>
      <c r="D3" s="354"/>
      <c r="E3" s="354"/>
      <c r="F3" s="354"/>
      <c r="G3" s="354"/>
      <c r="H3" s="354"/>
      <c r="I3" s="354"/>
      <c r="J3" s="354"/>
    </row>
    <row r="4" spans="1:14" ht="30.75" customHeight="1" thickBot="1" x14ac:dyDescent="0.2">
      <c r="A4" s="354"/>
      <c r="B4" s="364" t="s">
        <v>349</v>
      </c>
      <c r="C4" s="354"/>
      <c r="D4" s="354"/>
      <c r="E4" s="354"/>
      <c r="F4" s="354"/>
      <c r="G4" s="354"/>
      <c r="H4" s="354"/>
      <c r="I4" s="354"/>
      <c r="J4" s="354"/>
      <c r="M4" s="361" t="s">
        <v>350</v>
      </c>
      <c r="N4" s="360">
        <v>44287</v>
      </c>
    </row>
    <row r="5" spans="1:14" ht="29.25" customHeight="1" x14ac:dyDescent="0.15">
      <c r="A5" s="354"/>
      <c r="B5" s="354"/>
      <c r="C5" s="374" t="s">
        <v>258</v>
      </c>
      <c r="D5" s="373" t="s">
        <v>52</v>
      </c>
      <c r="E5" s="372"/>
      <c r="F5" s="371" t="s">
        <v>51</v>
      </c>
      <c r="G5" s="354"/>
      <c r="H5" s="354"/>
      <c r="I5" s="354"/>
      <c r="J5" s="354"/>
      <c r="M5" s="361" t="s">
        <v>351</v>
      </c>
      <c r="N5" s="360">
        <v>44317</v>
      </c>
    </row>
    <row r="6" spans="1:14" ht="29.25" customHeight="1" x14ac:dyDescent="0.15">
      <c r="A6" s="354"/>
      <c r="B6" s="354"/>
      <c r="C6" s="370" t="s">
        <v>50</v>
      </c>
      <c r="D6" s="463"/>
      <c r="E6" s="463"/>
      <c r="F6" s="464"/>
      <c r="G6" s="354"/>
      <c r="H6" s="354"/>
      <c r="I6" s="354"/>
      <c r="J6" s="65"/>
      <c r="M6" s="361" t="s">
        <v>352</v>
      </c>
      <c r="N6" s="360">
        <v>44348</v>
      </c>
    </row>
    <row r="7" spans="1:14" ht="29.25" customHeight="1" x14ac:dyDescent="0.15">
      <c r="A7" s="354"/>
      <c r="B7" s="354"/>
      <c r="C7" s="370" t="s">
        <v>348</v>
      </c>
      <c r="D7" s="465"/>
      <c r="E7" s="465"/>
      <c r="F7" s="466"/>
      <c r="G7" s="354"/>
      <c r="H7" s="354"/>
      <c r="I7" s="354"/>
      <c r="J7" s="65"/>
      <c r="M7" s="361" t="s">
        <v>353</v>
      </c>
      <c r="N7" s="360">
        <v>44378</v>
      </c>
    </row>
    <row r="8" spans="1:14" ht="29.25" customHeight="1" x14ac:dyDescent="0.15">
      <c r="A8" s="354"/>
      <c r="B8" s="354"/>
      <c r="C8" s="370" t="s">
        <v>347</v>
      </c>
      <c r="D8" s="467"/>
      <c r="E8" s="468"/>
      <c r="F8" s="469"/>
      <c r="G8" s="354"/>
      <c r="H8" s="354"/>
      <c r="I8" s="354"/>
      <c r="J8" s="65"/>
      <c r="M8" s="361" t="s">
        <v>354</v>
      </c>
      <c r="N8" s="360">
        <v>44409</v>
      </c>
    </row>
    <row r="9" spans="1:14" ht="29.25" customHeight="1" thickBot="1" x14ac:dyDescent="0.2">
      <c r="A9" s="354"/>
      <c r="B9" s="354"/>
      <c r="C9" s="369" t="s">
        <v>346</v>
      </c>
      <c r="D9" s="470"/>
      <c r="E9" s="471"/>
      <c r="F9" s="472"/>
      <c r="G9" s="354"/>
      <c r="H9" s="354"/>
      <c r="I9" s="354"/>
      <c r="J9" s="65"/>
      <c r="M9" s="361" t="s">
        <v>355</v>
      </c>
      <c r="N9" s="360">
        <v>44440</v>
      </c>
    </row>
    <row r="10" spans="1:14" ht="29.25" customHeight="1" thickBot="1" x14ac:dyDescent="0.2">
      <c r="A10" s="354"/>
      <c r="B10" s="354"/>
      <c r="C10" s="359"/>
      <c r="D10" s="359"/>
      <c r="E10" s="359"/>
      <c r="F10" s="359"/>
      <c r="G10" s="354"/>
      <c r="H10" s="354"/>
      <c r="I10" s="354"/>
      <c r="J10" s="65"/>
      <c r="M10" s="361" t="s">
        <v>356</v>
      </c>
      <c r="N10" s="360">
        <v>44470</v>
      </c>
    </row>
    <row r="11" spans="1:14" ht="29.25" customHeight="1" x14ac:dyDescent="0.15">
      <c r="A11" s="354"/>
      <c r="B11" s="354"/>
      <c r="C11" s="476" t="s">
        <v>345</v>
      </c>
      <c r="D11" s="477"/>
      <c r="E11" s="477"/>
      <c r="F11" s="478"/>
      <c r="G11" s="479" t="s">
        <v>61</v>
      </c>
      <c r="H11" s="480"/>
      <c r="I11" s="354"/>
      <c r="J11" s="65"/>
      <c r="M11" s="361" t="s">
        <v>357</v>
      </c>
      <c r="N11" s="360">
        <v>44501</v>
      </c>
    </row>
    <row r="12" spans="1:14" ht="29.25" customHeight="1" thickBot="1" x14ac:dyDescent="0.2">
      <c r="A12" s="354"/>
      <c r="B12" s="354"/>
      <c r="C12" s="368" t="s">
        <v>350</v>
      </c>
      <c r="D12" s="367" t="s">
        <v>344</v>
      </c>
      <c r="E12" s="474" t="s">
        <v>361</v>
      </c>
      <c r="F12" s="475"/>
      <c r="G12" s="366">
        <f>_xlfn.DAYS(VLOOKUP(E12,M4:N18,2,FALSE),VLOOKUP(C12,M4:N18,2,FALSE))/30+1</f>
        <v>12.133333333333333</v>
      </c>
      <c r="H12" s="365" t="s">
        <v>343</v>
      </c>
      <c r="I12" s="354"/>
      <c r="J12" s="65"/>
      <c r="M12" s="361" t="s">
        <v>358</v>
      </c>
      <c r="N12" s="360">
        <v>44531</v>
      </c>
    </row>
    <row r="13" spans="1:14" ht="29.25" customHeight="1" thickBot="1" x14ac:dyDescent="0.2">
      <c r="A13" s="354"/>
      <c r="B13" s="354"/>
      <c r="C13" s="359"/>
      <c r="D13" s="359"/>
      <c r="E13" s="359"/>
      <c r="F13" s="359"/>
      <c r="G13" s="354"/>
      <c r="H13" s="354"/>
      <c r="I13" s="354"/>
      <c r="J13" s="65"/>
      <c r="M13" s="361" t="s">
        <v>359</v>
      </c>
      <c r="N13" s="360">
        <v>44562</v>
      </c>
    </row>
    <row r="14" spans="1:14" ht="29.25" customHeight="1" x14ac:dyDescent="0.15">
      <c r="A14" s="354"/>
      <c r="B14" s="354"/>
      <c r="C14" s="487" t="s">
        <v>342</v>
      </c>
      <c r="D14" s="481" t="s">
        <v>341</v>
      </c>
      <c r="E14" s="481"/>
      <c r="F14" s="483"/>
      <c r="G14" s="484"/>
      <c r="H14" s="354"/>
      <c r="I14" s="354"/>
      <c r="J14" s="65"/>
      <c r="M14" s="361"/>
      <c r="N14" s="360"/>
    </row>
    <row r="15" spans="1:14" ht="29.25" customHeight="1" thickBot="1" x14ac:dyDescent="0.2">
      <c r="A15" s="354"/>
      <c r="B15" s="354"/>
      <c r="C15" s="488"/>
      <c r="D15" s="482" t="s">
        <v>340</v>
      </c>
      <c r="E15" s="482"/>
      <c r="F15" s="485"/>
      <c r="G15" s="486"/>
      <c r="H15" s="354"/>
      <c r="I15" s="354"/>
      <c r="J15" s="65"/>
      <c r="M15" s="361"/>
      <c r="N15" s="360"/>
    </row>
    <row r="16" spans="1:14" ht="29.25" customHeight="1" x14ac:dyDescent="0.15">
      <c r="A16" s="354"/>
      <c r="B16" s="354"/>
      <c r="C16" s="359"/>
      <c r="D16" s="359"/>
      <c r="E16" s="359"/>
      <c r="F16" s="359"/>
      <c r="G16" s="354"/>
      <c r="H16" s="354"/>
      <c r="I16" s="354"/>
      <c r="J16" s="65"/>
      <c r="M16" s="361"/>
      <c r="N16" s="360"/>
    </row>
    <row r="17" spans="1:14" ht="30.75" customHeight="1" thickBot="1" x14ac:dyDescent="0.2">
      <c r="A17" s="354"/>
      <c r="B17" s="364" t="s">
        <v>339</v>
      </c>
      <c r="C17" s="354"/>
      <c r="D17" s="354"/>
      <c r="E17" s="354"/>
      <c r="F17" s="354"/>
      <c r="G17" s="354"/>
      <c r="H17" s="354"/>
      <c r="I17" s="354"/>
      <c r="J17" s="65"/>
      <c r="M17" s="361" t="s">
        <v>360</v>
      </c>
      <c r="N17" s="360">
        <v>44593</v>
      </c>
    </row>
    <row r="18" spans="1:14" ht="29.25" customHeight="1" thickBot="1" x14ac:dyDescent="0.2">
      <c r="A18" s="354"/>
      <c r="B18" s="354"/>
      <c r="C18" s="452" t="s">
        <v>338</v>
      </c>
      <c r="D18" s="453"/>
      <c r="E18" s="453"/>
      <c r="F18" s="454"/>
      <c r="G18" s="363"/>
      <c r="H18" s="362" t="s">
        <v>337</v>
      </c>
      <c r="I18" s="354"/>
      <c r="J18" s="65"/>
      <c r="M18" s="361" t="s">
        <v>361</v>
      </c>
      <c r="N18" s="360">
        <v>44621</v>
      </c>
    </row>
    <row r="19" spans="1:14" ht="29.25" customHeight="1" thickBot="1" x14ac:dyDescent="0.2">
      <c r="A19" s="354"/>
      <c r="B19" s="354"/>
      <c r="C19" s="359"/>
      <c r="D19" s="359"/>
      <c r="E19" s="359"/>
      <c r="F19" s="359"/>
      <c r="G19" s="358"/>
      <c r="H19" s="357"/>
      <c r="I19" s="354"/>
      <c r="J19" s="65"/>
    </row>
    <row r="20" spans="1:14" ht="44.25" customHeight="1" x14ac:dyDescent="0.15">
      <c r="A20" s="354"/>
      <c r="B20" s="354"/>
      <c r="C20" s="455" t="s">
        <v>362</v>
      </c>
      <c r="D20" s="456"/>
      <c r="E20" s="456"/>
      <c r="F20" s="456"/>
      <c r="G20" s="459"/>
      <c r="H20" s="460"/>
      <c r="I20" s="356" t="s">
        <v>1</v>
      </c>
      <c r="J20" s="65"/>
      <c r="L20" s="450" t="s">
        <v>336</v>
      </c>
      <c r="M20" s="450"/>
      <c r="N20" s="450"/>
    </row>
    <row r="21" spans="1:14" ht="44.25" customHeight="1" thickBot="1" x14ac:dyDescent="0.2">
      <c r="A21" s="354"/>
      <c r="B21" s="354"/>
      <c r="C21" s="457" t="s">
        <v>363</v>
      </c>
      <c r="D21" s="458"/>
      <c r="E21" s="458"/>
      <c r="F21" s="458"/>
      <c r="G21" s="461"/>
      <c r="H21" s="462"/>
      <c r="I21" s="355" t="s">
        <v>1</v>
      </c>
      <c r="J21" s="65"/>
      <c r="L21" s="451">
        <f>IFERROR(G21/G20,0)</f>
        <v>0</v>
      </c>
      <c r="M21" s="451"/>
      <c r="N21" s="451"/>
    </row>
    <row r="22" spans="1:14" ht="68.25" customHeight="1" x14ac:dyDescent="0.15">
      <c r="A22" s="354"/>
      <c r="B22" s="354"/>
      <c r="C22" s="473" t="s">
        <v>448</v>
      </c>
      <c r="D22" s="473"/>
      <c r="E22" s="473"/>
      <c r="F22" s="473"/>
      <c r="G22" s="473"/>
      <c r="H22" s="473"/>
      <c r="I22" s="473"/>
      <c r="J22" s="65"/>
    </row>
    <row r="23" spans="1:14" ht="14.25" x14ac:dyDescent="0.15">
      <c r="A23" s="354"/>
      <c r="B23" s="354"/>
      <c r="C23" s="354"/>
      <c r="D23" s="354"/>
      <c r="E23" s="354"/>
      <c r="F23" s="354"/>
      <c r="G23" s="354"/>
      <c r="H23" s="354"/>
      <c r="I23" s="354"/>
      <c r="J23" s="65"/>
    </row>
    <row r="24" spans="1:14" ht="14.25" x14ac:dyDescent="0.15">
      <c r="J24" s="1"/>
    </row>
    <row r="25" spans="1:14" ht="14.25" x14ac:dyDescent="0.15">
      <c r="J25" s="1"/>
    </row>
    <row r="26" spans="1:14" ht="14.25" x14ac:dyDescent="0.15">
      <c r="J26" s="1"/>
    </row>
    <row r="27" spans="1:14" ht="14.25" x14ac:dyDescent="0.15">
      <c r="J27" s="1"/>
    </row>
    <row r="28" spans="1:14" ht="14.25" x14ac:dyDescent="0.15">
      <c r="J28" s="1"/>
    </row>
    <row r="29" spans="1:14" ht="14.25" x14ac:dyDescent="0.15">
      <c r="J29" s="1"/>
    </row>
  </sheetData>
  <sheetProtection algorithmName="SHA-512" hashValue="Lh0q20Mzrwd8cLF6jxBcPUVFIEjqyL+pTvWXs3I2IIthqnPhfzwUP50oDtgMrkAJitnXG+CoYn09yJILiyJWYg==" saltValue="353IoC+ExUPXXNvjMKdsDA==" spinCount="100000" sheet="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1"/>
  <dataValidations count="4">
    <dataValidation type="list" allowBlank="1" showInputMessage="1" showErrorMessage="1" sqref="C12 E12:F12">
      <formula1>$M$4:$M$18</formula1>
    </dataValidation>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D6:F6">
      <formula1>"保育所,認定こども園,幼稚園,小規模保育事業,家庭的保育事業,事業所内保育事業"</formula1>
    </dataValidation>
    <dataValidation type="list" allowBlank="1" showInputMessage="1" showErrorMessage="1" sqref="F14:G15">
      <formula1>"令和２年度,令和元年度,平成30年度,平成29年度,平成28年度,平成27年度,平成26年度,平成24年度"</formula1>
    </dataValidation>
  </dataValidation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X24"/>
  <sheetViews>
    <sheetView view="pageBreakPreview" zoomScale="90" zoomScaleNormal="100" zoomScaleSheetLayoutView="90" workbookViewId="0">
      <selection activeCell="E14" sqref="E14"/>
    </sheetView>
  </sheetViews>
  <sheetFormatPr defaultColWidth="9" defaultRowHeight="18" customHeight="1" x14ac:dyDescent="0.15"/>
  <cols>
    <col min="1" max="1" width="5" style="56" customWidth="1"/>
    <col min="2" max="2" width="11.875" style="56" customWidth="1"/>
    <col min="3" max="3" width="11.75" style="56" customWidth="1"/>
    <col min="4" max="4" width="24.75" style="56" customWidth="1"/>
    <col min="5" max="8" width="13.75" style="56" customWidth="1"/>
    <col min="9" max="9" width="16.625" style="56" customWidth="1"/>
    <col min="10" max="13" width="3" style="56" customWidth="1"/>
    <col min="14" max="14" width="3" style="56" hidden="1" customWidth="1"/>
    <col min="15" max="21" width="3" style="56" customWidth="1"/>
    <col min="22" max="22" width="13" style="56" hidden="1" customWidth="1"/>
    <col min="23" max="24" width="12.25" style="56" hidden="1" customWidth="1"/>
    <col min="25" max="25" width="9" style="56" customWidth="1"/>
    <col min="26" max="16384" width="9" style="56"/>
  </cols>
  <sheetData>
    <row r="1" spans="1:24" s="1" customFormat="1" ht="18" customHeight="1" x14ac:dyDescent="0.15">
      <c r="A1" s="228" t="s">
        <v>325</v>
      </c>
      <c r="B1" s="100"/>
      <c r="C1" s="100"/>
      <c r="D1" s="229"/>
      <c r="E1" s="180"/>
      <c r="F1" s="200"/>
      <c r="G1" s="200"/>
      <c r="H1" s="180"/>
      <c r="I1" s="100"/>
    </row>
    <row r="2" spans="1:24" s="1" customFormat="1" ht="18" customHeight="1" thickBot="1" x14ac:dyDescent="0.2">
      <c r="A2" s="228"/>
      <c r="B2" s="100"/>
      <c r="C2" s="100"/>
      <c r="D2" s="230" t="s">
        <v>281</v>
      </c>
      <c r="E2" s="164" t="s">
        <v>286</v>
      </c>
      <c r="F2" s="489">
        <f>①入力シート!E5</f>
        <v>0</v>
      </c>
      <c r="G2" s="490"/>
      <c r="H2" s="164" t="s">
        <v>287</v>
      </c>
      <c r="I2" s="100"/>
      <c r="W2" s="1" t="s">
        <v>323</v>
      </c>
      <c r="X2" s="1" t="s">
        <v>324</v>
      </c>
    </row>
    <row r="3" spans="1:24" s="1" customFormat="1" ht="18" customHeight="1" x14ac:dyDescent="0.15">
      <c r="A3" s="228"/>
      <c r="B3" s="100"/>
      <c r="C3" s="100"/>
      <c r="D3" s="230" t="s">
        <v>282</v>
      </c>
      <c r="E3" s="489">
        <f>①入力シート!D6</f>
        <v>0</v>
      </c>
      <c r="F3" s="491"/>
      <c r="G3" s="491"/>
      <c r="H3" s="490"/>
      <c r="I3" s="100"/>
      <c r="N3" s="1" t="s">
        <v>300</v>
      </c>
      <c r="V3" s="206" t="s">
        <v>320</v>
      </c>
      <c r="W3" s="207">
        <v>50000</v>
      </c>
      <c r="X3" s="208">
        <v>6250</v>
      </c>
    </row>
    <row r="4" spans="1:24" s="1" customFormat="1" ht="18" customHeight="1" x14ac:dyDescent="0.15">
      <c r="A4" s="228"/>
      <c r="B4" s="100"/>
      <c r="C4" s="100"/>
      <c r="D4" s="230" t="s">
        <v>283</v>
      </c>
      <c r="E4" s="492">
        <f>①入力シート!D7</f>
        <v>0</v>
      </c>
      <c r="F4" s="493"/>
      <c r="G4" s="493"/>
      <c r="H4" s="494"/>
      <c r="I4" s="100"/>
      <c r="N4" s="1" t="s">
        <v>301</v>
      </c>
      <c r="V4" s="206" t="s">
        <v>321</v>
      </c>
      <c r="W4" s="50">
        <v>51140</v>
      </c>
      <c r="X4" s="209">
        <v>6390</v>
      </c>
    </row>
    <row r="5" spans="1:24" s="1" customFormat="1" ht="18" customHeight="1" thickBot="1" x14ac:dyDescent="0.2">
      <c r="A5" s="100"/>
      <c r="B5" s="100"/>
      <c r="C5" s="100"/>
      <c r="D5" s="230" t="s">
        <v>284</v>
      </c>
      <c r="E5" s="489">
        <f>①入力シート!D8</f>
        <v>0</v>
      </c>
      <c r="F5" s="491"/>
      <c r="G5" s="491"/>
      <c r="H5" s="490"/>
      <c r="I5" s="100"/>
      <c r="N5" s="1" t="s">
        <v>302</v>
      </c>
      <c r="V5" s="206" t="s">
        <v>322</v>
      </c>
      <c r="W5" s="210">
        <v>48860</v>
      </c>
      <c r="X5" s="211">
        <v>6110</v>
      </c>
    </row>
    <row r="6" spans="1:24" s="1" customFormat="1" ht="18" customHeight="1" x14ac:dyDescent="0.15">
      <c r="A6" s="100"/>
      <c r="B6" s="100"/>
      <c r="C6" s="100"/>
      <c r="D6" s="230" t="s">
        <v>285</v>
      </c>
      <c r="E6" s="489">
        <f>①入力シート!D9</f>
        <v>0</v>
      </c>
      <c r="F6" s="491"/>
      <c r="G6" s="491"/>
      <c r="H6" s="490"/>
      <c r="I6" s="100"/>
      <c r="N6" s="1" t="s">
        <v>303</v>
      </c>
    </row>
    <row r="7" spans="1:24" s="1" customFormat="1" ht="18" customHeight="1" x14ac:dyDescent="0.15">
      <c r="A7" s="501" t="s">
        <v>433</v>
      </c>
      <c r="B7" s="501"/>
      <c r="C7" s="501"/>
      <c r="D7" s="501"/>
      <c r="E7" s="501"/>
      <c r="F7" s="501"/>
      <c r="G7" s="501"/>
      <c r="H7" s="501"/>
      <c r="I7" s="100"/>
      <c r="N7" s="1" t="s">
        <v>304</v>
      </c>
    </row>
    <row r="8" spans="1:24" s="1" customFormat="1" ht="18" customHeight="1" x14ac:dyDescent="0.15">
      <c r="A8" s="501" t="s">
        <v>73</v>
      </c>
      <c r="B8" s="501"/>
      <c r="C8" s="501"/>
      <c r="D8" s="501"/>
      <c r="E8" s="501"/>
      <c r="F8" s="501"/>
      <c r="G8" s="501"/>
      <c r="H8" s="502"/>
      <c r="I8" s="100"/>
      <c r="N8" s="1" t="s">
        <v>319</v>
      </c>
    </row>
    <row r="9" spans="1:24" s="1" customFormat="1" ht="18" customHeight="1" thickBot="1" x14ac:dyDescent="0.2">
      <c r="A9" s="231"/>
      <c r="B9" s="231"/>
      <c r="C9" s="231"/>
      <c r="D9" s="231"/>
      <c r="E9" s="231"/>
      <c r="F9" s="231"/>
      <c r="G9" s="231"/>
      <c r="H9" s="100"/>
      <c r="I9" s="100"/>
      <c r="N9" s="1" t="s">
        <v>305</v>
      </c>
    </row>
    <row r="10" spans="1:24" s="1" customFormat="1" ht="30" customHeight="1" x14ac:dyDescent="0.15">
      <c r="A10" s="503" t="s">
        <v>72</v>
      </c>
      <c r="B10" s="505" t="s">
        <v>71</v>
      </c>
      <c r="C10" s="505" t="s">
        <v>70</v>
      </c>
      <c r="D10" s="505" t="s">
        <v>69</v>
      </c>
      <c r="E10" s="507" t="s">
        <v>68</v>
      </c>
      <c r="F10" s="508"/>
      <c r="G10" s="507" t="s">
        <v>67</v>
      </c>
      <c r="H10" s="509"/>
      <c r="I10" s="100"/>
      <c r="N10" s="1" t="s">
        <v>306</v>
      </c>
    </row>
    <row r="11" spans="1:24" s="1" customFormat="1" ht="54" customHeight="1" thickBot="1" x14ac:dyDescent="0.2">
      <c r="A11" s="504"/>
      <c r="B11" s="506"/>
      <c r="C11" s="506"/>
      <c r="D11" s="506"/>
      <c r="E11" s="58"/>
      <c r="F11" s="59" t="s">
        <v>66</v>
      </c>
      <c r="G11" s="227"/>
      <c r="H11" s="60" t="s">
        <v>243</v>
      </c>
      <c r="I11" s="100"/>
      <c r="N11" s="1" t="s">
        <v>307</v>
      </c>
    </row>
    <row r="12" spans="1:24" s="1" customFormat="1" ht="21.75" customHeight="1" x14ac:dyDescent="0.15">
      <c r="A12" s="8" t="s">
        <v>65</v>
      </c>
      <c r="B12" s="7" t="s">
        <v>64</v>
      </c>
      <c r="C12" s="7" t="s">
        <v>63</v>
      </c>
      <c r="D12" s="7" t="s">
        <v>62</v>
      </c>
      <c r="E12" s="47">
        <v>40000</v>
      </c>
      <c r="F12" s="47"/>
      <c r="G12" s="48"/>
      <c r="H12" s="49"/>
      <c r="I12" s="100"/>
      <c r="N12" s="1" t="s">
        <v>308</v>
      </c>
    </row>
    <row r="13" spans="1:24" s="1" customFormat="1" ht="21.75" customHeight="1" x14ac:dyDescent="0.15">
      <c r="A13" s="50" t="s">
        <v>244</v>
      </c>
      <c r="B13" s="7" t="s">
        <v>64</v>
      </c>
      <c r="C13" s="7" t="s">
        <v>63</v>
      </c>
      <c r="D13" s="7" t="s">
        <v>62</v>
      </c>
      <c r="E13" s="47"/>
      <c r="F13" s="47"/>
      <c r="G13" s="48">
        <v>40000</v>
      </c>
      <c r="H13" s="49"/>
      <c r="I13" s="100"/>
      <c r="N13" s="1" t="s">
        <v>309</v>
      </c>
    </row>
    <row r="14" spans="1:24" s="1" customFormat="1" ht="21.75" customHeight="1" x14ac:dyDescent="0.15">
      <c r="A14" s="103">
        <v>1</v>
      </c>
      <c r="B14" s="444" t="s">
        <v>248</v>
      </c>
      <c r="C14" s="444" t="s">
        <v>52</v>
      </c>
      <c r="D14" s="444">
        <f>E5</f>
        <v>0</v>
      </c>
      <c r="E14" s="51"/>
      <c r="F14" s="51"/>
      <c r="G14" s="52"/>
      <c r="H14" s="53"/>
      <c r="I14" s="205" t="str">
        <f>IF(⑥第６号様式!R15="","",IF(E14&gt;IF(OR(E3="認定こども園",E3="幼稚園"),(ROUNDDOWN(VLOOKUP(E3,$V$3:$X$5,2,FALSE)*⑥第６号様式!R15*12,-3)+ROUNDDOWN(VLOOKUP(E3,V3:X5,3,FALSE)*⑥第６号様式!V15*12,-3))*0.2,(ROUNDDOWN(W5*⑥第６号様式!R15*12,-3)+ROUNDDOWN(X5*⑥第６号様式!V15*12,-3))*0.2),"NG",""))</f>
        <v/>
      </c>
      <c r="N14" s="1" t="s">
        <v>310</v>
      </c>
    </row>
    <row r="15" spans="1:24" s="1" customFormat="1" ht="21.75" customHeight="1" x14ac:dyDescent="0.15">
      <c r="A15" s="103">
        <v>2</v>
      </c>
      <c r="B15" s="6"/>
      <c r="C15" s="6"/>
      <c r="D15" s="6"/>
      <c r="E15" s="51"/>
      <c r="F15" s="51"/>
      <c r="G15" s="52"/>
      <c r="H15" s="53"/>
      <c r="I15" s="100"/>
      <c r="N15" s="1" t="s">
        <v>311</v>
      </c>
    </row>
    <row r="16" spans="1:24" s="1" customFormat="1" ht="21.75" customHeight="1" x14ac:dyDescent="0.15">
      <c r="A16" s="103">
        <v>3</v>
      </c>
      <c r="B16" s="6"/>
      <c r="C16" s="6"/>
      <c r="D16" s="6"/>
      <c r="E16" s="51"/>
      <c r="F16" s="51"/>
      <c r="G16" s="52"/>
      <c r="H16" s="53"/>
      <c r="I16" s="100"/>
      <c r="N16" s="1" t="s">
        <v>312</v>
      </c>
    </row>
    <row r="17" spans="1:14" s="1" customFormat="1" ht="21.75" customHeight="1" x14ac:dyDescent="0.15">
      <c r="A17" s="103">
        <v>4</v>
      </c>
      <c r="B17" s="6"/>
      <c r="C17" s="6"/>
      <c r="D17" s="6"/>
      <c r="E17" s="51"/>
      <c r="F17" s="51"/>
      <c r="G17" s="52"/>
      <c r="H17" s="53"/>
      <c r="I17" s="100"/>
      <c r="N17" s="1" t="s">
        <v>313</v>
      </c>
    </row>
    <row r="18" spans="1:14" s="1" customFormat="1" ht="21.75" customHeight="1" x14ac:dyDescent="0.15">
      <c r="A18" s="103">
        <v>5</v>
      </c>
      <c r="B18" s="6"/>
      <c r="C18" s="6"/>
      <c r="D18" s="6"/>
      <c r="E18" s="51"/>
      <c r="F18" s="51"/>
      <c r="G18" s="52"/>
      <c r="H18" s="53"/>
      <c r="I18" s="100"/>
      <c r="N18" s="1" t="s">
        <v>314</v>
      </c>
    </row>
    <row r="19" spans="1:14" s="1" customFormat="1" ht="21.75" customHeight="1" x14ac:dyDescent="0.15">
      <c r="A19" s="103">
        <v>6</v>
      </c>
      <c r="B19" s="6"/>
      <c r="C19" s="6"/>
      <c r="D19" s="6"/>
      <c r="E19" s="51"/>
      <c r="F19" s="51"/>
      <c r="G19" s="52"/>
      <c r="H19" s="53"/>
      <c r="I19" s="100"/>
      <c r="N19" s="1" t="s">
        <v>315</v>
      </c>
    </row>
    <row r="20" spans="1:14" s="1" customFormat="1" ht="21.75" customHeight="1" x14ac:dyDescent="0.15">
      <c r="A20" s="103">
        <v>7</v>
      </c>
      <c r="B20" s="6"/>
      <c r="C20" s="6"/>
      <c r="D20" s="6"/>
      <c r="E20" s="51"/>
      <c r="F20" s="51"/>
      <c r="G20" s="52"/>
      <c r="H20" s="53"/>
      <c r="I20" s="100"/>
      <c r="N20" s="1" t="s">
        <v>316</v>
      </c>
    </row>
    <row r="21" spans="1:14" s="1" customFormat="1" ht="21.75" customHeight="1" thickBot="1" x14ac:dyDescent="0.2">
      <c r="A21" s="104">
        <v>8</v>
      </c>
      <c r="B21" s="6"/>
      <c r="C21" s="6"/>
      <c r="D21" s="6"/>
      <c r="E21" s="54"/>
      <c r="F21" s="54"/>
      <c r="G21" s="55"/>
      <c r="H21" s="443"/>
      <c r="I21" s="100"/>
    </row>
    <row r="22" spans="1:14" s="1" customFormat="1" ht="21.75" customHeight="1" thickTop="1" thickBot="1" x14ac:dyDescent="0.2">
      <c r="A22" s="495" t="s">
        <v>61</v>
      </c>
      <c r="B22" s="496"/>
      <c r="C22" s="496"/>
      <c r="D22" s="497"/>
      <c r="E22" s="422">
        <f>SUM(E14:E21)</f>
        <v>0</v>
      </c>
      <c r="F22" s="422">
        <f>SUM(F14:F21)</f>
        <v>0</v>
      </c>
      <c r="G22" s="423">
        <f>SUM(G14:G21)</f>
        <v>0</v>
      </c>
      <c r="H22" s="424">
        <f>SUM(H14:H21)</f>
        <v>0</v>
      </c>
      <c r="I22" s="100"/>
    </row>
    <row r="23" spans="1:14" s="1" customFormat="1" ht="42" customHeight="1" x14ac:dyDescent="0.15">
      <c r="A23" s="223" t="s">
        <v>32</v>
      </c>
      <c r="B23" s="498" t="s">
        <v>59</v>
      </c>
      <c r="C23" s="498"/>
      <c r="D23" s="498"/>
      <c r="E23" s="498"/>
      <c r="F23" s="498"/>
      <c r="G23" s="498"/>
      <c r="H23" s="499"/>
      <c r="I23" s="100"/>
    </row>
    <row r="24" spans="1:14" s="1" customFormat="1" ht="18" customHeight="1" x14ac:dyDescent="0.15">
      <c r="A24" s="57" t="s">
        <v>30</v>
      </c>
      <c r="B24" s="500" t="s">
        <v>267</v>
      </c>
      <c r="C24" s="500"/>
      <c r="D24" s="500"/>
      <c r="E24" s="500"/>
      <c r="F24" s="500"/>
      <c r="G24" s="500"/>
      <c r="H24" s="500"/>
      <c r="I24" s="100"/>
    </row>
  </sheetData>
  <sheetProtection algorithmName="SHA-512" hashValue="DA3u+GhYj3cChNWttqRTdzwNMqWhV6LT+dWY/NX4IE8LS0Tk8XVXR/6QQ3bxfFpYOnmhu8HnldZrrm/OPEjxew==" saltValue="JbTro4lABmqfOJwuKzvCCg==" spinCount="100000" sheet="1" insertRows="0"/>
  <mergeCells count="16">
    <mergeCell ref="A22:D22"/>
    <mergeCell ref="B23:H23"/>
    <mergeCell ref="B24:H24"/>
    <mergeCell ref="A7:H7"/>
    <mergeCell ref="A8:H8"/>
    <mergeCell ref="A10:A11"/>
    <mergeCell ref="B10:B11"/>
    <mergeCell ref="C10:C11"/>
    <mergeCell ref="D10:D11"/>
    <mergeCell ref="E10:F10"/>
    <mergeCell ref="G10:H10"/>
    <mergeCell ref="F2:G2"/>
    <mergeCell ref="E3:H3"/>
    <mergeCell ref="E4:H4"/>
    <mergeCell ref="E5:H5"/>
    <mergeCell ref="E6:H6"/>
  </mergeCells>
  <phoneticPr fontId="11"/>
  <printOptions horizontalCentered="1"/>
  <pageMargins left="0.55118110236220474" right="0.55118110236220474" top="0.55118110236220474" bottom="0.98425196850393704" header="0.31496062992125984" footer="0.51181102362204722"/>
  <pageSetup paperSize="9" scale="75" fitToHeight="0" orientation="portrait" horizontalDpi="300" verticalDpi="300" r:id="rId1"/>
  <headerFooter alignWithMargins="0"/>
  <ignoredErrors>
    <ignoredError sqref="G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U1085"/>
  <sheetViews>
    <sheetView view="pageBreakPreview" zoomScale="60" zoomScaleNormal="66" workbookViewId="0">
      <selection activeCell="I2" sqref="I2"/>
    </sheetView>
  </sheetViews>
  <sheetFormatPr defaultRowHeight="13.5" x14ac:dyDescent="0.15"/>
  <cols>
    <col min="1" max="1" width="5.125" style="376" customWidth="1"/>
    <col min="2" max="3" width="13.375" style="376" customWidth="1"/>
    <col min="4" max="4" width="11.625" style="376" customWidth="1"/>
    <col min="5" max="6" width="7.875" style="376" customWidth="1"/>
    <col min="7" max="7" width="12.75" style="376" customWidth="1"/>
    <col min="8" max="32" width="8" style="377" customWidth="1"/>
    <col min="33" max="33" width="9" style="376" customWidth="1"/>
    <col min="34" max="34" width="27.25" style="376" hidden="1" customWidth="1"/>
    <col min="35" max="42" width="9" style="376" hidden="1" customWidth="1"/>
    <col min="43" max="43" width="13.25" style="376" hidden="1" customWidth="1"/>
    <col min="44" max="99" width="9" style="376" hidden="1" customWidth="1"/>
    <col min="100" max="16384" width="9" style="376"/>
  </cols>
  <sheetData>
    <row r="1" spans="1:99" x14ac:dyDescent="0.15">
      <c r="A1" s="396"/>
      <c r="B1" s="396"/>
      <c r="C1" s="396"/>
      <c r="D1" s="396"/>
      <c r="E1" s="396"/>
      <c r="F1" s="396"/>
      <c r="G1" s="396"/>
      <c r="H1" s="397"/>
      <c r="I1" s="397"/>
      <c r="J1" s="397"/>
      <c r="K1" s="397"/>
      <c r="L1" s="397"/>
      <c r="M1" s="397"/>
      <c r="N1" s="397"/>
      <c r="O1" s="397"/>
      <c r="P1" s="397"/>
      <c r="Q1" s="397"/>
      <c r="R1" s="397"/>
      <c r="S1" s="397"/>
      <c r="T1" s="397"/>
      <c r="U1" s="397"/>
      <c r="V1" s="397"/>
      <c r="W1" s="397"/>
      <c r="X1" s="397"/>
      <c r="Y1" s="397"/>
      <c r="Z1" s="397"/>
      <c r="AA1" s="397"/>
      <c r="AB1" s="397"/>
      <c r="AC1" s="397"/>
      <c r="AD1" s="510" t="str">
        <f>IF(①入力シート!D8="","","（"&amp;①入力シート!D8&amp;"）　　")</f>
        <v/>
      </c>
      <c r="AE1" s="510"/>
      <c r="AF1" s="510"/>
      <c r="AG1" s="510"/>
      <c r="AH1" s="396"/>
    </row>
    <row r="2" spans="1:99" x14ac:dyDescent="0.15">
      <c r="A2" s="396"/>
      <c r="B2" s="396"/>
      <c r="C2" s="396"/>
      <c r="D2" s="396"/>
      <c r="E2" s="396"/>
      <c r="F2" s="396"/>
      <c r="G2" s="396"/>
      <c r="H2" s="400" t="s">
        <v>404</v>
      </c>
      <c r="I2" s="399"/>
      <c r="J2" s="398" t="s">
        <v>401</v>
      </c>
      <c r="K2" s="400" t="s">
        <v>403</v>
      </c>
      <c r="L2" s="399"/>
      <c r="M2" s="398" t="s">
        <v>401</v>
      </c>
      <c r="N2" s="400" t="s">
        <v>402</v>
      </c>
      <c r="O2" s="399"/>
      <c r="P2" s="398" t="s">
        <v>401</v>
      </c>
      <c r="Q2" s="397"/>
      <c r="R2" s="511" t="s">
        <v>400</v>
      </c>
      <c r="S2" s="512"/>
      <c r="T2" s="513" t="s">
        <v>395</v>
      </c>
      <c r="U2" s="514"/>
      <c r="V2" s="515">
        <f>AP3</f>
        <v>0</v>
      </c>
      <c r="W2" s="516"/>
      <c r="X2" s="513" t="s">
        <v>399</v>
      </c>
      <c r="Y2" s="514"/>
      <c r="Z2" s="515">
        <f>AQ3</f>
        <v>0</v>
      </c>
      <c r="AA2" s="516"/>
      <c r="AB2" s="397"/>
      <c r="AC2" s="397"/>
      <c r="AD2" s="397"/>
      <c r="AE2" s="397"/>
      <c r="AF2" s="397"/>
      <c r="AG2" s="396"/>
      <c r="AH2" s="396"/>
      <c r="AO2" s="376" t="s">
        <v>398</v>
      </c>
      <c r="AP2" s="376">
        <f>I2*マスタ!$C$3+L2*マスタ!$C$4</f>
        <v>0</v>
      </c>
      <c r="AQ2" s="376">
        <f>O2*マスタ!$C$5</f>
        <v>0</v>
      </c>
    </row>
    <row r="3" spans="1:99" ht="20.25" customHeight="1" x14ac:dyDescent="0.15">
      <c r="A3" s="396"/>
      <c r="B3" s="396"/>
      <c r="C3" s="396"/>
      <c r="D3" s="396"/>
      <c r="E3" s="396"/>
      <c r="F3" s="396"/>
      <c r="G3" s="396"/>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6"/>
      <c r="AH3" s="396"/>
      <c r="AO3" s="376" t="s">
        <v>397</v>
      </c>
      <c r="AP3" s="376">
        <f>SUMIF($BF6:$BF95,1,BH6:BH95)+SUMIF(④入力シート３!$BF6:$BF95,1,④入力シート３!BH6:BH95)</f>
        <v>0</v>
      </c>
      <c r="AQ3" s="376">
        <f>SUMIF($BF6:$BF95,1,BU6:BU95)</f>
        <v>0</v>
      </c>
    </row>
    <row r="4" spans="1:99" ht="17.25" x14ac:dyDescent="0.15">
      <c r="A4" s="530" t="s">
        <v>396</v>
      </c>
      <c r="B4" s="531"/>
      <c r="C4" s="531"/>
      <c r="D4" s="531"/>
      <c r="E4" s="531"/>
      <c r="F4" s="531"/>
      <c r="G4" s="531"/>
      <c r="H4" s="532" t="s">
        <v>395</v>
      </c>
      <c r="I4" s="533"/>
      <c r="J4" s="533"/>
      <c r="K4" s="533"/>
      <c r="L4" s="533"/>
      <c r="M4" s="533"/>
      <c r="N4" s="533"/>
      <c r="O4" s="533"/>
      <c r="P4" s="533"/>
      <c r="Q4" s="533"/>
      <c r="R4" s="533"/>
      <c r="S4" s="533"/>
      <c r="T4" s="534"/>
      <c r="U4" s="532" t="s">
        <v>394</v>
      </c>
      <c r="V4" s="533"/>
      <c r="W4" s="533"/>
      <c r="X4" s="533"/>
      <c r="Y4" s="533"/>
      <c r="Z4" s="533"/>
      <c r="AA4" s="533"/>
      <c r="AB4" s="533"/>
      <c r="AC4" s="533"/>
      <c r="AD4" s="533"/>
      <c r="AE4" s="533"/>
      <c r="AF4" s="533"/>
      <c r="AG4" s="534"/>
      <c r="AH4" s="520" t="s">
        <v>393</v>
      </c>
    </row>
    <row r="5" spans="1:99" x14ac:dyDescent="0.15">
      <c r="A5" s="395"/>
      <c r="B5" s="419" t="s">
        <v>392</v>
      </c>
      <c r="C5" s="394" t="s">
        <v>391</v>
      </c>
      <c r="D5" s="394" t="s">
        <v>390</v>
      </c>
      <c r="E5" s="394" t="s">
        <v>106</v>
      </c>
      <c r="F5" s="394" t="s">
        <v>389</v>
      </c>
      <c r="G5" s="419" t="s">
        <v>388</v>
      </c>
      <c r="H5" s="393" t="s">
        <v>387</v>
      </c>
      <c r="I5" s="393" t="s">
        <v>386</v>
      </c>
      <c r="J5" s="393" t="s">
        <v>385</v>
      </c>
      <c r="K5" s="393" t="s">
        <v>384</v>
      </c>
      <c r="L5" s="393" t="s">
        <v>383</v>
      </c>
      <c r="M5" s="393" t="s">
        <v>382</v>
      </c>
      <c r="N5" s="393" t="s">
        <v>381</v>
      </c>
      <c r="O5" s="393" t="s">
        <v>380</v>
      </c>
      <c r="P5" s="393" t="s">
        <v>379</v>
      </c>
      <c r="Q5" s="393" t="s">
        <v>378</v>
      </c>
      <c r="R5" s="393" t="s">
        <v>377</v>
      </c>
      <c r="S5" s="393" t="s">
        <v>376</v>
      </c>
      <c r="T5" s="393" t="s">
        <v>375</v>
      </c>
      <c r="U5" s="393" t="s">
        <v>387</v>
      </c>
      <c r="V5" s="393" t="s">
        <v>386</v>
      </c>
      <c r="W5" s="393" t="s">
        <v>385</v>
      </c>
      <c r="X5" s="393" t="s">
        <v>384</v>
      </c>
      <c r="Y5" s="393" t="s">
        <v>383</v>
      </c>
      <c r="Z5" s="393" t="s">
        <v>382</v>
      </c>
      <c r="AA5" s="393" t="s">
        <v>381</v>
      </c>
      <c r="AB5" s="393" t="s">
        <v>380</v>
      </c>
      <c r="AC5" s="393" t="s">
        <v>379</v>
      </c>
      <c r="AD5" s="393" t="s">
        <v>378</v>
      </c>
      <c r="AE5" s="393" t="s">
        <v>377</v>
      </c>
      <c r="AF5" s="393" t="s">
        <v>376</v>
      </c>
      <c r="AG5" s="393" t="s">
        <v>375</v>
      </c>
      <c r="AH5" s="522"/>
      <c r="AI5" s="392"/>
      <c r="AJ5" s="392"/>
      <c r="AK5" s="392"/>
      <c r="AL5" s="392"/>
      <c r="AM5" s="392"/>
      <c r="AN5" s="392"/>
      <c r="AO5" s="392" t="s">
        <v>374</v>
      </c>
      <c r="AP5" s="392" t="s">
        <v>373</v>
      </c>
      <c r="AQ5" s="391" t="s">
        <v>372</v>
      </c>
      <c r="AR5" s="391" t="s">
        <v>371</v>
      </c>
      <c r="AS5" s="391" t="s">
        <v>370</v>
      </c>
      <c r="AT5" s="391" t="s">
        <v>371</v>
      </c>
      <c r="AU5" s="391" t="s">
        <v>370</v>
      </c>
      <c r="AV5" s="391" t="s">
        <v>369</v>
      </c>
      <c r="BH5" s="378"/>
      <c r="BI5" s="378"/>
      <c r="BJ5" s="378"/>
      <c r="BK5" s="378"/>
      <c r="BL5" s="378"/>
      <c r="BM5" s="378"/>
      <c r="BN5" s="378"/>
      <c r="BO5" s="378"/>
      <c r="BP5" s="378"/>
      <c r="BQ5" s="378"/>
      <c r="BR5" s="378"/>
      <c r="BS5" s="378"/>
      <c r="CI5" s="376" t="s">
        <v>368</v>
      </c>
      <c r="CJ5" s="378" t="e">
        <f>IF(MIN(CJ6,CJ9,CJ12,CJ15,CJ18,CJ21,CJ24,CJ27,CJ30,CJ33,CJ36,CJ39,CJ42,CJ45,CJ48,CJ51,CJ54,CJ57,CJ60,CJ63,CJ66,CJ69,CJ72,CJ75,CJ78,CJ81,CJ84,CJ87,CJ90,CJ93)=0,SMALL(CJ6:CJ95,COUNTIF(CJ6:CJ95,0)+COUNTIF(CJ6:CJ95,1)+1),MIN(CJ6,CJ9,CJ12,CJ15,CJ18,CJ21,CJ24,CJ27,CJ30,CJ33,CJ36,CJ39,CJ42,CJ45,CJ48,CJ51,CJ54,CJ57,CJ60,CJ63,CJ66,CJ69,CJ72,CJ75,CJ78,CJ81,CJ84,CJ87,CJ90,CJ93))</f>
        <v>#NUM!</v>
      </c>
      <c r="CK5" s="378"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378" t="e">
        <f t="shared" si="0"/>
        <v>#NUM!</v>
      </c>
      <c r="CM5" s="378" t="e">
        <f t="shared" si="0"/>
        <v>#NUM!</v>
      </c>
      <c r="CN5" s="378" t="e">
        <f t="shared" si="0"/>
        <v>#NUM!</v>
      </c>
      <c r="CO5" s="378" t="e">
        <f t="shared" si="0"/>
        <v>#NUM!</v>
      </c>
      <c r="CP5" s="378" t="e">
        <f t="shared" si="0"/>
        <v>#NUM!</v>
      </c>
      <c r="CQ5" s="378" t="e">
        <f t="shared" si="0"/>
        <v>#NUM!</v>
      </c>
      <c r="CR5" s="378" t="e">
        <f t="shared" si="0"/>
        <v>#NUM!</v>
      </c>
      <c r="CS5" s="378" t="e">
        <f t="shared" si="0"/>
        <v>#NUM!</v>
      </c>
      <c r="CT5" s="378" t="e">
        <f t="shared" si="0"/>
        <v>#NUM!</v>
      </c>
      <c r="CU5" s="378" t="e">
        <f t="shared" si="0"/>
        <v>#NUM!</v>
      </c>
    </row>
    <row r="6" spans="1:99" x14ac:dyDescent="0.15">
      <c r="A6" s="520">
        <v>1</v>
      </c>
      <c r="B6" s="535"/>
      <c r="C6" s="536"/>
      <c r="D6" s="526"/>
      <c r="E6" s="527"/>
      <c r="F6" s="526"/>
      <c r="G6" s="390" t="s">
        <v>367</v>
      </c>
      <c r="H6" s="389"/>
      <c r="I6" s="436" t="str">
        <f t="shared" ref="I6:S21" si="1">IF(H6="","",H6)</f>
        <v/>
      </c>
      <c r="J6" s="436" t="str">
        <f t="shared" si="1"/>
        <v/>
      </c>
      <c r="K6" s="436" t="str">
        <f t="shared" si="1"/>
        <v/>
      </c>
      <c r="L6" s="436" t="str">
        <f t="shared" si="1"/>
        <v/>
      </c>
      <c r="M6" s="436" t="str">
        <f t="shared" si="1"/>
        <v/>
      </c>
      <c r="N6" s="436" t="str">
        <f t="shared" si="1"/>
        <v/>
      </c>
      <c r="O6" s="436" t="str">
        <f t="shared" si="1"/>
        <v/>
      </c>
      <c r="P6" s="436" t="str">
        <f t="shared" si="1"/>
        <v/>
      </c>
      <c r="Q6" s="436" t="str">
        <f t="shared" si="1"/>
        <v/>
      </c>
      <c r="R6" s="436" t="str">
        <f t="shared" si="1"/>
        <v/>
      </c>
      <c r="S6" s="436" t="str">
        <f t="shared" si="1"/>
        <v/>
      </c>
      <c r="T6" s="387">
        <f t="shared" ref="T6:T69" si="2">SUM(H6:S6)</f>
        <v>0</v>
      </c>
      <c r="U6" s="388"/>
      <c r="V6" s="438" t="str">
        <f t="shared" ref="V6:AF21" si="3">IF(U6="","",U6)</f>
        <v/>
      </c>
      <c r="W6" s="438" t="str">
        <f t="shared" si="3"/>
        <v/>
      </c>
      <c r="X6" s="438" t="str">
        <f t="shared" si="3"/>
        <v/>
      </c>
      <c r="Y6" s="438" t="str">
        <f t="shared" si="3"/>
        <v/>
      </c>
      <c r="Z6" s="438" t="str">
        <f t="shared" si="3"/>
        <v/>
      </c>
      <c r="AA6" s="438" t="str">
        <f t="shared" si="3"/>
        <v/>
      </c>
      <c r="AB6" s="438" t="str">
        <f t="shared" si="3"/>
        <v/>
      </c>
      <c r="AC6" s="438" t="str">
        <f t="shared" si="3"/>
        <v/>
      </c>
      <c r="AD6" s="438" t="str">
        <f t="shared" si="3"/>
        <v/>
      </c>
      <c r="AE6" s="438" t="str">
        <f t="shared" si="3"/>
        <v/>
      </c>
      <c r="AF6" s="438" t="str">
        <f t="shared" si="3"/>
        <v/>
      </c>
      <c r="AG6" s="387">
        <f t="shared" ref="AG6:AG69" si="4">SUM(U6:AF6)</f>
        <v>0</v>
      </c>
      <c r="AH6" s="517"/>
      <c r="AI6" s="377"/>
      <c r="AJ6" s="377">
        <f>MAX(BH6:BS6)</f>
        <v>0</v>
      </c>
      <c r="AK6" s="377"/>
      <c r="AL6" s="377"/>
      <c r="AM6" s="377"/>
      <c r="AN6" s="377"/>
      <c r="AO6" s="376">
        <v>1</v>
      </c>
      <c r="AP6" s="376">
        <v>1</v>
      </c>
      <c r="AQ6" s="376">
        <v>1</v>
      </c>
      <c r="AR6" s="378">
        <f ca="1">IF($AQ6=1,IF(INDIRECT(ADDRESS(($AO6-1)*3+$AP6+5,$AQ6+7))="",0,INDIRECT(ADDRESS(($AO6-1)*3+$AP6+5,$AQ6+7))),IF(INDIRECT(ADDRESS(($AO6-1)*3+$AP6+5,$AQ6+7))="",0,IF(COUNTIF(INDIRECT(ADDRESS(($AO6-1)*36+($AP6-1)*12+6,COLUMN())):INDIRECT(ADDRESS(($AO6-1)*36+($AP6-1)*12+$AQ6+4,COLUMN())),INDIRECT(ADDRESS(($AO6-1)*3+$AP6+5,$AQ6+7)))&gt;=1,0,INDIRECT(ADDRESS(($AO6-1)*3+$AP6+5,$AQ6+7)))))</f>
        <v>0</v>
      </c>
      <c r="AS6" s="376">
        <f ca="1">COUNTIF(INDIRECT("H"&amp;(ROW()+12*(($AO6-1)*3+$AP6)-ROW())/12+5):INDIRECT("S"&amp;(ROW()+12*(($AO6-1)*3+$AP6)-ROW())/12+5),AR6)</f>
        <v>0</v>
      </c>
      <c r="AT6" s="378">
        <f ca="1">IF($AQ6=1,IF(INDIRECT(ADDRESS(($AO6-1)*3+$AP6+5,$AQ6+20))="",0,INDIRECT(ADDRESS(($AO6-1)*3+$AP6+5,$AQ6+20))),IF(INDIRECT(ADDRESS(($AO6-1)*3+$AP6+5,$AQ6+20))="",0,IF(COUNTIF(INDIRECT(ADDRESS(($AO6-1)*36+($AP6-1)*12+6,COLUMN())):INDIRECT(ADDRESS(($AO6-1)*36+($AP6-1)*12+$AQ6+4,COLUMN())),INDIRECT(ADDRESS(($AO6-1)*3+$AP6+5,$AQ6+20)))&gt;=1,0,INDIRECT(ADDRESS(($AO6-1)*3+$AP6+5,$AQ6+20)))))</f>
        <v>0</v>
      </c>
      <c r="AU6" s="376">
        <f ca="1">COUNTIF(INDIRECT("U"&amp;(ROW()+12*(($AO6-1)*3+$AP6)-ROW())/12+5):INDIRECT("AF"&amp;(ROW()+12*(($AO6-1)*3+$AP6)-ROW())/12+5),AT6)</f>
        <v>0</v>
      </c>
      <c r="AV6" s="376">
        <f ca="1">IF(AND(AR6+AT6&gt;0,AS6+AU6&gt;0),1,0)</f>
        <v>0</v>
      </c>
      <c r="BC6" s="378"/>
      <c r="BF6" s="376">
        <v>1</v>
      </c>
      <c r="BH6" s="382">
        <f t="shared" ref="BH6:BS6" si="5">SUM(H6:H7)</f>
        <v>0</v>
      </c>
      <c r="BI6" s="382">
        <f t="shared" si="5"/>
        <v>0</v>
      </c>
      <c r="BJ6" s="382">
        <f t="shared" si="5"/>
        <v>0</v>
      </c>
      <c r="BK6" s="382">
        <f t="shared" si="5"/>
        <v>0</v>
      </c>
      <c r="BL6" s="382">
        <f t="shared" si="5"/>
        <v>0</v>
      </c>
      <c r="BM6" s="382">
        <f t="shared" si="5"/>
        <v>0</v>
      </c>
      <c r="BN6" s="382">
        <f t="shared" si="5"/>
        <v>0</v>
      </c>
      <c r="BO6" s="382">
        <f t="shared" si="5"/>
        <v>0</v>
      </c>
      <c r="BP6" s="382">
        <f t="shared" si="5"/>
        <v>0</v>
      </c>
      <c r="BQ6" s="382">
        <f t="shared" si="5"/>
        <v>0</v>
      </c>
      <c r="BR6" s="382">
        <f t="shared" si="5"/>
        <v>0</v>
      </c>
      <c r="BS6" s="382">
        <f t="shared" si="5"/>
        <v>0</v>
      </c>
      <c r="BT6" s="377"/>
      <c r="BU6" s="382">
        <f t="shared" ref="BU6:CF6" si="6">SUM(U6:U7)</f>
        <v>0</v>
      </c>
      <c r="BV6" s="382">
        <f t="shared" si="6"/>
        <v>0</v>
      </c>
      <c r="BW6" s="382">
        <f t="shared" si="6"/>
        <v>0</v>
      </c>
      <c r="BX6" s="382">
        <f t="shared" si="6"/>
        <v>0</v>
      </c>
      <c r="BY6" s="382">
        <f t="shared" si="6"/>
        <v>0</v>
      </c>
      <c r="BZ6" s="382">
        <f t="shared" si="6"/>
        <v>0</v>
      </c>
      <c r="CA6" s="382">
        <f t="shared" si="6"/>
        <v>0</v>
      </c>
      <c r="CB6" s="382">
        <f t="shared" si="6"/>
        <v>0</v>
      </c>
      <c r="CC6" s="382">
        <f t="shared" si="6"/>
        <v>0</v>
      </c>
      <c r="CD6" s="382">
        <f t="shared" si="6"/>
        <v>0</v>
      </c>
      <c r="CE6" s="382">
        <f t="shared" si="6"/>
        <v>0</v>
      </c>
      <c r="CF6" s="382">
        <f t="shared" si="6"/>
        <v>0</v>
      </c>
      <c r="CI6" s="425" t="s">
        <v>446</v>
      </c>
      <c r="CJ6" s="382">
        <f>IF(OR($D6="副園長",$D6="教頭",$D6="主任保育士",$D6="主幹教諭"),0,BH6)</f>
        <v>0</v>
      </c>
      <c r="CK6" s="382">
        <f t="shared" ref="CK6:CU6" si="7">IF(OR($D6="副園長",$D6="教頭",$D6="主任保育士",$D6="主幹教諭"),0,BI6)</f>
        <v>0</v>
      </c>
      <c r="CL6" s="382">
        <f t="shared" si="7"/>
        <v>0</v>
      </c>
      <c r="CM6" s="382">
        <f t="shared" si="7"/>
        <v>0</v>
      </c>
      <c r="CN6" s="382">
        <f t="shared" si="7"/>
        <v>0</v>
      </c>
      <c r="CO6" s="382">
        <f t="shared" si="7"/>
        <v>0</v>
      </c>
      <c r="CP6" s="382">
        <f t="shared" si="7"/>
        <v>0</v>
      </c>
      <c r="CQ6" s="382">
        <f t="shared" si="7"/>
        <v>0</v>
      </c>
      <c r="CR6" s="382">
        <f t="shared" si="7"/>
        <v>0</v>
      </c>
      <c r="CS6" s="382">
        <f t="shared" si="7"/>
        <v>0</v>
      </c>
      <c r="CT6" s="382">
        <f t="shared" si="7"/>
        <v>0</v>
      </c>
      <c r="CU6" s="382">
        <f t="shared" si="7"/>
        <v>0</v>
      </c>
    </row>
    <row r="7" spans="1:99" x14ac:dyDescent="0.15">
      <c r="A7" s="521"/>
      <c r="B7" s="524"/>
      <c r="C7" s="524"/>
      <c r="D7" s="524"/>
      <c r="E7" s="528"/>
      <c r="F7" s="524"/>
      <c r="G7" s="386" t="s">
        <v>366</v>
      </c>
      <c r="H7" s="385"/>
      <c r="I7" s="437" t="str">
        <f t="shared" si="1"/>
        <v/>
      </c>
      <c r="J7" s="437" t="str">
        <f t="shared" si="1"/>
        <v/>
      </c>
      <c r="K7" s="437" t="str">
        <f t="shared" si="1"/>
        <v/>
      </c>
      <c r="L7" s="437" t="str">
        <f t="shared" si="1"/>
        <v/>
      </c>
      <c r="M7" s="437" t="str">
        <f t="shared" si="1"/>
        <v/>
      </c>
      <c r="N7" s="437" t="str">
        <f t="shared" si="1"/>
        <v/>
      </c>
      <c r="O7" s="437" t="str">
        <f t="shared" si="1"/>
        <v/>
      </c>
      <c r="P7" s="437" t="str">
        <f t="shared" si="1"/>
        <v/>
      </c>
      <c r="Q7" s="437" t="str">
        <f t="shared" si="1"/>
        <v/>
      </c>
      <c r="R7" s="437" t="str">
        <f t="shared" si="1"/>
        <v/>
      </c>
      <c r="S7" s="437" t="str">
        <f t="shared" si="1"/>
        <v/>
      </c>
      <c r="T7" s="383">
        <f t="shared" si="2"/>
        <v>0</v>
      </c>
      <c r="U7" s="384"/>
      <c r="V7" s="439" t="str">
        <f t="shared" si="3"/>
        <v/>
      </c>
      <c r="W7" s="439" t="str">
        <f t="shared" si="3"/>
        <v/>
      </c>
      <c r="X7" s="439" t="str">
        <f t="shared" si="3"/>
        <v/>
      </c>
      <c r="Y7" s="439" t="str">
        <f t="shared" si="3"/>
        <v/>
      </c>
      <c r="Z7" s="439" t="str">
        <f t="shared" si="3"/>
        <v/>
      </c>
      <c r="AA7" s="439" t="str">
        <f t="shared" si="3"/>
        <v/>
      </c>
      <c r="AB7" s="439" t="str">
        <f t="shared" si="3"/>
        <v/>
      </c>
      <c r="AC7" s="439" t="str">
        <f t="shared" si="3"/>
        <v/>
      </c>
      <c r="AD7" s="439" t="str">
        <f t="shared" si="3"/>
        <v/>
      </c>
      <c r="AE7" s="439" t="str">
        <f t="shared" si="3"/>
        <v/>
      </c>
      <c r="AF7" s="439" t="str">
        <f t="shared" si="3"/>
        <v/>
      </c>
      <c r="AG7" s="383">
        <f t="shared" si="4"/>
        <v>0</v>
      </c>
      <c r="AH7" s="518"/>
      <c r="AI7" s="377"/>
      <c r="AJ7" s="377">
        <f>MIN(BH6:BS6)</f>
        <v>0</v>
      </c>
      <c r="AK7" s="377"/>
      <c r="AL7" s="377"/>
      <c r="AM7" s="377"/>
      <c r="AN7" s="377"/>
      <c r="AO7" s="376">
        <v>1</v>
      </c>
      <c r="AP7" s="376">
        <v>1</v>
      </c>
      <c r="AQ7" s="376">
        <v>2</v>
      </c>
      <c r="AR7" s="378">
        <f ca="1">IF($AQ7=1,IF(INDIRECT(ADDRESS(($AO7-1)*3+$AP7+5,$AQ7+7))="",0,INDIRECT(ADDRESS(($AO7-1)*3+$AP7+5,$AQ7+7))),IF(INDIRECT(ADDRESS(($AO7-1)*3+$AP7+5,$AQ7+7))="",0,IF(COUNTIF(INDIRECT(ADDRESS(($AO7-1)*36+($AP7-1)*12+6,COLUMN())):INDIRECT(ADDRESS(($AO7-1)*36+($AP7-1)*12+$AQ7+4,COLUMN())),INDIRECT(ADDRESS(($AO7-1)*3+$AP7+5,$AQ7+7)))&gt;=1,0,INDIRECT(ADDRESS(($AO7-1)*3+$AP7+5,$AQ7+7)))))</f>
        <v>0</v>
      </c>
      <c r="AS7" s="376">
        <f ca="1">COUNTIF(INDIRECT("H"&amp;(ROW()+12*(($AO7-1)*3+$AP7)-ROW())/12+5):INDIRECT("S"&amp;(ROW()+12*(($AO7-1)*3+$AP7)-ROW())/12+5),AR7)</f>
        <v>0</v>
      </c>
      <c r="AT7" s="378">
        <f ca="1">IF($AQ7=1,IF(INDIRECT(ADDRESS(($AO7-1)*3+$AP7+5,$AQ7+20))="",0,INDIRECT(ADDRESS(($AO7-1)*3+$AP7+5,$AQ7+20))),IF(INDIRECT(ADDRESS(($AO7-1)*3+$AP7+5,$AQ7+20))="",0,IF(COUNTIF(INDIRECT(ADDRESS(($AO7-1)*36+($AP7-1)*12+6,COLUMN())):INDIRECT(ADDRESS(($AO7-1)*36+($AP7-1)*12+$AQ7+4,COLUMN())),INDIRECT(ADDRESS(($AO7-1)*3+$AP7+5,$AQ7+20)))&gt;=1,0,INDIRECT(ADDRESS(($AO7-1)*3+$AP7+5,$AQ7+20)))))</f>
        <v>0</v>
      </c>
      <c r="AU7" s="376">
        <f ca="1">COUNTIF(INDIRECT("U"&amp;(ROW()+12*(($AO7-1)*3+$AP7)-ROW())/12+5):INDIRECT("AF"&amp;(ROW()+12*(($AO7-1)*3+$AP7)-ROW())/12+5),AT7)</f>
        <v>0</v>
      </c>
      <c r="AV7" s="376">
        <f ca="1">IF(AND(AR7+AT7&gt;0,AS7+AU7&gt;0),COUNTIF(AV$6:AV6,"&gt;0")+1,0)</f>
        <v>0</v>
      </c>
      <c r="BF7" s="376">
        <v>2</v>
      </c>
      <c r="BG7" s="376" t="s">
        <v>365</v>
      </c>
      <c r="BH7" s="382">
        <f>IF(BH6+BU6&gt;マスタ!$C$3,1,0)</f>
        <v>0</v>
      </c>
      <c r="BI7" s="382">
        <f>IF(BI6+BV6&gt;マスタ!$C$3,1,0)</f>
        <v>0</v>
      </c>
      <c r="BJ7" s="382">
        <f>IF(BJ6+BW6&gt;マスタ!$C$3,1,0)</f>
        <v>0</v>
      </c>
      <c r="BK7" s="382">
        <f>IF(BK6+BX6&gt;マスタ!$C$3,1,0)</f>
        <v>0</v>
      </c>
      <c r="BL7" s="382">
        <f>IF(BL6+BY6&gt;マスタ!$C$3,1,0)</f>
        <v>0</v>
      </c>
      <c r="BM7" s="382">
        <f>IF(BM6+BZ6&gt;マスタ!$C$3,1,0)</f>
        <v>0</v>
      </c>
      <c r="BN7" s="382">
        <f>IF(BN6+CA6&gt;マスタ!$C$3,1,0)</f>
        <v>0</v>
      </c>
      <c r="BO7" s="382">
        <f>IF(BO6+CB6&gt;マスタ!$C$3,1,0)</f>
        <v>0</v>
      </c>
      <c r="BP7" s="382">
        <f>IF(BP6+CC6&gt;マスタ!$C$3,1,0)</f>
        <v>0</v>
      </c>
      <c r="BQ7" s="382">
        <f>IF(BQ6+CD6&gt;マスタ!$C$3,1,0)</f>
        <v>0</v>
      </c>
      <c r="BR7" s="382">
        <f>IF(BR6+CE6&gt;マスタ!$C$3,1,0)</f>
        <v>0</v>
      </c>
      <c r="BS7" s="382">
        <f>IF(BS6+CF6&gt;マスタ!$C$3,1,0)</f>
        <v>0</v>
      </c>
      <c r="BT7" s="377"/>
      <c r="BU7" s="382"/>
      <c r="BV7" s="382"/>
      <c r="BW7" s="382"/>
      <c r="BX7" s="382"/>
      <c r="BY7" s="382"/>
      <c r="BZ7" s="382"/>
      <c r="CA7" s="382"/>
      <c r="CB7" s="382"/>
      <c r="CC7" s="382"/>
      <c r="CD7" s="382"/>
      <c r="CE7" s="382"/>
      <c r="CF7" s="382"/>
    </row>
    <row r="8" spans="1:99" x14ac:dyDescent="0.15">
      <c r="A8" s="522"/>
      <c r="B8" s="525"/>
      <c r="C8" s="525"/>
      <c r="D8" s="525"/>
      <c r="E8" s="529"/>
      <c r="F8" s="525"/>
      <c r="G8" s="421" t="s">
        <v>440</v>
      </c>
      <c r="H8" s="381"/>
      <c r="I8" s="440"/>
      <c r="J8" s="440"/>
      <c r="K8" s="440"/>
      <c r="L8" s="440"/>
      <c r="M8" s="440"/>
      <c r="N8" s="440"/>
      <c r="O8" s="440"/>
      <c r="P8" s="440"/>
      <c r="Q8" s="440"/>
      <c r="R8" s="440"/>
      <c r="S8" s="440"/>
      <c r="T8" s="379">
        <f t="shared" si="2"/>
        <v>0</v>
      </c>
      <c r="U8" s="380"/>
      <c r="V8" s="441"/>
      <c r="W8" s="441"/>
      <c r="X8" s="441"/>
      <c r="Y8" s="441"/>
      <c r="Z8" s="441"/>
      <c r="AA8" s="441"/>
      <c r="AB8" s="441"/>
      <c r="AC8" s="441"/>
      <c r="AD8" s="441"/>
      <c r="AE8" s="441"/>
      <c r="AF8" s="441"/>
      <c r="AG8" s="379">
        <f t="shared" si="4"/>
        <v>0</v>
      </c>
      <c r="AH8" s="519"/>
      <c r="AI8" s="377"/>
      <c r="AJ8" s="377"/>
      <c r="AK8" s="377"/>
      <c r="AL8" s="377"/>
      <c r="AM8" s="377"/>
      <c r="AN8" s="377"/>
      <c r="AO8" s="376">
        <v>1</v>
      </c>
      <c r="AP8" s="376">
        <v>1</v>
      </c>
      <c r="AQ8" s="376">
        <v>3</v>
      </c>
      <c r="AR8" s="378">
        <f ca="1">IF($AQ8=1,IF(INDIRECT(ADDRESS(($AO8-1)*3+$AP8+5,$AQ8+7))="",0,INDIRECT(ADDRESS(($AO8-1)*3+$AP8+5,$AQ8+7))),IF(INDIRECT(ADDRESS(($AO8-1)*3+$AP8+5,$AQ8+7))="",0,IF(COUNTIF(INDIRECT(ADDRESS(($AO8-1)*36+($AP8-1)*12+6,COLUMN())):INDIRECT(ADDRESS(($AO8-1)*36+($AP8-1)*12+$AQ8+4,COLUMN())),INDIRECT(ADDRESS(($AO8-1)*3+$AP8+5,$AQ8+7)))&gt;=1,0,INDIRECT(ADDRESS(($AO8-1)*3+$AP8+5,$AQ8+7)))))</f>
        <v>0</v>
      </c>
      <c r="AS8" s="376">
        <f ca="1">COUNTIF(INDIRECT("H"&amp;(ROW()+12*(($AO8-1)*3+$AP8)-ROW())/12+5):INDIRECT("S"&amp;(ROW()+12*(($AO8-1)*3+$AP8)-ROW())/12+5),AR8)</f>
        <v>0</v>
      </c>
      <c r="AT8" s="378">
        <f ca="1">IF($AQ8=1,IF(INDIRECT(ADDRESS(($AO8-1)*3+$AP8+5,$AQ8+20))="",0,INDIRECT(ADDRESS(($AO8-1)*3+$AP8+5,$AQ8+20))),IF(INDIRECT(ADDRESS(($AO8-1)*3+$AP8+5,$AQ8+20))="",0,IF(COUNTIF(INDIRECT(ADDRESS(($AO8-1)*36+($AP8-1)*12+6,COLUMN())):INDIRECT(ADDRESS(($AO8-1)*36+($AP8-1)*12+$AQ8+4,COLUMN())),INDIRECT(ADDRESS(($AO8-1)*3+$AP8+5,$AQ8+20)))&gt;=1,0,INDIRECT(ADDRESS(($AO8-1)*3+$AP8+5,$AQ8+20)))))</f>
        <v>0</v>
      </c>
      <c r="AU8" s="376">
        <f ca="1">COUNTIF(INDIRECT("U"&amp;(ROW()+12*(($AO8-1)*3+$AP8)-ROW())/12+5):INDIRECT("AF"&amp;(ROW()+12*(($AO8-1)*3+$AP8)-ROW())/12+5),AT8)</f>
        <v>0</v>
      </c>
      <c r="AV8" s="376">
        <f ca="1">IF(AND(AR8+AT8&gt;0,AS8+AU8&gt;0),COUNTIF(AV$6:AV7,"&gt;0")+1,0)</f>
        <v>0</v>
      </c>
      <c r="BF8" s="376">
        <v>3</v>
      </c>
      <c r="BT8" s="377"/>
      <c r="BU8" s="382"/>
      <c r="BV8" s="382"/>
      <c r="BW8" s="382"/>
      <c r="BX8" s="382"/>
      <c r="BY8" s="382"/>
      <c r="BZ8" s="382"/>
      <c r="CA8" s="382"/>
      <c r="CB8" s="382"/>
      <c r="CC8" s="382"/>
      <c r="CD8" s="382"/>
      <c r="CE8" s="382"/>
      <c r="CF8" s="382"/>
    </row>
    <row r="9" spans="1:99" x14ac:dyDescent="0.15">
      <c r="A9" s="520">
        <v>2</v>
      </c>
      <c r="B9" s="523"/>
      <c r="C9" s="523"/>
      <c r="D9" s="526"/>
      <c r="E9" s="527"/>
      <c r="F9" s="526"/>
      <c r="G9" s="390" t="s">
        <v>367</v>
      </c>
      <c r="H9" s="389"/>
      <c r="I9" s="436" t="str">
        <f t="shared" si="1"/>
        <v/>
      </c>
      <c r="J9" s="436" t="str">
        <f t="shared" si="1"/>
        <v/>
      </c>
      <c r="K9" s="436" t="str">
        <f t="shared" si="1"/>
        <v/>
      </c>
      <c r="L9" s="436" t="str">
        <f t="shared" si="1"/>
        <v/>
      </c>
      <c r="M9" s="436" t="str">
        <f t="shared" si="1"/>
        <v/>
      </c>
      <c r="N9" s="436" t="str">
        <f t="shared" si="1"/>
        <v/>
      </c>
      <c r="O9" s="436" t="str">
        <f t="shared" si="1"/>
        <v/>
      </c>
      <c r="P9" s="436" t="str">
        <f t="shared" si="1"/>
        <v/>
      </c>
      <c r="Q9" s="436" t="str">
        <f t="shared" si="1"/>
        <v/>
      </c>
      <c r="R9" s="436" t="str">
        <f t="shared" si="1"/>
        <v/>
      </c>
      <c r="S9" s="436" t="str">
        <f t="shared" si="1"/>
        <v/>
      </c>
      <c r="T9" s="387">
        <f t="shared" si="2"/>
        <v>0</v>
      </c>
      <c r="U9" s="388"/>
      <c r="V9" s="438" t="str">
        <f t="shared" si="3"/>
        <v/>
      </c>
      <c r="W9" s="438" t="str">
        <f t="shared" si="3"/>
        <v/>
      </c>
      <c r="X9" s="438" t="str">
        <f t="shared" si="3"/>
        <v/>
      </c>
      <c r="Y9" s="438" t="str">
        <f t="shared" si="3"/>
        <v/>
      </c>
      <c r="Z9" s="438" t="str">
        <f t="shared" si="3"/>
        <v/>
      </c>
      <c r="AA9" s="438" t="str">
        <f t="shared" si="3"/>
        <v/>
      </c>
      <c r="AB9" s="438" t="str">
        <f t="shared" si="3"/>
        <v/>
      </c>
      <c r="AC9" s="438" t="str">
        <f t="shared" si="3"/>
        <v/>
      </c>
      <c r="AD9" s="438" t="str">
        <f t="shared" si="3"/>
        <v/>
      </c>
      <c r="AE9" s="438" t="str">
        <f t="shared" si="3"/>
        <v/>
      </c>
      <c r="AF9" s="438" t="str">
        <f t="shared" si="3"/>
        <v/>
      </c>
      <c r="AG9" s="387">
        <f t="shared" si="4"/>
        <v>0</v>
      </c>
      <c r="AH9" s="517"/>
      <c r="AI9" s="377"/>
      <c r="AJ9" s="377"/>
      <c r="AK9" s="377"/>
      <c r="AL9" s="377"/>
      <c r="AM9" s="377"/>
      <c r="AN9" s="377"/>
      <c r="AO9" s="376">
        <v>1</v>
      </c>
      <c r="AP9" s="376">
        <v>1</v>
      </c>
      <c r="AQ9" s="376">
        <v>4</v>
      </c>
      <c r="AR9" s="378">
        <f ca="1">IF($AQ9=1,IF(INDIRECT(ADDRESS(($AO9-1)*3+$AP9+5,$AQ9+7))="",0,INDIRECT(ADDRESS(($AO9-1)*3+$AP9+5,$AQ9+7))),IF(INDIRECT(ADDRESS(($AO9-1)*3+$AP9+5,$AQ9+7))="",0,IF(COUNTIF(INDIRECT(ADDRESS(($AO9-1)*36+($AP9-1)*12+6,COLUMN())):INDIRECT(ADDRESS(($AO9-1)*36+($AP9-1)*12+$AQ9+4,COLUMN())),INDIRECT(ADDRESS(($AO9-1)*3+$AP9+5,$AQ9+7)))&gt;=1,0,INDIRECT(ADDRESS(($AO9-1)*3+$AP9+5,$AQ9+7)))))</f>
        <v>0</v>
      </c>
      <c r="AS9" s="376">
        <f ca="1">COUNTIF(INDIRECT("H"&amp;(ROW()+12*(($AO9-1)*3+$AP9)-ROW())/12+5):INDIRECT("S"&amp;(ROW()+12*(($AO9-1)*3+$AP9)-ROW())/12+5),AR9)</f>
        <v>0</v>
      </c>
      <c r="AT9" s="378">
        <f ca="1">IF($AQ9=1,IF(INDIRECT(ADDRESS(($AO9-1)*3+$AP9+5,$AQ9+20))="",0,INDIRECT(ADDRESS(($AO9-1)*3+$AP9+5,$AQ9+20))),IF(INDIRECT(ADDRESS(($AO9-1)*3+$AP9+5,$AQ9+20))="",0,IF(COUNTIF(INDIRECT(ADDRESS(($AO9-1)*36+($AP9-1)*12+6,COLUMN())):INDIRECT(ADDRESS(($AO9-1)*36+($AP9-1)*12+$AQ9+4,COLUMN())),INDIRECT(ADDRESS(($AO9-1)*3+$AP9+5,$AQ9+20)))&gt;=1,0,INDIRECT(ADDRESS(($AO9-1)*3+$AP9+5,$AQ9+20)))))</f>
        <v>0</v>
      </c>
      <c r="AU9" s="376">
        <f ca="1">COUNTIF(INDIRECT("U"&amp;(ROW()+12*(($AO9-1)*3+$AP9)-ROW())/12+5):INDIRECT("AF"&amp;(ROW()+12*(($AO9-1)*3+$AP9)-ROW())/12+5),AT9)</f>
        <v>0</v>
      </c>
      <c r="AV9" s="376">
        <f ca="1">IF(AND(AR9+AT9&gt;0,AS9+AU9&gt;0),COUNTIF(AV$6:AV8,"&gt;0")+1,0)</f>
        <v>0</v>
      </c>
      <c r="BF9" s="376">
        <v>1</v>
      </c>
      <c r="BH9" s="382">
        <f t="shared" ref="BH9:BS9" si="8">SUM(H9:H10)</f>
        <v>0</v>
      </c>
      <c r="BI9" s="382">
        <f t="shared" si="8"/>
        <v>0</v>
      </c>
      <c r="BJ9" s="382">
        <f t="shared" si="8"/>
        <v>0</v>
      </c>
      <c r="BK9" s="382">
        <f t="shared" si="8"/>
        <v>0</v>
      </c>
      <c r="BL9" s="382">
        <f t="shared" si="8"/>
        <v>0</v>
      </c>
      <c r="BM9" s="382">
        <f t="shared" si="8"/>
        <v>0</v>
      </c>
      <c r="BN9" s="382">
        <f t="shared" si="8"/>
        <v>0</v>
      </c>
      <c r="BO9" s="382">
        <f t="shared" si="8"/>
        <v>0</v>
      </c>
      <c r="BP9" s="382">
        <f t="shared" si="8"/>
        <v>0</v>
      </c>
      <c r="BQ9" s="382">
        <f t="shared" si="8"/>
        <v>0</v>
      </c>
      <c r="BR9" s="382">
        <f t="shared" si="8"/>
        <v>0</v>
      </c>
      <c r="BS9" s="382">
        <f t="shared" si="8"/>
        <v>0</v>
      </c>
      <c r="BT9" s="377"/>
      <c r="BU9" s="382">
        <f t="shared" ref="BU9:CF9" si="9">SUM(U9:U10)</f>
        <v>0</v>
      </c>
      <c r="BV9" s="382">
        <f t="shared" si="9"/>
        <v>0</v>
      </c>
      <c r="BW9" s="382">
        <f t="shared" si="9"/>
        <v>0</v>
      </c>
      <c r="BX9" s="382">
        <f t="shared" si="9"/>
        <v>0</v>
      </c>
      <c r="BY9" s="382">
        <f t="shared" si="9"/>
        <v>0</v>
      </c>
      <c r="BZ9" s="382">
        <f t="shared" si="9"/>
        <v>0</v>
      </c>
      <c r="CA9" s="382">
        <f t="shared" si="9"/>
        <v>0</v>
      </c>
      <c r="CB9" s="382">
        <f t="shared" si="9"/>
        <v>0</v>
      </c>
      <c r="CC9" s="382">
        <f t="shared" si="9"/>
        <v>0</v>
      </c>
      <c r="CD9" s="382">
        <f t="shared" si="9"/>
        <v>0</v>
      </c>
      <c r="CE9" s="382">
        <f t="shared" si="9"/>
        <v>0</v>
      </c>
      <c r="CF9" s="382">
        <f t="shared" si="9"/>
        <v>0</v>
      </c>
      <c r="CI9" s="425" t="s">
        <v>446</v>
      </c>
      <c r="CJ9" s="382">
        <f>IF(OR($D9="副園長",$D9="教頭",$D9="主任保育士",$D9="主幹教諭"),0,BH9)</f>
        <v>0</v>
      </c>
      <c r="CK9" s="382">
        <f t="shared" ref="CK9:CU9" si="10">IF(OR($D9="副園長",$D9="教頭",$D9="主任保育士",$D9="主幹教諭"),0,BI9)</f>
        <v>0</v>
      </c>
      <c r="CL9" s="382">
        <f t="shared" si="10"/>
        <v>0</v>
      </c>
      <c r="CM9" s="382">
        <f t="shared" si="10"/>
        <v>0</v>
      </c>
      <c r="CN9" s="382">
        <f t="shared" si="10"/>
        <v>0</v>
      </c>
      <c r="CO9" s="382">
        <f t="shared" si="10"/>
        <v>0</v>
      </c>
      <c r="CP9" s="382">
        <f t="shared" si="10"/>
        <v>0</v>
      </c>
      <c r="CQ9" s="382">
        <f t="shared" si="10"/>
        <v>0</v>
      </c>
      <c r="CR9" s="382">
        <f t="shared" si="10"/>
        <v>0</v>
      </c>
      <c r="CS9" s="382">
        <f t="shared" si="10"/>
        <v>0</v>
      </c>
      <c r="CT9" s="382">
        <f t="shared" si="10"/>
        <v>0</v>
      </c>
      <c r="CU9" s="382">
        <f t="shared" si="10"/>
        <v>0</v>
      </c>
    </row>
    <row r="10" spans="1:99" x14ac:dyDescent="0.15">
      <c r="A10" s="521"/>
      <c r="B10" s="524"/>
      <c r="C10" s="524"/>
      <c r="D10" s="524"/>
      <c r="E10" s="528"/>
      <c r="F10" s="524"/>
      <c r="G10" s="386" t="s">
        <v>366</v>
      </c>
      <c r="H10" s="385"/>
      <c r="I10" s="437" t="str">
        <f t="shared" si="1"/>
        <v/>
      </c>
      <c r="J10" s="437" t="str">
        <f t="shared" si="1"/>
        <v/>
      </c>
      <c r="K10" s="437" t="str">
        <f t="shared" si="1"/>
        <v/>
      </c>
      <c r="L10" s="437" t="str">
        <f t="shared" si="1"/>
        <v/>
      </c>
      <c r="M10" s="437" t="str">
        <f t="shared" si="1"/>
        <v/>
      </c>
      <c r="N10" s="437" t="str">
        <f t="shared" si="1"/>
        <v/>
      </c>
      <c r="O10" s="437" t="str">
        <f t="shared" si="1"/>
        <v/>
      </c>
      <c r="P10" s="437" t="str">
        <f t="shared" si="1"/>
        <v/>
      </c>
      <c r="Q10" s="437" t="str">
        <f t="shared" si="1"/>
        <v/>
      </c>
      <c r="R10" s="437" t="str">
        <f t="shared" si="1"/>
        <v/>
      </c>
      <c r="S10" s="437" t="str">
        <f t="shared" si="1"/>
        <v/>
      </c>
      <c r="T10" s="383">
        <f t="shared" si="2"/>
        <v>0</v>
      </c>
      <c r="U10" s="384"/>
      <c r="V10" s="439" t="str">
        <f t="shared" si="3"/>
        <v/>
      </c>
      <c r="W10" s="439" t="str">
        <f t="shared" si="3"/>
        <v/>
      </c>
      <c r="X10" s="439" t="str">
        <f t="shared" si="3"/>
        <v/>
      </c>
      <c r="Y10" s="439" t="str">
        <f t="shared" si="3"/>
        <v/>
      </c>
      <c r="Z10" s="439" t="str">
        <f t="shared" si="3"/>
        <v/>
      </c>
      <c r="AA10" s="439" t="str">
        <f t="shared" si="3"/>
        <v/>
      </c>
      <c r="AB10" s="439" t="str">
        <f t="shared" si="3"/>
        <v/>
      </c>
      <c r="AC10" s="439" t="str">
        <f t="shared" si="3"/>
        <v/>
      </c>
      <c r="AD10" s="439" t="str">
        <f t="shared" si="3"/>
        <v/>
      </c>
      <c r="AE10" s="439" t="str">
        <f t="shared" si="3"/>
        <v/>
      </c>
      <c r="AF10" s="439" t="str">
        <f t="shared" si="3"/>
        <v/>
      </c>
      <c r="AG10" s="383">
        <f t="shared" si="4"/>
        <v>0</v>
      </c>
      <c r="AH10" s="518"/>
      <c r="AI10" s="377"/>
      <c r="AJ10" s="377"/>
      <c r="AK10" s="377"/>
      <c r="AL10" s="377"/>
      <c r="AM10" s="377"/>
      <c r="AN10" s="377"/>
      <c r="AO10" s="376">
        <v>1</v>
      </c>
      <c r="AP10" s="376">
        <v>1</v>
      </c>
      <c r="AQ10" s="376">
        <v>5</v>
      </c>
      <c r="AR10" s="37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76">
        <f ca="1">COUNTIF(INDIRECT("H"&amp;(ROW()+12*(($AO10-1)*3+$AP10)-ROW())/12+5):INDIRECT("S"&amp;(ROW()+12*(($AO10-1)*3+$AP10)-ROW())/12+5),AR10)</f>
        <v>0</v>
      </c>
      <c r="AT10" s="378">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376">
        <f ca="1">COUNTIF(INDIRECT("U"&amp;(ROW()+12*(($AO10-1)*3+$AP10)-ROW())/12+5):INDIRECT("AF"&amp;(ROW()+12*(($AO10-1)*3+$AP10)-ROW())/12+5),AT10)</f>
        <v>0</v>
      </c>
      <c r="AV10" s="376">
        <f ca="1">IF(AND(AR10+AT10&gt;0,AS10+AU10&gt;0),COUNTIF(AV$6:AV9,"&gt;0")+1,0)</f>
        <v>0</v>
      </c>
      <c r="BF10" s="376">
        <v>2</v>
      </c>
      <c r="BG10" s="376" t="s">
        <v>365</v>
      </c>
      <c r="BH10" s="382">
        <f>IF(BH9+BU9&gt;マスタ!$C$3,1,0)</f>
        <v>0</v>
      </c>
      <c r="BI10" s="382">
        <f>IF(BI9+BV9&gt;マスタ!$C$3,1,0)</f>
        <v>0</v>
      </c>
      <c r="BJ10" s="382">
        <f>IF(BJ9+BW9&gt;マスタ!$C$3,1,0)</f>
        <v>0</v>
      </c>
      <c r="BK10" s="382">
        <f>IF(BK9+BX9&gt;マスタ!$C$3,1,0)</f>
        <v>0</v>
      </c>
      <c r="BL10" s="382">
        <f>IF(BL9+BY9&gt;マスタ!$C$3,1,0)</f>
        <v>0</v>
      </c>
      <c r="BM10" s="382">
        <f>IF(BM9+BZ9&gt;マスタ!$C$3,1,0)</f>
        <v>0</v>
      </c>
      <c r="BN10" s="382">
        <f>IF(BN9+CA9&gt;マスタ!$C$3,1,0)</f>
        <v>0</v>
      </c>
      <c r="BO10" s="382">
        <f>IF(BO9+CB9&gt;マスタ!$C$3,1,0)</f>
        <v>0</v>
      </c>
      <c r="BP10" s="382">
        <f>IF(BP9+CC9&gt;マスタ!$C$3,1,0)</f>
        <v>0</v>
      </c>
      <c r="BQ10" s="382">
        <f>IF(BQ9+CD9&gt;マスタ!$C$3,1,0)</f>
        <v>0</v>
      </c>
      <c r="BR10" s="382">
        <f>IF(BR9+CE9&gt;マスタ!$C$3,1,0)</f>
        <v>0</v>
      </c>
      <c r="BS10" s="382">
        <f>IF(BS9+CF9&gt;マスタ!$C$3,1,0)</f>
        <v>0</v>
      </c>
      <c r="BT10" s="377"/>
      <c r="BU10" s="382"/>
      <c r="BV10" s="382"/>
      <c r="BW10" s="382"/>
      <c r="BX10" s="382"/>
      <c r="BY10" s="382"/>
      <c r="BZ10" s="382"/>
      <c r="CA10" s="382"/>
      <c r="CB10" s="382"/>
      <c r="CC10" s="382"/>
      <c r="CD10" s="382"/>
      <c r="CE10" s="382"/>
      <c r="CF10" s="382"/>
    </row>
    <row r="11" spans="1:99" x14ac:dyDescent="0.15">
      <c r="A11" s="522"/>
      <c r="B11" s="525"/>
      <c r="C11" s="525"/>
      <c r="D11" s="525"/>
      <c r="E11" s="529"/>
      <c r="F11" s="525"/>
      <c r="G11" s="421" t="s">
        <v>440</v>
      </c>
      <c r="H11" s="381"/>
      <c r="I11" s="440"/>
      <c r="J11" s="440"/>
      <c r="K11" s="440"/>
      <c r="L11" s="440"/>
      <c r="M11" s="440"/>
      <c r="N11" s="440"/>
      <c r="O11" s="440"/>
      <c r="P11" s="440"/>
      <c r="Q11" s="440"/>
      <c r="R11" s="440"/>
      <c r="S11" s="440"/>
      <c r="T11" s="379">
        <f t="shared" si="2"/>
        <v>0</v>
      </c>
      <c r="U11" s="380"/>
      <c r="V11" s="441"/>
      <c r="W11" s="441"/>
      <c r="X11" s="441"/>
      <c r="Y11" s="441"/>
      <c r="Z11" s="441"/>
      <c r="AA11" s="441"/>
      <c r="AB11" s="441"/>
      <c r="AC11" s="441"/>
      <c r="AD11" s="441"/>
      <c r="AE11" s="441"/>
      <c r="AF11" s="441"/>
      <c r="AG11" s="379">
        <f t="shared" si="4"/>
        <v>0</v>
      </c>
      <c r="AH11" s="519"/>
      <c r="AI11" s="377"/>
      <c r="AJ11" s="377"/>
      <c r="AK11" s="377"/>
      <c r="AL11" s="377"/>
      <c r="AM11" s="377"/>
      <c r="AN11" s="377"/>
      <c r="AO11" s="376">
        <v>1</v>
      </c>
      <c r="AP11" s="376">
        <v>1</v>
      </c>
      <c r="AQ11" s="376">
        <v>6</v>
      </c>
      <c r="AR11" s="37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76">
        <f ca="1">COUNTIF(INDIRECT("H"&amp;(ROW()+12*(($AO11-1)*3+$AP11)-ROW())/12+5):INDIRECT("S"&amp;(ROW()+12*(($AO11-1)*3+$AP11)-ROW())/12+5),AR11)</f>
        <v>0</v>
      </c>
      <c r="AT11" s="378">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376">
        <f ca="1">COUNTIF(INDIRECT("U"&amp;(ROW()+12*(($AO11-1)*3+$AP11)-ROW())/12+5):INDIRECT("AF"&amp;(ROW()+12*(($AO11-1)*3+$AP11)-ROW())/12+5),AT11)</f>
        <v>0</v>
      </c>
      <c r="AV11" s="376">
        <f ca="1">IF(AND(AR11+AT11&gt;0,AS11+AU11&gt;0),COUNTIF(AV$6:AV10,"&gt;0")+1,0)</f>
        <v>0</v>
      </c>
      <c r="BF11" s="376">
        <v>3</v>
      </c>
      <c r="BG11" s="420"/>
      <c r="BH11" s="382"/>
      <c r="BI11" s="382"/>
      <c r="BJ11" s="382"/>
      <c r="BK11" s="382"/>
      <c r="BL11" s="382"/>
      <c r="BM11" s="382"/>
      <c r="BN11" s="382"/>
      <c r="BO11" s="382"/>
      <c r="BP11" s="382"/>
      <c r="BQ11" s="382"/>
      <c r="BR11" s="382"/>
      <c r="BS11" s="382"/>
      <c r="BT11" s="377"/>
      <c r="BU11" s="382"/>
      <c r="BV11" s="382"/>
      <c r="BW11" s="382"/>
      <c r="BX11" s="382"/>
      <c r="BY11" s="382"/>
      <c r="BZ11" s="382"/>
      <c r="CA11" s="382"/>
      <c r="CB11" s="382"/>
      <c r="CC11" s="382"/>
      <c r="CD11" s="382"/>
      <c r="CE11" s="382"/>
      <c r="CF11" s="382"/>
    </row>
    <row r="12" spans="1:99" x14ac:dyDescent="0.15">
      <c r="A12" s="520">
        <v>3</v>
      </c>
      <c r="B12" s="535"/>
      <c r="C12" s="536"/>
      <c r="D12" s="526"/>
      <c r="E12" s="527"/>
      <c r="F12" s="526"/>
      <c r="G12" s="390" t="s">
        <v>367</v>
      </c>
      <c r="H12" s="389"/>
      <c r="I12" s="436" t="str">
        <f t="shared" si="1"/>
        <v/>
      </c>
      <c r="J12" s="436" t="str">
        <f t="shared" si="1"/>
        <v/>
      </c>
      <c r="K12" s="436" t="str">
        <f t="shared" si="1"/>
        <v/>
      </c>
      <c r="L12" s="436" t="str">
        <f t="shared" si="1"/>
        <v/>
      </c>
      <c r="M12" s="436" t="str">
        <f t="shared" si="1"/>
        <v/>
      </c>
      <c r="N12" s="436" t="str">
        <f t="shared" si="1"/>
        <v/>
      </c>
      <c r="O12" s="436" t="str">
        <f t="shared" si="1"/>
        <v/>
      </c>
      <c r="P12" s="436" t="str">
        <f t="shared" si="1"/>
        <v/>
      </c>
      <c r="Q12" s="436" t="str">
        <f t="shared" si="1"/>
        <v/>
      </c>
      <c r="R12" s="436" t="str">
        <f t="shared" si="1"/>
        <v/>
      </c>
      <c r="S12" s="436" t="str">
        <f t="shared" si="1"/>
        <v/>
      </c>
      <c r="T12" s="387">
        <f t="shared" si="2"/>
        <v>0</v>
      </c>
      <c r="U12" s="388"/>
      <c r="V12" s="438" t="str">
        <f t="shared" si="3"/>
        <v/>
      </c>
      <c r="W12" s="438" t="str">
        <f t="shared" si="3"/>
        <v/>
      </c>
      <c r="X12" s="438" t="str">
        <f t="shared" si="3"/>
        <v/>
      </c>
      <c r="Y12" s="438" t="str">
        <f t="shared" si="3"/>
        <v/>
      </c>
      <c r="Z12" s="438" t="str">
        <f t="shared" si="3"/>
        <v/>
      </c>
      <c r="AA12" s="438" t="str">
        <f t="shared" si="3"/>
        <v/>
      </c>
      <c r="AB12" s="438" t="str">
        <f t="shared" si="3"/>
        <v/>
      </c>
      <c r="AC12" s="438" t="str">
        <f t="shared" si="3"/>
        <v/>
      </c>
      <c r="AD12" s="438" t="str">
        <f t="shared" si="3"/>
        <v/>
      </c>
      <c r="AE12" s="438" t="str">
        <f t="shared" si="3"/>
        <v/>
      </c>
      <c r="AF12" s="438" t="str">
        <f t="shared" si="3"/>
        <v/>
      </c>
      <c r="AG12" s="387">
        <f t="shared" si="4"/>
        <v>0</v>
      </c>
      <c r="AH12" s="517"/>
      <c r="AI12" s="377"/>
      <c r="AJ12" s="377"/>
      <c r="AK12" s="377"/>
      <c r="AL12" s="377"/>
      <c r="AM12" s="377"/>
      <c r="AN12" s="377"/>
      <c r="AO12" s="376">
        <v>1</v>
      </c>
      <c r="AP12" s="376">
        <v>1</v>
      </c>
      <c r="AQ12" s="376">
        <v>7</v>
      </c>
      <c r="AR12" s="37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76">
        <f ca="1">COUNTIF(INDIRECT("H"&amp;(ROW()+12*(($AO12-1)*3+$AP12)-ROW())/12+5):INDIRECT("S"&amp;(ROW()+12*(($AO12-1)*3+$AP12)-ROW())/12+5),AR12)</f>
        <v>0</v>
      </c>
      <c r="AT12" s="378">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376">
        <f ca="1">COUNTIF(INDIRECT("U"&amp;(ROW()+12*(($AO12-1)*3+$AP12)-ROW())/12+5):INDIRECT("AF"&amp;(ROW()+12*(($AO12-1)*3+$AP12)-ROW())/12+5),AT12)</f>
        <v>0</v>
      </c>
      <c r="AV12" s="376">
        <f ca="1">IF(AND(AR12+AT12&gt;0,AS12+AU12&gt;0),COUNTIF(AV$6:AV11,"&gt;0")+1,0)</f>
        <v>0</v>
      </c>
      <c r="BF12" s="376">
        <v>1</v>
      </c>
      <c r="BH12" s="382">
        <f t="shared" ref="BH12:BS12" si="11">SUM(H12:H13)</f>
        <v>0</v>
      </c>
      <c r="BI12" s="382">
        <f t="shared" si="11"/>
        <v>0</v>
      </c>
      <c r="BJ12" s="382">
        <f t="shared" si="11"/>
        <v>0</v>
      </c>
      <c r="BK12" s="382">
        <f t="shared" si="11"/>
        <v>0</v>
      </c>
      <c r="BL12" s="382">
        <f t="shared" si="11"/>
        <v>0</v>
      </c>
      <c r="BM12" s="382">
        <f t="shared" si="11"/>
        <v>0</v>
      </c>
      <c r="BN12" s="382">
        <f t="shared" si="11"/>
        <v>0</v>
      </c>
      <c r="BO12" s="382">
        <f t="shared" si="11"/>
        <v>0</v>
      </c>
      <c r="BP12" s="382">
        <f t="shared" si="11"/>
        <v>0</v>
      </c>
      <c r="BQ12" s="382">
        <f t="shared" si="11"/>
        <v>0</v>
      </c>
      <c r="BR12" s="382">
        <f t="shared" si="11"/>
        <v>0</v>
      </c>
      <c r="BS12" s="382">
        <f t="shared" si="11"/>
        <v>0</v>
      </c>
      <c r="BT12" s="377"/>
      <c r="BU12" s="382">
        <f t="shared" ref="BU12:CF12" si="12">SUM(U12:U13)</f>
        <v>0</v>
      </c>
      <c r="BV12" s="382">
        <f t="shared" si="12"/>
        <v>0</v>
      </c>
      <c r="BW12" s="382">
        <f t="shared" si="12"/>
        <v>0</v>
      </c>
      <c r="BX12" s="382">
        <f t="shared" si="12"/>
        <v>0</v>
      </c>
      <c r="BY12" s="382">
        <f t="shared" si="12"/>
        <v>0</v>
      </c>
      <c r="BZ12" s="382">
        <f t="shared" si="12"/>
        <v>0</v>
      </c>
      <c r="CA12" s="382">
        <f t="shared" si="12"/>
        <v>0</v>
      </c>
      <c r="CB12" s="382">
        <f t="shared" si="12"/>
        <v>0</v>
      </c>
      <c r="CC12" s="382">
        <f t="shared" si="12"/>
        <v>0</v>
      </c>
      <c r="CD12" s="382">
        <f t="shared" si="12"/>
        <v>0</v>
      </c>
      <c r="CE12" s="382">
        <f t="shared" si="12"/>
        <v>0</v>
      </c>
      <c r="CF12" s="382">
        <f t="shared" si="12"/>
        <v>0</v>
      </c>
      <c r="CI12" s="425" t="s">
        <v>446</v>
      </c>
      <c r="CJ12" s="382">
        <f>IF(OR($D12="副園長",$D12="教頭",$D12="主任保育士",$D12="主幹教諭"),0,BH12)</f>
        <v>0</v>
      </c>
      <c r="CK12" s="382">
        <f t="shared" ref="CK12:CU12" si="13">IF(OR($D12="副園長",$D12="教頭",$D12="主任保育士",$D12="主幹教諭"),0,BI12)</f>
        <v>0</v>
      </c>
      <c r="CL12" s="382">
        <f t="shared" si="13"/>
        <v>0</v>
      </c>
      <c r="CM12" s="382">
        <f t="shared" si="13"/>
        <v>0</v>
      </c>
      <c r="CN12" s="382">
        <f t="shared" si="13"/>
        <v>0</v>
      </c>
      <c r="CO12" s="382">
        <f t="shared" si="13"/>
        <v>0</v>
      </c>
      <c r="CP12" s="382">
        <f t="shared" si="13"/>
        <v>0</v>
      </c>
      <c r="CQ12" s="382">
        <f t="shared" si="13"/>
        <v>0</v>
      </c>
      <c r="CR12" s="382">
        <f t="shared" si="13"/>
        <v>0</v>
      </c>
      <c r="CS12" s="382">
        <f t="shared" si="13"/>
        <v>0</v>
      </c>
      <c r="CT12" s="382">
        <f t="shared" si="13"/>
        <v>0</v>
      </c>
      <c r="CU12" s="382">
        <f t="shared" si="13"/>
        <v>0</v>
      </c>
    </row>
    <row r="13" spans="1:99" x14ac:dyDescent="0.15">
      <c r="A13" s="521"/>
      <c r="B13" s="524"/>
      <c r="C13" s="524"/>
      <c r="D13" s="524"/>
      <c r="E13" s="528"/>
      <c r="F13" s="524"/>
      <c r="G13" s="386" t="s">
        <v>366</v>
      </c>
      <c r="H13" s="385"/>
      <c r="I13" s="437" t="str">
        <f t="shared" si="1"/>
        <v/>
      </c>
      <c r="J13" s="437" t="str">
        <f t="shared" si="1"/>
        <v/>
      </c>
      <c r="K13" s="437" t="str">
        <f t="shared" si="1"/>
        <v/>
      </c>
      <c r="L13" s="437" t="str">
        <f t="shared" si="1"/>
        <v/>
      </c>
      <c r="M13" s="437" t="str">
        <f t="shared" si="1"/>
        <v/>
      </c>
      <c r="N13" s="437" t="str">
        <f t="shared" si="1"/>
        <v/>
      </c>
      <c r="O13" s="437" t="str">
        <f t="shared" si="1"/>
        <v/>
      </c>
      <c r="P13" s="437" t="str">
        <f t="shared" si="1"/>
        <v/>
      </c>
      <c r="Q13" s="437" t="str">
        <f t="shared" si="1"/>
        <v/>
      </c>
      <c r="R13" s="437" t="str">
        <f t="shared" si="1"/>
        <v/>
      </c>
      <c r="S13" s="437" t="str">
        <f t="shared" si="1"/>
        <v/>
      </c>
      <c r="T13" s="383">
        <f t="shared" si="2"/>
        <v>0</v>
      </c>
      <c r="U13" s="384"/>
      <c r="V13" s="439" t="str">
        <f t="shared" si="3"/>
        <v/>
      </c>
      <c r="W13" s="439" t="str">
        <f t="shared" si="3"/>
        <v/>
      </c>
      <c r="X13" s="439" t="str">
        <f t="shared" si="3"/>
        <v/>
      </c>
      <c r="Y13" s="439" t="str">
        <f t="shared" si="3"/>
        <v/>
      </c>
      <c r="Z13" s="439" t="str">
        <f t="shared" si="3"/>
        <v/>
      </c>
      <c r="AA13" s="439" t="str">
        <f t="shared" si="3"/>
        <v/>
      </c>
      <c r="AB13" s="439" t="str">
        <f t="shared" si="3"/>
        <v/>
      </c>
      <c r="AC13" s="439" t="str">
        <f t="shared" si="3"/>
        <v/>
      </c>
      <c r="AD13" s="439" t="str">
        <f t="shared" si="3"/>
        <v/>
      </c>
      <c r="AE13" s="439" t="str">
        <f t="shared" si="3"/>
        <v/>
      </c>
      <c r="AF13" s="439" t="str">
        <f t="shared" si="3"/>
        <v/>
      </c>
      <c r="AG13" s="383">
        <f t="shared" si="4"/>
        <v>0</v>
      </c>
      <c r="AH13" s="518"/>
      <c r="AI13" s="377"/>
      <c r="AJ13" s="377"/>
      <c r="AK13" s="377"/>
      <c r="AL13" s="377"/>
      <c r="AM13" s="377"/>
      <c r="AN13" s="377"/>
      <c r="AO13" s="376">
        <v>1</v>
      </c>
      <c r="AP13" s="376">
        <v>1</v>
      </c>
      <c r="AQ13" s="376">
        <v>8</v>
      </c>
      <c r="AR13" s="37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76">
        <f ca="1">COUNTIF(INDIRECT("H"&amp;(ROW()+12*(($AO13-1)*3+$AP13)-ROW())/12+5):INDIRECT("S"&amp;(ROW()+12*(($AO13-1)*3+$AP13)-ROW())/12+5),AR13)</f>
        <v>0</v>
      </c>
      <c r="AT13" s="378">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376">
        <f ca="1">COUNTIF(INDIRECT("U"&amp;(ROW()+12*(($AO13-1)*3+$AP13)-ROW())/12+5):INDIRECT("AF"&amp;(ROW()+12*(($AO13-1)*3+$AP13)-ROW())/12+5),AT13)</f>
        <v>0</v>
      </c>
      <c r="AV13" s="376">
        <f ca="1">IF(AND(AR13+AT13&gt;0,AS13+AU13&gt;0),COUNTIF(AV$6:AV12,"&gt;0")+1,0)</f>
        <v>0</v>
      </c>
      <c r="BF13" s="376">
        <v>2</v>
      </c>
      <c r="BG13" s="376" t="s">
        <v>365</v>
      </c>
      <c r="BH13" s="382">
        <f>IF(BH12+BU12&gt;マスタ!$C$3,1,0)</f>
        <v>0</v>
      </c>
      <c r="BI13" s="382">
        <f>IF(BI12+BV12&gt;マスタ!$C$3,1,0)</f>
        <v>0</v>
      </c>
      <c r="BJ13" s="382">
        <f>IF(BJ12+BW12&gt;マスタ!$C$3,1,0)</f>
        <v>0</v>
      </c>
      <c r="BK13" s="382">
        <f>IF(BK12+BX12&gt;マスタ!$C$3,1,0)</f>
        <v>0</v>
      </c>
      <c r="BL13" s="382">
        <f>IF(BL12+BY12&gt;マスタ!$C$3,1,0)</f>
        <v>0</v>
      </c>
      <c r="BM13" s="382">
        <f>IF(BM12+BZ12&gt;マスタ!$C$3,1,0)</f>
        <v>0</v>
      </c>
      <c r="BN13" s="382">
        <f>IF(BN12+CA12&gt;マスタ!$C$3,1,0)</f>
        <v>0</v>
      </c>
      <c r="BO13" s="382">
        <f>IF(BO12+CB12&gt;マスタ!$C$3,1,0)</f>
        <v>0</v>
      </c>
      <c r="BP13" s="382">
        <f>IF(BP12+CC12&gt;マスタ!$C$3,1,0)</f>
        <v>0</v>
      </c>
      <c r="BQ13" s="382">
        <f>IF(BQ12+CD12&gt;マスタ!$C$3,1,0)</f>
        <v>0</v>
      </c>
      <c r="BR13" s="382">
        <f>IF(BR12+CE12&gt;マスタ!$C$3,1,0)</f>
        <v>0</v>
      </c>
      <c r="BS13" s="382">
        <f>IF(BS12+CF12&gt;マスタ!$C$3,1,0)</f>
        <v>0</v>
      </c>
      <c r="BT13" s="377"/>
      <c r="BU13" s="382"/>
      <c r="BV13" s="382"/>
      <c r="BW13" s="382"/>
      <c r="BX13" s="382"/>
      <c r="BY13" s="382"/>
      <c r="BZ13" s="382"/>
      <c r="CA13" s="382"/>
      <c r="CB13" s="382"/>
      <c r="CC13" s="382"/>
      <c r="CD13" s="382"/>
      <c r="CE13" s="382"/>
      <c r="CF13" s="382"/>
    </row>
    <row r="14" spans="1:99" x14ac:dyDescent="0.15">
      <c r="A14" s="522"/>
      <c r="B14" s="525"/>
      <c r="C14" s="525"/>
      <c r="D14" s="525"/>
      <c r="E14" s="529"/>
      <c r="F14" s="525"/>
      <c r="G14" s="421" t="s">
        <v>440</v>
      </c>
      <c r="H14" s="381"/>
      <c r="I14" s="440"/>
      <c r="J14" s="440"/>
      <c r="K14" s="440"/>
      <c r="L14" s="440"/>
      <c r="M14" s="440"/>
      <c r="N14" s="440"/>
      <c r="O14" s="440"/>
      <c r="P14" s="440"/>
      <c r="Q14" s="440"/>
      <c r="R14" s="440"/>
      <c r="S14" s="440"/>
      <c r="T14" s="379">
        <f t="shared" si="2"/>
        <v>0</v>
      </c>
      <c r="U14" s="380"/>
      <c r="V14" s="441"/>
      <c r="W14" s="441"/>
      <c r="X14" s="441"/>
      <c r="Y14" s="441"/>
      <c r="Z14" s="441"/>
      <c r="AA14" s="441"/>
      <c r="AB14" s="441"/>
      <c r="AC14" s="441"/>
      <c r="AD14" s="441"/>
      <c r="AE14" s="441"/>
      <c r="AF14" s="441"/>
      <c r="AG14" s="379">
        <f t="shared" si="4"/>
        <v>0</v>
      </c>
      <c r="AH14" s="519"/>
      <c r="AI14" s="377"/>
      <c r="AJ14" s="377"/>
      <c r="AK14" s="377"/>
      <c r="AL14" s="377"/>
      <c r="AM14" s="377"/>
      <c r="AN14" s="377"/>
      <c r="AO14" s="376">
        <v>1</v>
      </c>
      <c r="AP14" s="376">
        <v>1</v>
      </c>
      <c r="AQ14" s="376">
        <v>9</v>
      </c>
      <c r="AR14" s="37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76">
        <f ca="1">COUNTIF(INDIRECT("H"&amp;(ROW()+12*(($AO14-1)*3+$AP14)-ROW())/12+5):INDIRECT("S"&amp;(ROW()+12*(($AO14-1)*3+$AP14)-ROW())/12+5),AR14)</f>
        <v>0</v>
      </c>
      <c r="AT14" s="378">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376">
        <f ca="1">COUNTIF(INDIRECT("U"&amp;(ROW()+12*(($AO14-1)*3+$AP14)-ROW())/12+5):INDIRECT("AF"&amp;(ROW()+12*(($AO14-1)*3+$AP14)-ROW())/12+5),AT14)</f>
        <v>0</v>
      </c>
      <c r="AV14" s="376">
        <f ca="1">IF(AND(AR14+AT14&gt;0,AS14+AU14&gt;0),COUNTIF(AV$6:AV13,"&gt;0")+1,0)</f>
        <v>0</v>
      </c>
      <c r="BF14" s="376">
        <v>3</v>
      </c>
      <c r="BG14" s="420"/>
      <c r="BH14" s="382"/>
      <c r="BI14" s="382"/>
      <c r="BJ14" s="382"/>
      <c r="BK14" s="382"/>
      <c r="BL14" s="382"/>
      <c r="BM14" s="382"/>
      <c r="BN14" s="382"/>
      <c r="BO14" s="382"/>
      <c r="BP14" s="382"/>
      <c r="BQ14" s="382"/>
      <c r="BR14" s="382"/>
      <c r="BS14" s="382"/>
      <c r="BT14" s="377"/>
      <c r="BU14" s="382"/>
      <c r="BV14" s="382"/>
      <c r="BW14" s="382"/>
      <c r="BX14" s="382"/>
      <c r="BY14" s="382"/>
      <c r="BZ14" s="382"/>
      <c r="CA14" s="382"/>
      <c r="CB14" s="382"/>
      <c r="CC14" s="382"/>
      <c r="CD14" s="382"/>
      <c r="CE14" s="382"/>
      <c r="CF14" s="382"/>
    </row>
    <row r="15" spans="1:99" x14ac:dyDescent="0.15">
      <c r="A15" s="537">
        <v>4</v>
      </c>
      <c r="B15" s="523"/>
      <c r="C15" s="523"/>
      <c r="D15" s="526"/>
      <c r="E15" s="527"/>
      <c r="F15" s="526"/>
      <c r="G15" s="390" t="s">
        <v>367</v>
      </c>
      <c r="H15" s="389"/>
      <c r="I15" s="436" t="str">
        <f t="shared" si="1"/>
        <v/>
      </c>
      <c r="J15" s="436" t="str">
        <f t="shared" si="1"/>
        <v/>
      </c>
      <c r="K15" s="436" t="str">
        <f t="shared" si="1"/>
        <v/>
      </c>
      <c r="L15" s="436" t="str">
        <f t="shared" si="1"/>
        <v/>
      </c>
      <c r="M15" s="436" t="str">
        <f t="shared" si="1"/>
        <v/>
      </c>
      <c r="N15" s="436" t="str">
        <f t="shared" si="1"/>
        <v/>
      </c>
      <c r="O15" s="436" t="str">
        <f t="shared" si="1"/>
        <v/>
      </c>
      <c r="P15" s="436" t="str">
        <f t="shared" si="1"/>
        <v/>
      </c>
      <c r="Q15" s="436" t="str">
        <f t="shared" si="1"/>
        <v/>
      </c>
      <c r="R15" s="436" t="str">
        <f t="shared" si="1"/>
        <v/>
      </c>
      <c r="S15" s="436" t="str">
        <f t="shared" si="1"/>
        <v/>
      </c>
      <c r="T15" s="387">
        <f t="shared" si="2"/>
        <v>0</v>
      </c>
      <c r="U15" s="388"/>
      <c r="V15" s="438" t="str">
        <f t="shared" si="3"/>
        <v/>
      </c>
      <c r="W15" s="438" t="str">
        <f t="shared" si="3"/>
        <v/>
      </c>
      <c r="X15" s="438" t="str">
        <f t="shared" si="3"/>
        <v/>
      </c>
      <c r="Y15" s="438" t="str">
        <f t="shared" si="3"/>
        <v/>
      </c>
      <c r="Z15" s="438" t="str">
        <f t="shared" si="3"/>
        <v/>
      </c>
      <c r="AA15" s="438" t="str">
        <f t="shared" si="3"/>
        <v/>
      </c>
      <c r="AB15" s="438" t="str">
        <f t="shared" si="3"/>
        <v/>
      </c>
      <c r="AC15" s="438" t="str">
        <f t="shared" si="3"/>
        <v/>
      </c>
      <c r="AD15" s="438" t="str">
        <f t="shared" si="3"/>
        <v/>
      </c>
      <c r="AE15" s="438" t="str">
        <f t="shared" si="3"/>
        <v/>
      </c>
      <c r="AF15" s="438" t="str">
        <f t="shared" si="3"/>
        <v/>
      </c>
      <c r="AG15" s="387">
        <f t="shared" si="4"/>
        <v>0</v>
      </c>
      <c r="AH15" s="517"/>
      <c r="AI15" s="377"/>
      <c r="AJ15" s="377"/>
      <c r="AK15" s="377"/>
      <c r="AL15" s="377"/>
      <c r="AM15" s="377"/>
      <c r="AN15" s="377"/>
      <c r="AO15" s="376">
        <v>1</v>
      </c>
      <c r="AP15" s="376">
        <v>1</v>
      </c>
      <c r="AQ15" s="376">
        <v>10</v>
      </c>
      <c r="AR15" s="37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76">
        <f ca="1">COUNTIF(INDIRECT("H"&amp;(ROW()+12*(($AO15-1)*3+$AP15)-ROW())/12+5):INDIRECT("S"&amp;(ROW()+12*(($AO15-1)*3+$AP15)-ROW())/12+5),AR15)</f>
        <v>0</v>
      </c>
      <c r="AT15" s="378">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376">
        <f ca="1">COUNTIF(INDIRECT("U"&amp;(ROW()+12*(($AO15-1)*3+$AP15)-ROW())/12+5):INDIRECT("AF"&amp;(ROW()+12*(($AO15-1)*3+$AP15)-ROW())/12+5),AT15)</f>
        <v>0</v>
      </c>
      <c r="AV15" s="376">
        <f ca="1">IF(AND(AR15+AT15&gt;0,AS15+AU15&gt;0),COUNTIF(AV$6:AV14,"&gt;0")+1,0)</f>
        <v>0</v>
      </c>
      <c r="BF15" s="376">
        <v>1</v>
      </c>
      <c r="BH15" s="382">
        <f t="shared" ref="BH15:BS15" si="14">SUM(H15:H16)</f>
        <v>0</v>
      </c>
      <c r="BI15" s="382">
        <f t="shared" si="14"/>
        <v>0</v>
      </c>
      <c r="BJ15" s="382">
        <f t="shared" si="14"/>
        <v>0</v>
      </c>
      <c r="BK15" s="382">
        <f t="shared" si="14"/>
        <v>0</v>
      </c>
      <c r="BL15" s="382">
        <f t="shared" si="14"/>
        <v>0</v>
      </c>
      <c r="BM15" s="382">
        <f t="shared" si="14"/>
        <v>0</v>
      </c>
      <c r="BN15" s="382">
        <f t="shared" si="14"/>
        <v>0</v>
      </c>
      <c r="BO15" s="382">
        <f t="shared" si="14"/>
        <v>0</v>
      </c>
      <c r="BP15" s="382">
        <f t="shared" si="14"/>
        <v>0</v>
      </c>
      <c r="BQ15" s="382">
        <f t="shared" si="14"/>
        <v>0</v>
      </c>
      <c r="BR15" s="382">
        <f t="shared" si="14"/>
        <v>0</v>
      </c>
      <c r="BS15" s="382">
        <f t="shared" si="14"/>
        <v>0</v>
      </c>
      <c r="BT15" s="377"/>
      <c r="BU15" s="382">
        <f t="shared" ref="BU15:CF15" si="15">SUM(U15:U16)</f>
        <v>0</v>
      </c>
      <c r="BV15" s="382">
        <f t="shared" si="15"/>
        <v>0</v>
      </c>
      <c r="BW15" s="382">
        <f t="shared" si="15"/>
        <v>0</v>
      </c>
      <c r="BX15" s="382">
        <f t="shared" si="15"/>
        <v>0</v>
      </c>
      <c r="BY15" s="382">
        <f t="shared" si="15"/>
        <v>0</v>
      </c>
      <c r="BZ15" s="382">
        <f t="shared" si="15"/>
        <v>0</v>
      </c>
      <c r="CA15" s="382">
        <f t="shared" si="15"/>
        <v>0</v>
      </c>
      <c r="CB15" s="382">
        <f t="shared" si="15"/>
        <v>0</v>
      </c>
      <c r="CC15" s="382">
        <f t="shared" si="15"/>
        <v>0</v>
      </c>
      <c r="CD15" s="382">
        <f t="shared" si="15"/>
        <v>0</v>
      </c>
      <c r="CE15" s="382">
        <f t="shared" si="15"/>
        <v>0</v>
      </c>
      <c r="CF15" s="382">
        <f t="shared" si="15"/>
        <v>0</v>
      </c>
      <c r="CI15" s="425" t="s">
        <v>446</v>
      </c>
      <c r="CJ15" s="382">
        <f>IF(OR($D15="副園長",$D15="教頭",$D15="主任保育士",$D15="主幹教諭"),0,BH15)</f>
        <v>0</v>
      </c>
      <c r="CK15" s="382">
        <f t="shared" ref="CK15:CU15" si="16">IF(OR($D15="副園長",$D15="教頭",$D15="主任保育士",$D15="主幹教諭"),0,BI15)</f>
        <v>0</v>
      </c>
      <c r="CL15" s="382">
        <f t="shared" si="16"/>
        <v>0</v>
      </c>
      <c r="CM15" s="382">
        <f t="shared" si="16"/>
        <v>0</v>
      </c>
      <c r="CN15" s="382">
        <f t="shared" si="16"/>
        <v>0</v>
      </c>
      <c r="CO15" s="382">
        <f t="shared" si="16"/>
        <v>0</v>
      </c>
      <c r="CP15" s="382">
        <f t="shared" si="16"/>
        <v>0</v>
      </c>
      <c r="CQ15" s="382">
        <f t="shared" si="16"/>
        <v>0</v>
      </c>
      <c r="CR15" s="382">
        <f t="shared" si="16"/>
        <v>0</v>
      </c>
      <c r="CS15" s="382">
        <f t="shared" si="16"/>
        <v>0</v>
      </c>
      <c r="CT15" s="382">
        <f t="shared" si="16"/>
        <v>0</v>
      </c>
      <c r="CU15" s="382">
        <f t="shared" si="16"/>
        <v>0</v>
      </c>
    </row>
    <row r="16" spans="1:99" x14ac:dyDescent="0.15">
      <c r="A16" s="538"/>
      <c r="B16" s="540"/>
      <c r="C16" s="540"/>
      <c r="D16" s="524"/>
      <c r="E16" s="528"/>
      <c r="F16" s="524"/>
      <c r="G16" s="386" t="s">
        <v>366</v>
      </c>
      <c r="H16" s="385"/>
      <c r="I16" s="437" t="str">
        <f t="shared" si="1"/>
        <v/>
      </c>
      <c r="J16" s="437" t="str">
        <f t="shared" si="1"/>
        <v/>
      </c>
      <c r="K16" s="437" t="str">
        <f t="shared" si="1"/>
        <v/>
      </c>
      <c r="L16" s="437" t="str">
        <f t="shared" si="1"/>
        <v/>
      </c>
      <c r="M16" s="437" t="str">
        <f t="shared" si="1"/>
        <v/>
      </c>
      <c r="N16" s="437" t="str">
        <f t="shared" si="1"/>
        <v/>
      </c>
      <c r="O16" s="437" t="str">
        <f t="shared" si="1"/>
        <v/>
      </c>
      <c r="P16" s="437" t="str">
        <f t="shared" si="1"/>
        <v/>
      </c>
      <c r="Q16" s="437" t="str">
        <f t="shared" si="1"/>
        <v/>
      </c>
      <c r="R16" s="437" t="str">
        <f t="shared" si="1"/>
        <v/>
      </c>
      <c r="S16" s="437" t="str">
        <f t="shared" si="1"/>
        <v/>
      </c>
      <c r="T16" s="383">
        <f t="shared" si="2"/>
        <v>0</v>
      </c>
      <c r="U16" s="384"/>
      <c r="V16" s="439" t="str">
        <f t="shared" si="3"/>
        <v/>
      </c>
      <c r="W16" s="439" t="str">
        <f t="shared" si="3"/>
        <v/>
      </c>
      <c r="X16" s="439" t="str">
        <f t="shared" si="3"/>
        <v/>
      </c>
      <c r="Y16" s="439" t="str">
        <f t="shared" si="3"/>
        <v/>
      </c>
      <c r="Z16" s="439" t="str">
        <f t="shared" si="3"/>
        <v/>
      </c>
      <c r="AA16" s="439" t="str">
        <f t="shared" si="3"/>
        <v/>
      </c>
      <c r="AB16" s="439" t="str">
        <f t="shared" si="3"/>
        <v/>
      </c>
      <c r="AC16" s="439" t="str">
        <f t="shared" si="3"/>
        <v/>
      </c>
      <c r="AD16" s="439" t="str">
        <f t="shared" si="3"/>
        <v/>
      </c>
      <c r="AE16" s="439" t="str">
        <f t="shared" si="3"/>
        <v/>
      </c>
      <c r="AF16" s="439" t="str">
        <f t="shared" si="3"/>
        <v/>
      </c>
      <c r="AG16" s="383">
        <f t="shared" si="4"/>
        <v>0</v>
      </c>
      <c r="AH16" s="518"/>
      <c r="AI16" s="377"/>
      <c r="AJ16" s="377"/>
      <c r="AK16" s="377"/>
      <c r="AL16" s="377"/>
      <c r="AM16" s="377"/>
      <c r="AN16" s="377"/>
      <c r="AO16" s="376">
        <v>1</v>
      </c>
      <c r="AP16" s="376">
        <v>1</v>
      </c>
      <c r="AQ16" s="376">
        <v>11</v>
      </c>
      <c r="AR16" s="37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76">
        <f ca="1">COUNTIF(INDIRECT("H"&amp;(ROW()+12*(($AO16-1)*3+$AP16)-ROW())/12+5):INDIRECT("S"&amp;(ROW()+12*(($AO16-1)*3+$AP16)-ROW())/12+5),AR16)</f>
        <v>0</v>
      </c>
      <c r="AT16" s="378">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376">
        <f ca="1">COUNTIF(INDIRECT("U"&amp;(ROW()+12*(($AO16-1)*3+$AP16)-ROW())/12+5):INDIRECT("AF"&amp;(ROW()+12*(($AO16-1)*3+$AP16)-ROW())/12+5),AT16)</f>
        <v>0</v>
      </c>
      <c r="AV16" s="376">
        <f ca="1">IF(AND(AR16+AT16&gt;0,AS16+AU16&gt;0),COUNTIF(AV$6:AV15,"&gt;0")+1,0)</f>
        <v>0</v>
      </c>
      <c r="BF16" s="376">
        <v>2</v>
      </c>
      <c r="BG16" s="376" t="s">
        <v>365</v>
      </c>
      <c r="BH16" s="382">
        <f>IF(BH15+BU15&gt;マスタ!$C$3,1,0)</f>
        <v>0</v>
      </c>
      <c r="BI16" s="382">
        <f>IF(BI15+BV15&gt;マスタ!$C$3,1,0)</f>
        <v>0</v>
      </c>
      <c r="BJ16" s="382">
        <f>IF(BJ15+BW15&gt;マスタ!$C$3,1,0)</f>
        <v>0</v>
      </c>
      <c r="BK16" s="382">
        <f>IF(BK15+BX15&gt;マスタ!$C$3,1,0)</f>
        <v>0</v>
      </c>
      <c r="BL16" s="382">
        <f>IF(BL15+BY15&gt;マスタ!$C$3,1,0)</f>
        <v>0</v>
      </c>
      <c r="BM16" s="382">
        <f>IF(BM15+BZ15&gt;マスタ!$C$3,1,0)</f>
        <v>0</v>
      </c>
      <c r="BN16" s="382">
        <f>IF(BN15+CA15&gt;マスタ!$C$3,1,0)</f>
        <v>0</v>
      </c>
      <c r="BO16" s="382">
        <f>IF(BO15+CB15&gt;マスタ!$C$3,1,0)</f>
        <v>0</v>
      </c>
      <c r="BP16" s="382">
        <f>IF(BP15+CC15&gt;マスタ!$C$3,1,0)</f>
        <v>0</v>
      </c>
      <c r="BQ16" s="382">
        <f>IF(BQ15+CD15&gt;マスタ!$C$3,1,0)</f>
        <v>0</v>
      </c>
      <c r="BR16" s="382">
        <f>IF(BR15+CE15&gt;マスタ!$C$3,1,0)</f>
        <v>0</v>
      </c>
      <c r="BS16" s="382">
        <f>IF(BS15+CF15&gt;マスタ!$C$3,1,0)</f>
        <v>0</v>
      </c>
      <c r="BT16" s="377"/>
      <c r="BU16" s="382"/>
      <c r="BV16" s="382"/>
      <c r="BW16" s="382"/>
      <c r="BX16" s="382"/>
      <c r="BY16" s="382"/>
      <c r="BZ16" s="382"/>
      <c r="CA16" s="382"/>
      <c r="CB16" s="382"/>
      <c r="CC16" s="382"/>
      <c r="CD16" s="382"/>
      <c r="CE16" s="382"/>
      <c r="CF16" s="382"/>
    </row>
    <row r="17" spans="1:99" x14ac:dyDescent="0.15">
      <c r="A17" s="539"/>
      <c r="B17" s="541"/>
      <c r="C17" s="541"/>
      <c r="D17" s="525"/>
      <c r="E17" s="529"/>
      <c r="F17" s="525"/>
      <c r="G17" s="421" t="s">
        <v>440</v>
      </c>
      <c r="H17" s="381"/>
      <c r="I17" s="440"/>
      <c r="J17" s="440"/>
      <c r="K17" s="440"/>
      <c r="L17" s="440"/>
      <c r="M17" s="440"/>
      <c r="N17" s="440"/>
      <c r="O17" s="440"/>
      <c r="P17" s="440"/>
      <c r="Q17" s="440"/>
      <c r="R17" s="440"/>
      <c r="S17" s="440"/>
      <c r="T17" s="379">
        <f t="shared" si="2"/>
        <v>0</v>
      </c>
      <c r="U17" s="380"/>
      <c r="V17" s="441"/>
      <c r="W17" s="441"/>
      <c r="X17" s="441"/>
      <c r="Y17" s="441"/>
      <c r="Z17" s="441"/>
      <c r="AA17" s="441"/>
      <c r="AB17" s="441"/>
      <c r="AC17" s="441"/>
      <c r="AD17" s="441"/>
      <c r="AE17" s="441"/>
      <c r="AF17" s="441"/>
      <c r="AG17" s="379">
        <f t="shared" si="4"/>
        <v>0</v>
      </c>
      <c r="AH17" s="519"/>
      <c r="AI17" s="377"/>
      <c r="AJ17" s="377"/>
      <c r="AK17" s="377"/>
      <c r="AL17" s="377"/>
      <c r="AM17" s="377"/>
      <c r="AN17" s="377"/>
      <c r="AO17" s="376">
        <v>1</v>
      </c>
      <c r="AP17" s="376">
        <v>1</v>
      </c>
      <c r="AQ17" s="376">
        <v>12</v>
      </c>
      <c r="AR17" s="37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76">
        <f ca="1">COUNTIF(INDIRECT("H"&amp;(ROW()+12*(($AO17-1)*3+$AP17)-ROW())/12+5):INDIRECT("S"&amp;(ROW()+12*(($AO17-1)*3+$AP17)-ROW())/12+5),AR17)</f>
        <v>0</v>
      </c>
      <c r="AT17" s="378">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376">
        <f ca="1">COUNTIF(INDIRECT("U"&amp;(ROW()+12*(($AO17-1)*3+$AP17)-ROW())/12+5):INDIRECT("AF"&amp;(ROW()+12*(($AO17-1)*3+$AP17)-ROW())/12+5),AT17)</f>
        <v>0</v>
      </c>
      <c r="AV17" s="376">
        <f ca="1">IF(AND(AR17+AT17&gt;0,AS17+AU17&gt;0),COUNTIF(AV$6:AV16,"&gt;0")+1,0)</f>
        <v>0</v>
      </c>
      <c r="BF17" s="376">
        <v>3</v>
      </c>
      <c r="BG17" s="420"/>
      <c r="BH17" s="382"/>
      <c r="BI17" s="382"/>
      <c r="BJ17" s="382"/>
      <c r="BK17" s="382"/>
      <c r="BL17" s="382"/>
      <c r="BM17" s="382"/>
      <c r="BN17" s="382"/>
      <c r="BO17" s="382"/>
      <c r="BP17" s="382"/>
      <c r="BQ17" s="382"/>
      <c r="BR17" s="382"/>
      <c r="BS17" s="382"/>
      <c r="BT17" s="377"/>
      <c r="BU17" s="382"/>
      <c r="BV17" s="382"/>
      <c r="BW17" s="382"/>
      <c r="BX17" s="382"/>
      <c r="BY17" s="382"/>
      <c r="BZ17" s="382"/>
      <c r="CA17" s="382"/>
      <c r="CB17" s="382"/>
      <c r="CC17" s="382"/>
      <c r="CD17" s="382"/>
      <c r="CE17" s="382"/>
      <c r="CF17" s="382"/>
    </row>
    <row r="18" spans="1:99" x14ac:dyDescent="0.15">
      <c r="A18" s="520">
        <v>5</v>
      </c>
      <c r="B18" s="523"/>
      <c r="C18" s="536"/>
      <c r="D18" s="526"/>
      <c r="E18" s="527"/>
      <c r="F18" s="526"/>
      <c r="G18" s="390" t="s">
        <v>367</v>
      </c>
      <c r="H18" s="389"/>
      <c r="I18" s="436" t="str">
        <f t="shared" si="1"/>
        <v/>
      </c>
      <c r="J18" s="436" t="str">
        <f t="shared" si="1"/>
        <v/>
      </c>
      <c r="K18" s="436" t="str">
        <f t="shared" si="1"/>
        <v/>
      </c>
      <c r="L18" s="436" t="str">
        <f t="shared" si="1"/>
        <v/>
      </c>
      <c r="M18" s="436" t="str">
        <f t="shared" si="1"/>
        <v/>
      </c>
      <c r="N18" s="436" t="str">
        <f t="shared" si="1"/>
        <v/>
      </c>
      <c r="O18" s="436" t="str">
        <f t="shared" si="1"/>
        <v/>
      </c>
      <c r="P18" s="436" t="str">
        <f t="shared" si="1"/>
        <v/>
      </c>
      <c r="Q18" s="436" t="str">
        <f t="shared" si="1"/>
        <v/>
      </c>
      <c r="R18" s="436" t="str">
        <f t="shared" si="1"/>
        <v/>
      </c>
      <c r="S18" s="436" t="str">
        <f t="shared" si="1"/>
        <v/>
      </c>
      <c r="T18" s="387">
        <f t="shared" si="2"/>
        <v>0</v>
      </c>
      <c r="U18" s="388"/>
      <c r="V18" s="438" t="str">
        <f t="shared" si="3"/>
        <v/>
      </c>
      <c r="W18" s="438" t="str">
        <f t="shared" si="3"/>
        <v/>
      </c>
      <c r="X18" s="438" t="str">
        <f t="shared" si="3"/>
        <v/>
      </c>
      <c r="Y18" s="438" t="str">
        <f t="shared" si="3"/>
        <v/>
      </c>
      <c r="Z18" s="438" t="str">
        <f t="shared" si="3"/>
        <v/>
      </c>
      <c r="AA18" s="438" t="str">
        <f t="shared" si="3"/>
        <v/>
      </c>
      <c r="AB18" s="438" t="str">
        <f t="shared" si="3"/>
        <v/>
      </c>
      <c r="AC18" s="438" t="str">
        <f t="shared" si="3"/>
        <v/>
      </c>
      <c r="AD18" s="438" t="str">
        <f t="shared" si="3"/>
        <v/>
      </c>
      <c r="AE18" s="438" t="str">
        <f t="shared" si="3"/>
        <v/>
      </c>
      <c r="AF18" s="438" t="str">
        <f t="shared" si="3"/>
        <v/>
      </c>
      <c r="AG18" s="387">
        <f t="shared" si="4"/>
        <v>0</v>
      </c>
      <c r="AH18" s="517"/>
      <c r="AI18" s="377"/>
      <c r="AJ18" s="377"/>
      <c r="AK18" s="377"/>
      <c r="AL18" s="377"/>
      <c r="AM18" s="377"/>
      <c r="AN18" s="377"/>
      <c r="AO18" s="376">
        <v>1</v>
      </c>
      <c r="AP18" s="376">
        <v>2</v>
      </c>
      <c r="AQ18" s="376">
        <v>1</v>
      </c>
      <c r="AR18" s="37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76">
        <f ca="1">COUNTIF(INDIRECT("H"&amp;(ROW()+12*(($AO18-1)*3+$AP18)-ROW())/12+5):INDIRECT("S"&amp;(ROW()+12*(($AO18-1)*3+$AP18)-ROW())/12+5),AR18)</f>
        <v>0</v>
      </c>
      <c r="AT18" s="378">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376">
        <f ca="1">COUNTIF(INDIRECT("U"&amp;(ROW()+12*(($AO18-1)*3+$AP18)-ROW())/12+5):INDIRECT("AF"&amp;(ROW()+12*(($AO18-1)*3+$AP18)-ROW())/12+5),AT18)</f>
        <v>0</v>
      </c>
      <c r="AV18" s="376">
        <f ca="1">IF(AND(AR18+AT18&gt;0,AS18+AU18&gt;0),COUNTIF(AV$6:AV17,"&gt;0")+1,0)</f>
        <v>0</v>
      </c>
      <c r="BF18" s="376">
        <v>1</v>
      </c>
      <c r="BH18" s="382">
        <f t="shared" ref="BH18:BS18" si="17">SUM(H18:H19)</f>
        <v>0</v>
      </c>
      <c r="BI18" s="382">
        <f t="shared" si="17"/>
        <v>0</v>
      </c>
      <c r="BJ18" s="382">
        <f t="shared" si="17"/>
        <v>0</v>
      </c>
      <c r="BK18" s="382">
        <f t="shared" si="17"/>
        <v>0</v>
      </c>
      <c r="BL18" s="382">
        <f t="shared" si="17"/>
        <v>0</v>
      </c>
      <c r="BM18" s="382">
        <f t="shared" si="17"/>
        <v>0</v>
      </c>
      <c r="BN18" s="382">
        <f t="shared" si="17"/>
        <v>0</v>
      </c>
      <c r="BO18" s="382">
        <f t="shared" si="17"/>
        <v>0</v>
      </c>
      <c r="BP18" s="382">
        <f t="shared" si="17"/>
        <v>0</v>
      </c>
      <c r="BQ18" s="382">
        <f t="shared" si="17"/>
        <v>0</v>
      </c>
      <c r="BR18" s="382">
        <f t="shared" si="17"/>
        <v>0</v>
      </c>
      <c r="BS18" s="382">
        <f t="shared" si="17"/>
        <v>0</v>
      </c>
      <c r="BT18" s="377"/>
      <c r="BU18" s="382">
        <f t="shared" ref="BU18:CF18" si="18">SUM(U18:U19)</f>
        <v>0</v>
      </c>
      <c r="BV18" s="382">
        <f t="shared" si="18"/>
        <v>0</v>
      </c>
      <c r="BW18" s="382">
        <f t="shared" si="18"/>
        <v>0</v>
      </c>
      <c r="BX18" s="382">
        <f t="shared" si="18"/>
        <v>0</v>
      </c>
      <c r="BY18" s="382">
        <f t="shared" si="18"/>
        <v>0</v>
      </c>
      <c r="BZ18" s="382">
        <f t="shared" si="18"/>
        <v>0</v>
      </c>
      <c r="CA18" s="382">
        <f t="shared" si="18"/>
        <v>0</v>
      </c>
      <c r="CB18" s="382">
        <f t="shared" si="18"/>
        <v>0</v>
      </c>
      <c r="CC18" s="382">
        <f t="shared" si="18"/>
        <v>0</v>
      </c>
      <c r="CD18" s="382">
        <f t="shared" si="18"/>
        <v>0</v>
      </c>
      <c r="CE18" s="382">
        <f t="shared" si="18"/>
        <v>0</v>
      </c>
      <c r="CF18" s="382">
        <f t="shared" si="18"/>
        <v>0</v>
      </c>
      <c r="CI18" s="425" t="s">
        <v>446</v>
      </c>
      <c r="CJ18" s="382">
        <f>IF(OR($D18="副園長",$D18="教頭",$D18="主任保育士",$D18="主幹教諭"),0,BH18)</f>
        <v>0</v>
      </c>
      <c r="CK18" s="382">
        <f t="shared" ref="CK18:CU18" si="19">IF(OR($D18="副園長",$D18="教頭",$D18="主任保育士",$D18="主幹教諭"),0,BI18)</f>
        <v>0</v>
      </c>
      <c r="CL18" s="382">
        <f t="shared" si="19"/>
        <v>0</v>
      </c>
      <c r="CM18" s="382">
        <f t="shared" si="19"/>
        <v>0</v>
      </c>
      <c r="CN18" s="382">
        <f t="shared" si="19"/>
        <v>0</v>
      </c>
      <c r="CO18" s="382">
        <f t="shared" si="19"/>
        <v>0</v>
      </c>
      <c r="CP18" s="382">
        <f t="shared" si="19"/>
        <v>0</v>
      </c>
      <c r="CQ18" s="382">
        <f t="shared" si="19"/>
        <v>0</v>
      </c>
      <c r="CR18" s="382">
        <f t="shared" si="19"/>
        <v>0</v>
      </c>
      <c r="CS18" s="382">
        <f t="shared" si="19"/>
        <v>0</v>
      </c>
      <c r="CT18" s="382">
        <f t="shared" si="19"/>
        <v>0</v>
      </c>
      <c r="CU18" s="382">
        <f t="shared" si="19"/>
        <v>0</v>
      </c>
    </row>
    <row r="19" spans="1:99" x14ac:dyDescent="0.15">
      <c r="A19" s="521"/>
      <c r="B19" s="524"/>
      <c r="C19" s="524"/>
      <c r="D19" s="524"/>
      <c r="E19" s="528"/>
      <c r="F19" s="524"/>
      <c r="G19" s="386" t="s">
        <v>366</v>
      </c>
      <c r="H19" s="385"/>
      <c r="I19" s="437" t="str">
        <f t="shared" si="1"/>
        <v/>
      </c>
      <c r="J19" s="437" t="str">
        <f t="shared" si="1"/>
        <v/>
      </c>
      <c r="K19" s="437" t="str">
        <f t="shared" si="1"/>
        <v/>
      </c>
      <c r="L19" s="437" t="str">
        <f t="shared" si="1"/>
        <v/>
      </c>
      <c r="M19" s="437" t="str">
        <f t="shared" si="1"/>
        <v/>
      </c>
      <c r="N19" s="437" t="str">
        <f t="shared" si="1"/>
        <v/>
      </c>
      <c r="O19" s="437" t="str">
        <f t="shared" si="1"/>
        <v/>
      </c>
      <c r="P19" s="437" t="str">
        <f t="shared" si="1"/>
        <v/>
      </c>
      <c r="Q19" s="437" t="str">
        <f t="shared" si="1"/>
        <v/>
      </c>
      <c r="R19" s="437" t="str">
        <f t="shared" si="1"/>
        <v/>
      </c>
      <c r="S19" s="437" t="str">
        <f t="shared" si="1"/>
        <v/>
      </c>
      <c r="T19" s="383">
        <f t="shared" si="2"/>
        <v>0</v>
      </c>
      <c r="U19" s="384"/>
      <c r="V19" s="439" t="str">
        <f t="shared" si="3"/>
        <v/>
      </c>
      <c r="W19" s="439" t="str">
        <f t="shared" si="3"/>
        <v/>
      </c>
      <c r="X19" s="439" t="str">
        <f t="shared" si="3"/>
        <v/>
      </c>
      <c r="Y19" s="439" t="str">
        <f t="shared" si="3"/>
        <v/>
      </c>
      <c r="Z19" s="439" t="str">
        <f t="shared" si="3"/>
        <v/>
      </c>
      <c r="AA19" s="439" t="str">
        <f t="shared" si="3"/>
        <v/>
      </c>
      <c r="AB19" s="439" t="str">
        <f t="shared" si="3"/>
        <v/>
      </c>
      <c r="AC19" s="439" t="str">
        <f t="shared" si="3"/>
        <v/>
      </c>
      <c r="AD19" s="439" t="str">
        <f t="shared" si="3"/>
        <v/>
      </c>
      <c r="AE19" s="439" t="str">
        <f t="shared" si="3"/>
        <v/>
      </c>
      <c r="AF19" s="439" t="str">
        <f t="shared" si="3"/>
        <v/>
      </c>
      <c r="AG19" s="383">
        <f t="shared" si="4"/>
        <v>0</v>
      </c>
      <c r="AH19" s="518"/>
      <c r="AI19" s="377"/>
      <c r="AJ19" s="377"/>
      <c r="AK19" s="377"/>
      <c r="AL19" s="377"/>
      <c r="AM19" s="377"/>
      <c r="AN19" s="377"/>
      <c r="AO19" s="376">
        <v>1</v>
      </c>
      <c r="AP19" s="376">
        <v>2</v>
      </c>
      <c r="AQ19" s="376">
        <v>2</v>
      </c>
      <c r="AR19" s="37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76">
        <f ca="1">COUNTIF(INDIRECT("H"&amp;(ROW()+12*(($AO19-1)*3+$AP19)-ROW())/12+5):INDIRECT("S"&amp;(ROW()+12*(($AO19-1)*3+$AP19)-ROW())/12+5),AR19)</f>
        <v>0</v>
      </c>
      <c r="AT19" s="378">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376">
        <f ca="1">COUNTIF(INDIRECT("U"&amp;(ROW()+12*(($AO19-1)*3+$AP19)-ROW())/12+5):INDIRECT("AF"&amp;(ROW()+12*(($AO19-1)*3+$AP19)-ROW())/12+5),AT19)</f>
        <v>0</v>
      </c>
      <c r="AV19" s="376">
        <f ca="1">IF(AND(AR19+AT19&gt;0,AS19+AU19&gt;0),COUNTIF(AV$6:AV18,"&gt;0")+1,0)</f>
        <v>0</v>
      </c>
      <c r="BF19" s="376">
        <v>2</v>
      </c>
      <c r="BG19" s="376" t="s">
        <v>365</v>
      </c>
      <c r="BH19" s="382">
        <f>IF(BH18+BU18&gt;マスタ!$C$3,1,0)</f>
        <v>0</v>
      </c>
      <c r="BI19" s="382">
        <f>IF(BI18+BV18&gt;マスタ!$C$3,1,0)</f>
        <v>0</v>
      </c>
      <c r="BJ19" s="382">
        <f>IF(BJ18+BW18&gt;マスタ!$C$3,1,0)</f>
        <v>0</v>
      </c>
      <c r="BK19" s="382">
        <f>IF(BK18+BX18&gt;マスタ!$C$3,1,0)</f>
        <v>0</v>
      </c>
      <c r="BL19" s="382">
        <f>IF(BL18+BY18&gt;マスタ!$C$3,1,0)</f>
        <v>0</v>
      </c>
      <c r="BM19" s="382">
        <f>IF(BM18+BZ18&gt;マスタ!$C$3,1,0)</f>
        <v>0</v>
      </c>
      <c r="BN19" s="382">
        <f>IF(BN18+CA18&gt;マスタ!$C$3,1,0)</f>
        <v>0</v>
      </c>
      <c r="BO19" s="382">
        <f>IF(BO18+CB18&gt;マスタ!$C$3,1,0)</f>
        <v>0</v>
      </c>
      <c r="BP19" s="382">
        <f>IF(BP18+CC18&gt;マスタ!$C$3,1,0)</f>
        <v>0</v>
      </c>
      <c r="BQ19" s="382">
        <f>IF(BQ18+CD18&gt;マスタ!$C$3,1,0)</f>
        <v>0</v>
      </c>
      <c r="BR19" s="382">
        <f>IF(BR18+CE18&gt;マスタ!$C$3,1,0)</f>
        <v>0</v>
      </c>
      <c r="BS19" s="382">
        <f>IF(BS18+CF18&gt;マスタ!$C$3,1,0)</f>
        <v>0</v>
      </c>
      <c r="BT19" s="377"/>
      <c r="BU19" s="382"/>
      <c r="BV19" s="382"/>
      <c r="BW19" s="382"/>
      <c r="BX19" s="382"/>
      <c r="BY19" s="382"/>
      <c r="BZ19" s="382"/>
      <c r="CA19" s="382"/>
      <c r="CB19" s="382"/>
      <c r="CC19" s="382"/>
      <c r="CD19" s="382"/>
      <c r="CE19" s="382"/>
      <c r="CF19" s="382"/>
    </row>
    <row r="20" spans="1:99" x14ac:dyDescent="0.15">
      <c r="A20" s="522"/>
      <c r="B20" s="525"/>
      <c r="C20" s="525"/>
      <c r="D20" s="525"/>
      <c r="E20" s="529"/>
      <c r="F20" s="525"/>
      <c r="G20" s="421" t="s">
        <v>440</v>
      </c>
      <c r="H20" s="381"/>
      <c r="I20" s="440"/>
      <c r="J20" s="440"/>
      <c r="K20" s="440"/>
      <c r="L20" s="440"/>
      <c r="M20" s="440"/>
      <c r="N20" s="440"/>
      <c r="O20" s="440"/>
      <c r="P20" s="440"/>
      <c r="Q20" s="440"/>
      <c r="R20" s="440"/>
      <c r="S20" s="440"/>
      <c r="T20" s="379">
        <f t="shared" si="2"/>
        <v>0</v>
      </c>
      <c r="U20" s="380"/>
      <c r="V20" s="441"/>
      <c r="W20" s="441"/>
      <c r="X20" s="441"/>
      <c r="Y20" s="441"/>
      <c r="Z20" s="441"/>
      <c r="AA20" s="441"/>
      <c r="AB20" s="441"/>
      <c r="AC20" s="441"/>
      <c r="AD20" s="441"/>
      <c r="AE20" s="441"/>
      <c r="AF20" s="441"/>
      <c r="AG20" s="379">
        <f t="shared" si="4"/>
        <v>0</v>
      </c>
      <c r="AH20" s="519"/>
      <c r="AI20" s="377"/>
      <c r="AJ20" s="377"/>
      <c r="AK20" s="377"/>
      <c r="AL20" s="377"/>
      <c r="AM20" s="377"/>
      <c r="AN20" s="377"/>
      <c r="AO20" s="376">
        <v>1</v>
      </c>
      <c r="AP20" s="376">
        <v>2</v>
      </c>
      <c r="AQ20" s="376">
        <v>3</v>
      </c>
      <c r="AR20" s="37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76">
        <f ca="1">COUNTIF(INDIRECT("H"&amp;(ROW()+12*(($AO20-1)*3+$AP20)-ROW())/12+5):INDIRECT("S"&amp;(ROW()+12*(($AO20-1)*3+$AP20)-ROW())/12+5),AR20)</f>
        <v>0</v>
      </c>
      <c r="AT20" s="378">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376">
        <f ca="1">COUNTIF(INDIRECT("U"&amp;(ROW()+12*(($AO20-1)*3+$AP20)-ROW())/12+5):INDIRECT("AF"&amp;(ROW()+12*(($AO20-1)*3+$AP20)-ROW())/12+5),AT20)</f>
        <v>0</v>
      </c>
      <c r="AV20" s="376">
        <f ca="1">IF(AND(AR20+AT20&gt;0,AS20+AU20&gt;0),COUNTIF(AV$6:AV19,"&gt;0")+1,0)</f>
        <v>0</v>
      </c>
      <c r="BF20" s="376">
        <v>3</v>
      </c>
      <c r="BG20" s="420"/>
      <c r="BH20" s="382"/>
      <c r="BI20" s="382"/>
      <c r="BJ20" s="382"/>
      <c r="BK20" s="382"/>
      <c r="BL20" s="382"/>
      <c r="BM20" s="382"/>
      <c r="BN20" s="382"/>
      <c r="BO20" s="382"/>
      <c r="BP20" s="382"/>
      <c r="BQ20" s="382"/>
      <c r="BR20" s="382"/>
      <c r="BS20" s="382"/>
      <c r="BT20" s="377"/>
      <c r="BU20" s="382"/>
      <c r="BV20" s="382"/>
      <c r="BW20" s="382"/>
      <c r="BX20" s="382"/>
      <c r="BY20" s="382"/>
      <c r="BZ20" s="382"/>
      <c r="CA20" s="382"/>
      <c r="CB20" s="382"/>
      <c r="CC20" s="382"/>
      <c r="CD20" s="382"/>
      <c r="CE20" s="382"/>
      <c r="CF20" s="382"/>
    </row>
    <row r="21" spans="1:99" x14ac:dyDescent="0.15">
      <c r="A21" s="520">
        <v>6</v>
      </c>
      <c r="B21" s="535"/>
      <c r="C21" s="535"/>
      <c r="D21" s="526"/>
      <c r="E21" s="527"/>
      <c r="F21" s="526"/>
      <c r="G21" s="390" t="s">
        <v>367</v>
      </c>
      <c r="H21" s="389"/>
      <c r="I21" s="436" t="str">
        <f t="shared" si="1"/>
        <v/>
      </c>
      <c r="J21" s="436" t="str">
        <f t="shared" si="1"/>
        <v/>
      </c>
      <c r="K21" s="436" t="str">
        <f t="shared" si="1"/>
        <v/>
      </c>
      <c r="L21" s="436" t="str">
        <f t="shared" si="1"/>
        <v/>
      </c>
      <c r="M21" s="436" t="str">
        <f t="shared" si="1"/>
        <v/>
      </c>
      <c r="N21" s="436" t="str">
        <f t="shared" si="1"/>
        <v/>
      </c>
      <c r="O21" s="436" t="str">
        <f t="shared" si="1"/>
        <v/>
      </c>
      <c r="P21" s="436" t="str">
        <f t="shared" si="1"/>
        <v/>
      </c>
      <c r="Q21" s="436" t="str">
        <f t="shared" si="1"/>
        <v/>
      </c>
      <c r="R21" s="436" t="str">
        <f t="shared" si="1"/>
        <v/>
      </c>
      <c r="S21" s="436" t="str">
        <f t="shared" si="1"/>
        <v/>
      </c>
      <c r="T21" s="387">
        <f t="shared" si="2"/>
        <v>0</v>
      </c>
      <c r="U21" s="388"/>
      <c r="V21" s="438" t="str">
        <f t="shared" si="3"/>
        <v/>
      </c>
      <c r="W21" s="438" t="str">
        <f t="shared" si="3"/>
        <v/>
      </c>
      <c r="X21" s="438" t="str">
        <f t="shared" si="3"/>
        <v/>
      </c>
      <c r="Y21" s="438" t="str">
        <f t="shared" si="3"/>
        <v/>
      </c>
      <c r="Z21" s="438" t="str">
        <f t="shared" si="3"/>
        <v/>
      </c>
      <c r="AA21" s="438" t="str">
        <f t="shared" si="3"/>
        <v/>
      </c>
      <c r="AB21" s="438" t="str">
        <f t="shared" si="3"/>
        <v/>
      </c>
      <c r="AC21" s="438" t="str">
        <f t="shared" si="3"/>
        <v/>
      </c>
      <c r="AD21" s="438" t="str">
        <f t="shared" si="3"/>
        <v/>
      </c>
      <c r="AE21" s="438" t="str">
        <f t="shared" si="3"/>
        <v/>
      </c>
      <c r="AF21" s="438" t="str">
        <f t="shared" si="3"/>
        <v/>
      </c>
      <c r="AG21" s="387">
        <f t="shared" si="4"/>
        <v>0</v>
      </c>
      <c r="AH21" s="517"/>
      <c r="AI21" s="377"/>
      <c r="AJ21" s="377"/>
      <c r="AK21" s="377"/>
      <c r="AL21" s="377"/>
      <c r="AM21" s="377"/>
      <c r="AN21" s="377"/>
      <c r="AO21" s="376">
        <v>1</v>
      </c>
      <c r="AP21" s="376">
        <v>2</v>
      </c>
      <c r="AQ21" s="376">
        <v>4</v>
      </c>
      <c r="AR21" s="37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76">
        <f ca="1">COUNTIF(INDIRECT("H"&amp;(ROW()+12*(($AO21-1)*3+$AP21)-ROW())/12+5):INDIRECT("S"&amp;(ROW()+12*(($AO21-1)*3+$AP21)-ROW())/12+5),AR21)</f>
        <v>0</v>
      </c>
      <c r="AT21" s="378">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376">
        <f ca="1">COUNTIF(INDIRECT("U"&amp;(ROW()+12*(($AO21-1)*3+$AP21)-ROW())/12+5):INDIRECT("AF"&amp;(ROW()+12*(($AO21-1)*3+$AP21)-ROW())/12+5),AT21)</f>
        <v>0</v>
      </c>
      <c r="AV21" s="376">
        <f ca="1">IF(AND(AR21+AT21&gt;0,AS21+AU21&gt;0),COUNTIF(AV$6:AV20,"&gt;0")+1,0)</f>
        <v>0</v>
      </c>
      <c r="BF21" s="376">
        <v>1</v>
      </c>
      <c r="BH21" s="382">
        <f t="shared" ref="BH21:BS21" si="20">SUM(H21:H22)</f>
        <v>0</v>
      </c>
      <c r="BI21" s="382">
        <f t="shared" si="20"/>
        <v>0</v>
      </c>
      <c r="BJ21" s="382">
        <f t="shared" si="20"/>
        <v>0</v>
      </c>
      <c r="BK21" s="382">
        <f t="shared" si="20"/>
        <v>0</v>
      </c>
      <c r="BL21" s="382">
        <f t="shared" si="20"/>
        <v>0</v>
      </c>
      <c r="BM21" s="382">
        <f t="shared" si="20"/>
        <v>0</v>
      </c>
      <c r="BN21" s="382">
        <f t="shared" si="20"/>
        <v>0</v>
      </c>
      <c r="BO21" s="382">
        <f t="shared" si="20"/>
        <v>0</v>
      </c>
      <c r="BP21" s="382">
        <f t="shared" si="20"/>
        <v>0</v>
      </c>
      <c r="BQ21" s="382">
        <f t="shared" si="20"/>
        <v>0</v>
      </c>
      <c r="BR21" s="382">
        <f t="shared" si="20"/>
        <v>0</v>
      </c>
      <c r="BS21" s="382">
        <f t="shared" si="20"/>
        <v>0</v>
      </c>
      <c r="BT21" s="377"/>
      <c r="BU21" s="382">
        <f t="shared" ref="BU21:CF21" si="21">SUM(U21:U22)</f>
        <v>0</v>
      </c>
      <c r="BV21" s="382">
        <f t="shared" si="21"/>
        <v>0</v>
      </c>
      <c r="BW21" s="382">
        <f t="shared" si="21"/>
        <v>0</v>
      </c>
      <c r="BX21" s="382">
        <f t="shared" si="21"/>
        <v>0</v>
      </c>
      <c r="BY21" s="382">
        <f t="shared" si="21"/>
        <v>0</v>
      </c>
      <c r="BZ21" s="382">
        <f t="shared" si="21"/>
        <v>0</v>
      </c>
      <c r="CA21" s="382">
        <f t="shared" si="21"/>
        <v>0</v>
      </c>
      <c r="CB21" s="382">
        <f t="shared" si="21"/>
        <v>0</v>
      </c>
      <c r="CC21" s="382">
        <f t="shared" si="21"/>
        <v>0</v>
      </c>
      <c r="CD21" s="382">
        <f t="shared" si="21"/>
        <v>0</v>
      </c>
      <c r="CE21" s="382">
        <f t="shared" si="21"/>
        <v>0</v>
      </c>
      <c r="CF21" s="382">
        <f t="shared" si="21"/>
        <v>0</v>
      </c>
      <c r="CI21" s="425" t="s">
        <v>446</v>
      </c>
      <c r="CJ21" s="382">
        <f>IF(OR($D21="副園長",$D21="教頭",$D21="主任保育士",$D21="主幹教諭"),0,BH21)</f>
        <v>0</v>
      </c>
      <c r="CK21" s="382">
        <f t="shared" ref="CK21:CU21" si="22">IF(OR($D21="副園長",$D21="教頭",$D21="主任保育士",$D21="主幹教諭"),0,BI21)</f>
        <v>0</v>
      </c>
      <c r="CL21" s="382">
        <f t="shared" si="22"/>
        <v>0</v>
      </c>
      <c r="CM21" s="382">
        <f t="shared" si="22"/>
        <v>0</v>
      </c>
      <c r="CN21" s="382">
        <f t="shared" si="22"/>
        <v>0</v>
      </c>
      <c r="CO21" s="382">
        <f t="shared" si="22"/>
        <v>0</v>
      </c>
      <c r="CP21" s="382">
        <f t="shared" si="22"/>
        <v>0</v>
      </c>
      <c r="CQ21" s="382">
        <f t="shared" si="22"/>
        <v>0</v>
      </c>
      <c r="CR21" s="382">
        <f t="shared" si="22"/>
        <v>0</v>
      </c>
      <c r="CS21" s="382">
        <f t="shared" si="22"/>
        <v>0</v>
      </c>
      <c r="CT21" s="382">
        <f t="shared" si="22"/>
        <v>0</v>
      </c>
      <c r="CU21" s="382">
        <f t="shared" si="22"/>
        <v>0</v>
      </c>
    </row>
    <row r="22" spans="1:99" x14ac:dyDescent="0.15">
      <c r="A22" s="521"/>
      <c r="B22" s="524"/>
      <c r="C22" s="524"/>
      <c r="D22" s="524"/>
      <c r="E22" s="528"/>
      <c r="F22" s="524"/>
      <c r="G22" s="386" t="s">
        <v>366</v>
      </c>
      <c r="H22" s="385"/>
      <c r="I22" s="437" t="str">
        <f t="shared" ref="I22:S37" si="23">IF(H22="","",H22)</f>
        <v/>
      </c>
      <c r="J22" s="437" t="str">
        <f t="shared" si="23"/>
        <v/>
      </c>
      <c r="K22" s="437" t="str">
        <f t="shared" si="23"/>
        <v/>
      </c>
      <c r="L22" s="437" t="str">
        <f t="shared" si="23"/>
        <v/>
      </c>
      <c r="M22" s="437" t="str">
        <f t="shared" si="23"/>
        <v/>
      </c>
      <c r="N22" s="437" t="str">
        <f t="shared" si="23"/>
        <v/>
      </c>
      <c r="O22" s="437" t="str">
        <f t="shared" si="23"/>
        <v/>
      </c>
      <c r="P22" s="437" t="str">
        <f t="shared" si="23"/>
        <v/>
      </c>
      <c r="Q22" s="437" t="str">
        <f t="shared" si="23"/>
        <v/>
      </c>
      <c r="R22" s="437" t="str">
        <f t="shared" si="23"/>
        <v/>
      </c>
      <c r="S22" s="437" t="str">
        <f t="shared" si="23"/>
        <v/>
      </c>
      <c r="T22" s="383">
        <f t="shared" si="2"/>
        <v>0</v>
      </c>
      <c r="U22" s="384"/>
      <c r="V22" s="439" t="str">
        <f t="shared" ref="V22:AF37" si="24">IF(U22="","",U22)</f>
        <v/>
      </c>
      <c r="W22" s="439" t="str">
        <f t="shared" si="24"/>
        <v/>
      </c>
      <c r="X22" s="439" t="str">
        <f t="shared" si="24"/>
        <v/>
      </c>
      <c r="Y22" s="439" t="str">
        <f t="shared" si="24"/>
        <v/>
      </c>
      <c r="Z22" s="439" t="str">
        <f t="shared" si="24"/>
        <v/>
      </c>
      <c r="AA22" s="439" t="str">
        <f t="shared" si="24"/>
        <v/>
      </c>
      <c r="AB22" s="439" t="str">
        <f t="shared" si="24"/>
        <v/>
      </c>
      <c r="AC22" s="439" t="str">
        <f t="shared" si="24"/>
        <v/>
      </c>
      <c r="AD22" s="439" t="str">
        <f t="shared" si="24"/>
        <v/>
      </c>
      <c r="AE22" s="439" t="str">
        <f t="shared" si="24"/>
        <v/>
      </c>
      <c r="AF22" s="439" t="str">
        <f t="shared" si="24"/>
        <v/>
      </c>
      <c r="AG22" s="383">
        <f t="shared" si="4"/>
        <v>0</v>
      </c>
      <c r="AH22" s="518"/>
      <c r="AI22" s="377"/>
      <c r="AJ22" s="377"/>
      <c r="AK22" s="377"/>
      <c r="AL22" s="377"/>
      <c r="AM22" s="377"/>
      <c r="AN22" s="377"/>
      <c r="AO22" s="376">
        <v>1</v>
      </c>
      <c r="AP22" s="376">
        <v>2</v>
      </c>
      <c r="AQ22" s="376">
        <v>5</v>
      </c>
      <c r="AR22" s="37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76">
        <f ca="1">COUNTIF(INDIRECT("H"&amp;(ROW()+12*(($AO22-1)*3+$AP22)-ROW())/12+5):INDIRECT("S"&amp;(ROW()+12*(($AO22-1)*3+$AP22)-ROW())/12+5),AR22)</f>
        <v>0</v>
      </c>
      <c r="AT22" s="378">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376">
        <f ca="1">COUNTIF(INDIRECT("U"&amp;(ROW()+12*(($AO22-1)*3+$AP22)-ROW())/12+5):INDIRECT("AF"&amp;(ROW()+12*(($AO22-1)*3+$AP22)-ROW())/12+5),AT22)</f>
        <v>0</v>
      </c>
      <c r="AV22" s="376">
        <f ca="1">IF(AND(AR22+AT22&gt;0,AS22+AU22&gt;0),COUNTIF(AV$6:AV21,"&gt;0")+1,0)</f>
        <v>0</v>
      </c>
      <c r="BF22" s="376">
        <v>2</v>
      </c>
      <c r="BG22" s="376" t="s">
        <v>365</v>
      </c>
      <c r="BH22" s="382">
        <f>IF(BH21+BU21&gt;マスタ!$C$3,1,0)</f>
        <v>0</v>
      </c>
      <c r="BI22" s="382">
        <f>IF(BI21+BV21&gt;マスタ!$C$3,1,0)</f>
        <v>0</v>
      </c>
      <c r="BJ22" s="382">
        <f>IF(BJ21+BW21&gt;マスタ!$C$3,1,0)</f>
        <v>0</v>
      </c>
      <c r="BK22" s="382">
        <f>IF(BK21+BX21&gt;マスタ!$C$3,1,0)</f>
        <v>0</v>
      </c>
      <c r="BL22" s="382">
        <f>IF(BL21+BY21&gt;マスタ!$C$3,1,0)</f>
        <v>0</v>
      </c>
      <c r="BM22" s="382">
        <f>IF(BM21+BZ21&gt;マスタ!$C$3,1,0)</f>
        <v>0</v>
      </c>
      <c r="BN22" s="382">
        <f>IF(BN21+CA21&gt;マスタ!$C$3,1,0)</f>
        <v>0</v>
      </c>
      <c r="BO22" s="382">
        <f>IF(BO21+CB21&gt;マスタ!$C$3,1,0)</f>
        <v>0</v>
      </c>
      <c r="BP22" s="382">
        <f>IF(BP21+CC21&gt;マスタ!$C$3,1,0)</f>
        <v>0</v>
      </c>
      <c r="BQ22" s="382">
        <f>IF(BQ21+CD21&gt;マスタ!$C$3,1,0)</f>
        <v>0</v>
      </c>
      <c r="BR22" s="382">
        <f>IF(BR21+CE21&gt;マスタ!$C$3,1,0)</f>
        <v>0</v>
      </c>
      <c r="BS22" s="382">
        <f>IF(BS21+CF21&gt;マスタ!$C$3,1,0)</f>
        <v>0</v>
      </c>
      <c r="BT22" s="377"/>
      <c r="BU22" s="382"/>
      <c r="BV22" s="382"/>
      <c r="BW22" s="382"/>
      <c r="BX22" s="382"/>
      <c r="BY22" s="382"/>
      <c r="BZ22" s="382"/>
      <c r="CA22" s="382"/>
      <c r="CB22" s="382"/>
      <c r="CC22" s="382"/>
      <c r="CD22" s="382"/>
      <c r="CE22" s="382"/>
      <c r="CF22" s="382"/>
    </row>
    <row r="23" spans="1:99" x14ac:dyDescent="0.15">
      <c r="A23" s="522"/>
      <c r="B23" s="525"/>
      <c r="C23" s="525"/>
      <c r="D23" s="525"/>
      <c r="E23" s="529"/>
      <c r="F23" s="525"/>
      <c r="G23" s="421" t="s">
        <v>440</v>
      </c>
      <c r="H23" s="381"/>
      <c r="I23" s="440"/>
      <c r="J23" s="440"/>
      <c r="K23" s="440"/>
      <c r="L23" s="440"/>
      <c r="M23" s="440"/>
      <c r="N23" s="440"/>
      <c r="O23" s="440"/>
      <c r="P23" s="440"/>
      <c r="Q23" s="440"/>
      <c r="R23" s="440"/>
      <c r="S23" s="440"/>
      <c r="T23" s="379">
        <f t="shared" si="2"/>
        <v>0</v>
      </c>
      <c r="U23" s="380"/>
      <c r="V23" s="441"/>
      <c r="W23" s="441"/>
      <c r="X23" s="441"/>
      <c r="Y23" s="441"/>
      <c r="Z23" s="441"/>
      <c r="AA23" s="441"/>
      <c r="AB23" s="441"/>
      <c r="AC23" s="441"/>
      <c r="AD23" s="441"/>
      <c r="AE23" s="441"/>
      <c r="AF23" s="441"/>
      <c r="AG23" s="379">
        <f t="shared" si="4"/>
        <v>0</v>
      </c>
      <c r="AH23" s="519"/>
      <c r="AI23" s="377"/>
      <c r="AJ23" s="377"/>
      <c r="AK23" s="377"/>
      <c r="AL23" s="377"/>
      <c r="AM23" s="377"/>
      <c r="AN23" s="377"/>
      <c r="AO23" s="376">
        <v>1</v>
      </c>
      <c r="AP23" s="376">
        <v>2</v>
      </c>
      <c r="AQ23" s="376">
        <v>6</v>
      </c>
      <c r="AR23" s="37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76">
        <f ca="1">COUNTIF(INDIRECT("H"&amp;(ROW()+12*(($AO23-1)*3+$AP23)-ROW())/12+5):INDIRECT("S"&amp;(ROW()+12*(($AO23-1)*3+$AP23)-ROW())/12+5),AR23)</f>
        <v>0</v>
      </c>
      <c r="AT23" s="378">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376">
        <f ca="1">COUNTIF(INDIRECT("U"&amp;(ROW()+12*(($AO23-1)*3+$AP23)-ROW())/12+5):INDIRECT("AF"&amp;(ROW()+12*(($AO23-1)*3+$AP23)-ROW())/12+5),AT23)</f>
        <v>0</v>
      </c>
      <c r="AV23" s="376">
        <f ca="1">IF(AND(AR23+AT23&gt;0,AS23+AU23&gt;0),COUNTIF(AV$6:AV22,"&gt;0")+1,0)</f>
        <v>0</v>
      </c>
      <c r="BF23" s="376">
        <v>3</v>
      </c>
      <c r="BG23" s="420"/>
      <c r="BH23" s="382"/>
      <c r="BI23" s="382"/>
      <c r="BJ23" s="382"/>
      <c r="BK23" s="382"/>
      <c r="BL23" s="382"/>
      <c r="BM23" s="382"/>
      <c r="BN23" s="382"/>
      <c r="BO23" s="382"/>
      <c r="BP23" s="382"/>
      <c r="BQ23" s="382"/>
      <c r="BR23" s="382"/>
      <c r="BS23" s="382"/>
      <c r="BT23" s="377"/>
      <c r="BU23" s="382"/>
      <c r="BV23" s="382"/>
      <c r="BW23" s="382"/>
      <c r="BX23" s="382"/>
      <c r="BY23" s="382"/>
      <c r="BZ23" s="382"/>
      <c r="CA23" s="382"/>
      <c r="CB23" s="382"/>
      <c r="CC23" s="382"/>
      <c r="CD23" s="382"/>
      <c r="CE23" s="382"/>
      <c r="CF23" s="382"/>
    </row>
    <row r="24" spans="1:99" x14ac:dyDescent="0.15">
      <c r="A24" s="520">
        <v>7</v>
      </c>
      <c r="B24" s="526"/>
      <c r="C24" s="536"/>
      <c r="D24" s="526"/>
      <c r="E24" s="527"/>
      <c r="F24" s="526"/>
      <c r="G24" s="390" t="s">
        <v>367</v>
      </c>
      <c r="H24" s="389"/>
      <c r="I24" s="436" t="str">
        <f t="shared" si="23"/>
        <v/>
      </c>
      <c r="J24" s="436" t="str">
        <f t="shared" si="23"/>
        <v/>
      </c>
      <c r="K24" s="436" t="str">
        <f t="shared" si="23"/>
        <v/>
      </c>
      <c r="L24" s="436" t="str">
        <f t="shared" si="23"/>
        <v/>
      </c>
      <c r="M24" s="436" t="str">
        <f t="shared" si="23"/>
        <v/>
      </c>
      <c r="N24" s="436" t="str">
        <f t="shared" si="23"/>
        <v/>
      </c>
      <c r="O24" s="436" t="str">
        <f t="shared" si="23"/>
        <v/>
      </c>
      <c r="P24" s="436" t="str">
        <f t="shared" si="23"/>
        <v/>
      </c>
      <c r="Q24" s="436" t="str">
        <f t="shared" si="23"/>
        <v/>
      </c>
      <c r="R24" s="436" t="str">
        <f t="shared" si="23"/>
        <v/>
      </c>
      <c r="S24" s="436" t="str">
        <f t="shared" si="23"/>
        <v/>
      </c>
      <c r="T24" s="387">
        <f t="shared" si="2"/>
        <v>0</v>
      </c>
      <c r="U24" s="388"/>
      <c r="V24" s="438" t="str">
        <f t="shared" si="24"/>
        <v/>
      </c>
      <c r="W24" s="438" t="str">
        <f t="shared" si="24"/>
        <v/>
      </c>
      <c r="X24" s="438" t="str">
        <f t="shared" si="24"/>
        <v/>
      </c>
      <c r="Y24" s="438" t="str">
        <f t="shared" si="24"/>
        <v/>
      </c>
      <c r="Z24" s="438" t="str">
        <f t="shared" si="24"/>
        <v/>
      </c>
      <c r="AA24" s="438" t="str">
        <f t="shared" si="24"/>
        <v/>
      </c>
      <c r="AB24" s="438" t="str">
        <f t="shared" si="24"/>
        <v/>
      </c>
      <c r="AC24" s="438" t="str">
        <f t="shared" si="24"/>
        <v/>
      </c>
      <c r="AD24" s="438" t="str">
        <f t="shared" si="24"/>
        <v/>
      </c>
      <c r="AE24" s="438" t="str">
        <f t="shared" si="24"/>
        <v/>
      </c>
      <c r="AF24" s="438" t="str">
        <f t="shared" si="24"/>
        <v/>
      </c>
      <c r="AG24" s="387">
        <f t="shared" si="4"/>
        <v>0</v>
      </c>
      <c r="AH24" s="517"/>
      <c r="AI24" s="377"/>
      <c r="AJ24" s="377"/>
      <c r="AK24" s="377"/>
      <c r="AL24" s="377"/>
      <c r="AM24" s="377"/>
      <c r="AN24" s="377"/>
      <c r="AO24" s="376">
        <v>1</v>
      </c>
      <c r="AP24" s="376">
        <v>2</v>
      </c>
      <c r="AQ24" s="376">
        <v>7</v>
      </c>
      <c r="AR24" s="37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76">
        <f ca="1">COUNTIF(INDIRECT("H"&amp;(ROW()+12*(($AO24-1)*3+$AP24)-ROW())/12+5):INDIRECT("S"&amp;(ROW()+12*(($AO24-1)*3+$AP24)-ROW())/12+5),AR24)</f>
        <v>0</v>
      </c>
      <c r="AT24" s="378">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376">
        <f ca="1">COUNTIF(INDIRECT("U"&amp;(ROW()+12*(($AO24-1)*3+$AP24)-ROW())/12+5):INDIRECT("AF"&amp;(ROW()+12*(($AO24-1)*3+$AP24)-ROW())/12+5),AT24)</f>
        <v>0</v>
      </c>
      <c r="AV24" s="376">
        <f ca="1">IF(AND(AR24+AT24&gt;0,AS24+AU24&gt;0),COUNTIF(AV$6:AV23,"&gt;0")+1,0)</f>
        <v>0</v>
      </c>
      <c r="BF24" s="376">
        <v>1</v>
      </c>
      <c r="BH24" s="382">
        <f t="shared" ref="BH24:BS24" si="25">SUM(H24:H25)</f>
        <v>0</v>
      </c>
      <c r="BI24" s="382">
        <f t="shared" si="25"/>
        <v>0</v>
      </c>
      <c r="BJ24" s="382">
        <f t="shared" si="25"/>
        <v>0</v>
      </c>
      <c r="BK24" s="382">
        <f t="shared" si="25"/>
        <v>0</v>
      </c>
      <c r="BL24" s="382">
        <f t="shared" si="25"/>
        <v>0</v>
      </c>
      <c r="BM24" s="382">
        <f t="shared" si="25"/>
        <v>0</v>
      </c>
      <c r="BN24" s="382">
        <f t="shared" si="25"/>
        <v>0</v>
      </c>
      <c r="BO24" s="382">
        <f t="shared" si="25"/>
        <v>0</v>
      </c>
      <c r="BP24" s="382">
        <f t="shared" si="25"/>
        <v>0</v>
      </c>
      <c r="BQ24" s="382">
        <f t="shared" si="25"/>
        <v>0</v>
      </c>
      <c r="BR24" s="382">
        <f t="shared" si="25"/>
        <v>0</v>
      </c>
      <c r="BS24" s="382">
        <f t="shared" si="25"/>
        <v>0</v>
      </c>
      <c r="BT24" s="377"/>
      <c r="BU24" s="382">
        <f t="shared" ref="BU24:CF24" si="26">SUM(U24:U25)</f>
        <v>0</v>
      </c>
      <c r="BV24" s="382">
        <f t="shared" si="26"/>
        <v>0</v>
      </c>
      <c r="BW24" s="382">
        <f t="shared" si="26"/>
        <v>0</v>
      </c>
      <c r="BX24" s="382">
        <f t="shared" si="26"/>
        <v>0</v>
      </c>
      <c r="BY24" s="382">
        <f t="shared" si="26"/>
        <v>0</v>
      </c>
      <c r="BZ24" s="382">
        <f t="shared" si="26"/>
        <v>0</v>
      </c>
      <c r="CA24" s="382">
        <f t="shared" si="26"/>
        <v>0</v>
      </c>
      <c r="CB24" s="382">
        <f t="shared" si="26"/>
        <v>0</v>
      </c>
      <c r="CC24" s="382">
        <f t="shared" si="26"/>
        <v>0</v>
      </c>
      <c r="CD24" s="382">
        <f t="shared" si="26"/>
        <v>0</v>
      </c>
      <c r="CE24" s="382">
        <f t="shared" si="26"/>
        <v>0</v>
      </c>
      <c r="CF24" s="382">
        <f t="shared" si="26"/>
        <v>0</v>
      </c>
      <c r="CI24" s="425" t="s">
        <v>446</v>
      </c>
      <c r="CJ24" s="382">
        <f>IF(OR($D24="副園長",$D24="教頭",$D24="主任保育士",$D24="主幹教諭"),0,BH24)</f>
        <v>0</v>
      </c>
      <c r="CK24" s="382">
        <f t="shared" ref="CK24:CU24" si="27">IF(OR($D24="副園長",$D24="教頭",$D24="主任保育士",$D24="主幹教諭"),0,BI24)</f>
        <v>0</v>
      </c>
      <c r="CL24" s="382">
        <f t="shared" si="27"/>
        <v>0</v>
      </c>
      <c r="CM24" s="382">
        <f t="shared" si="27"/>
        <v>0</v>
      </c>
      <c r="CN24" s="382">
        <f t="shared" si="27"/>
        <v>0</v>
      </c>
      <c r="CO24" s="382">
        <f t="shared" si="27"/>
        <v>0</v>
      </c>
      <c r="CP24" s="382">
        <f t="shared" si="27"/>
        <v>0</v>
      </c>
      <c r="CQ24" s="382">
        <f t="shared" si="27"/>
        <v>0</v>
      </c>
      <c r="CR24" s="382">
        <f t="shared" si="27"/>
        <v>0</v>
      </c>
      <c r="CS24" s="382">
        <f t="shared" si="27"/>
        <v>0</v>
      </c>
      <c r="CT24" s="382">
        <f t="shared" si="27"/>
        <v>0</v>
      </c>
      <c r="CU24" s="382">
        <f t="shared" si="27"/>
        <v>0</v>
      </c>
    </row>
    <row r="25" spans="1:99" x14ac:dyDescent="0.15">
      <c r="A25" s="521"/>
      <c r="B25" s="524"/>
      <c r="C25" s="524"/>
      <c r="D25" s="524"/>
      <c r="E25" s="528"/>
      <c r="F25" s="524"/>
      <c r="G25" s="386" t="s">
        <v>366</v>
      </c>
      <c r="H25" s="385"/>
      <c r="I25" s="437" t="str">
        <f t="shared" si="23"/>
        <v/>
      </c>
      <c r="J25" s="437" t="str">
        <f t="shared" si="23"/>
        <v/>
      </c>
      <c r="K25" s="437" t="str">
        <f t="shared" si="23"/>
        <v/>
      </c>
      <c r="L25" s="437" t="str">
        <f t="shared" si="23"/>
        <v/>
      </c>
      <c r="M25" s="437" t="str">
        <f t="shared" si="23"/>
        <v/>
      </c>
      <c r="N25" s="437" t="str">
        <f t="shared" si="23"/>
        <v/>
      </c>
      <c r="O25" s="437" t="str">
        <f t="shared" si="23"/>
        <v/>
      </c>
      <c r="P25" s="437" t="str">
        <f t="shared" si="23"/>
        <v/>
      </c>
      <c r="Q25" s="437" t="str">
        <f t="shared" si="23"/>
        <v/>
      </c>
      <c r="R25" s="437" t="str">
        <f t="shared" si="23"/>
        <v/>
      </c>
      <c r="S25" s="437" t="str">
        <f t="shared" si="23"/>
        <v/>
      </c>
      <c r="T25" s="383">
        <f t="shared" si="2"/>
        <v>0</v>
      </c>
      <c r="U25" s="384"/>
      <c r="V25" s="439" t="str">
        <f t="shared" si="24"/>
        <v/>
      </c>
      <c r="W25" s="439" t="str">
        <f t="shared" si="24"/>
        <v/>
      </c>
      <c r="X25" s="439" t="str">
        <f t="shared" si="24"/>
        <v/>
      </c>
      <c r="Y25" s="439" t="str">
        <f t="shared" si="24"/>
        <v/>
      </c>
      <c r="Z25" s="439" t="str">
        <f t="shared" si="24"/>
        <v/>
      </c>
      <c r="AA25" s="439" t="str">
        <f t="shared" si="24"/>
        <v/>
      </c>
      <c r="AB25" s="439" t="str">
        <f t="shared" si="24"/>
        <v/>
      </c>
      <c r="AC25" s="439" t="str">
        <f t="shared" si="24"/>
        <v/>
      </c>
      <c r="AD25" s="439" t="str">
        <f t="shared" si="24"/>
        <v/>
      </c>
      <c r="AE25" s="439" t="str">
        <f t="shared" si="24"/>
        <v/>
      </c>
      <c r="AF25" s="439" t="str">
        <f t="shared" si="24"/>
        <v/>
      </c>
      <c r="AG25" s="383">
        <f t="shared" si="4"/>
        <v>0</v>
      </c>
      <c r="AH25" s="518"/>
      <c r="AI25" s="377"/>
      <c r="AJ25" s="377"/>
      <c r="AK25" s="377"/>
      <c r="AL25" s="377"/>
      <c r="AM25" s="377"/>
      <c r="AN25" s="377"/>
      <c r="AO25" s="376">
        <v>1</v>
      </c>
      <c r="AP25" s="376">
        <v>2</v>
      </c>
      <c r="AQ25" s="376">
        <v>8</v>
      </c>
      <c r="AR25" s="37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76">
        <f ca="1">COUNTIF(INDIRECT("H"&amp;(ROW()+12*(($AO25-1)*3+$AP25)-ROW())/12+5):INDIRECT("S"&amp;(ROW()+12*(($AO25-1)*3+$AP25)-ROW())/12+5),AR25)</f>
        <v>0</v>
      </c>
      <c r="AT25" s="378">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376">
        <f ca="1">COUNTIF(INDIRECT("U"&amp;(ROW()+12*(($AO25-1)*3+$AP25)-ROW())/12+5):INDIRECT("AF"&amp;(ROW()+12*(($AO25-1)*3+$AP25)-ROW())/12+5),AT25)</f>
        <v>0</v>
      </c>
      <c r="AV25" s="376">
        <f ca="1">IF(AND(AR25+AT25&gt;0,AS25+AU25&gt;0),COUNTIF(AV$6:AV24,"&gt;0")+1,0)</f>
        <v>0</v>
      </c>
      <c r="BF25" s="376">
        <v>2</v>
      </c>
      <c r="BG25" s="376" t="s">
        <v>365</v>
      </c>
      <c r="BH25" s="382">
        <f>IF(BH24+BU24&gt;マスタ!$C$3,1,0)</f>
        <v>0</v>
      </c>
      <c r="BI25" s="382">
        <f>IF(BI24+BV24&gt;マスタ!$C$3,1,0)</f>
        <v>0</v>
      </c>
      <c r="BJ25" s="382">
        <f>IF(BJ24+BW24&gt;マスタ!$C$3,1,0)</f>
        <v>0</v>
      </c>
      <c r="BK25" s="382">
        <f>IF(BK24+BX24&gt;マスタ!$C$3,1,0)</f>
        <v>0</v>
      </c>
      <c r="BL25" s="382">
        <f>IF(BL24+BY24&gt;マスタ!$C$3,1,0)</f>
        <v>0</v>
      </c>
      <c r="BM25" s="382">
        <f>IF(BM24+BZ24&gt;マスタ!$C$3,1,0)</f>
        <v>0</v>
      </c>
      <c r="BN25" s="382">
        <f>IF(BN24+CA24&gt;マスタ!$C$3,1,0)</f>
        <v>0</v>
      </c>
      <c r="BO25" s="382">
        <f>IF(BO24+CB24&gt;マスタ!$C$3,1,0)</f>
        <v>0</v>
      </c>
      <c r="BP25" s="382">
        <f>IF(BP24+CC24&gt;マスタ!$C$3,1,0)</f>
        <v>0</v>
      </c>
      <c r="BQ25" s="382">
        <f>IF(BQ24+CD24&gt;マスタ!$C$3,1,0)</f>
        <v>0</v>
      </c>
      <c r="BR25" s="382">
        <f>IF(BR24+CE24&gt;マスタ!$C$3,1,0)</f>
        <v>0</v>
      </c>
      <c r="BS25" s="382">
        <f>IF(BS24+CF24&gt;マスタ!$C$3,1,0)</f>
        <v>0</v>
      </c>
      <c r="BT25" s="377"/>
      <c r="BU25" s="382"/>
      <c r="BV25" s="382"/>
      <c r="BW25" s="382"/>
      <c r="BX25" s="382"/>
      <c r="BY25" s="382"/>
      <c r="BZ25" s="382"/>
      <c r="CA25" s="382"/>
      <c r="CB25" s="382"/>
      <c r="CC25" s="382"/>
      <c r="CD25" s="382"/>
      <c r="CE25" s="382"/>
      <c r="CF25" s="382"/>
    </row>
    <row r="26" spans="1:99" x14ac:dyDescent="0.15">
      <c r="A26" s="522"/>
      <c r="B26" s="525"/>
      <c r="C26" s="525"/>
      <c r="D26" s="525"/>
      <c r="E26" s="529"/>
      <c r="F26" s="525"/>
      <c r="G26" s="421" t="s">
        <v>440</v>
      </c>
      <c r="H26" s="381"/>
      <c r="I26" s="440"/>
      <c r="J26" s="440"/>
      <c r="K26" s="440"/>
      <c r="L26" s="440"/>
      <c r="M26" s="440"/>
      <c r="N26" s="440"/>
      <c r="O26" s="440"/>
      <c r="P26" s="440"/>
      <c r="Q26" s="440"/>
      <c r="R26" s="440"/>
      <c r="S26" s="440"/>
      <c r="T26" s="379">
        <f t="shared" si="2"/>
        <v>0</v>
      </c>
      <c r="U26" s="380"/>
      <c r="V26" s="441"/>
      <c r="W26" s="441"/>
      <c r="X26" s="441"/>
      <c r="Y26" s="441"/>
      <c r="Z26" s="441"/>
      <c r="AA26" s="441"/>
      <c r="AB26" s="441"/>
      <c r="AC26" s="441"/>
      <c r="AD26" s="441"/>
      <c r="AE26" s="441"/>
      <c r="AF26" s="441"/>
      <c r="AG26" s="379">
        <f t="shared" si="4"/>
        <v>0</v>
      </c>
      <c r="AH26" s="519"/>
      <c r="AI26" s="377"/>
      <c r="AJ26" s="377"/>
      <c r="AK26" s="377"/>
      <c r="AL26" s="377"/>
      <c r="AM26" s="377"/>
      <c r="AN26" s="377"/>
      <c r="AO26" s="376">
        <v>1</v>
      </c>
      <c r="AP26" s="376">
        <v>2</v>
      </c>
      <c r="AQ26" s="376">
        <v>9</v>
      </c>
      <c r="AR26" s="37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76">
        <f ca="1">COUNTIF(INDIRECT("H"&amp;(ROW()+12*(($AO26-1)*3+$AP26)-ROW())/12+5):INDIRECT("S"&amp;(ROW()+12*(($AO26-1)*3+$AP26)-ROW())/12+5),AR26)</f>
        <v>0</v>
      </c>
      <c r="AT26" s="378">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376">
        <f ca="1">COUNTIF(INDIRECT("U"&amp;(ROW()+12*(($AO26-1)*3+$AP26)-ROW())/12+5):INDIRECT("AF"&amp;(ROW()+12*(($AO26-1)*3+$AP26)-ROW())/12+5),AT26)</f>
        <v>0</v>
      </c>
      <c r="AV26" s="376">
        <f ca="1">IF(AND(AR26+AT26&gt;0,AS26+AU26&gt;0),COUNTIF(AV$6:AV25,"&gt;0")+1,0)</f>
        <v>0</v>
      </c>
      <c r="BF26" s="376">
        <v>3</v>
      </c>
      <c r="BG26" s="420"/>
      <c r="BH26" s="382"/>
      <c r="BI26" s="382"/>
      <c r="BJ26" s="382"/>
      <c r="BK26" s="382"/>
      <c r="BL26" s="382"/>
      <c r="BM26" s="382"/>
      <c r="BN26" s="382"/>
      <c r="BO26" s="382"/>
      <c r="BP26" s="382"/>
      <c r="BQ26" s="382"/>
      <c r="BR26" s="382"/>
      <c r="BS26" s="382"/>
      <c r="BT26" s="377"/>
      <c r="BU26" s="382"/>
      <c r="BV26" s="382"/>
      <c r="BW26" s="382"/>
      <c r="BX26" s="382"/>
      <c r="BY26" s="382"/>
      <c r="BZ26" s="382"/>
      <c r="CA26" s="382"/>
      <c r="CB26" s="382"/>
      <c r="CC26" s="382"/>
      <c r="CD26" s="382"/>
      <c r="CE26" s="382"/>
      <c r="CF26" s="382"/>
    </row>
    <row r="27" spans="1:99" x14ac:dyDescent="0.15">
      <c r="A27" s="520">
        <v>8</v>
      </c>
      <c r="B27" s="526"/>
      <c r="C27" s="526"/>
      <c r="D27" s="526"/>
      <c r="E27" s="527"/>
      <c r="F27" s="526"/>
      <c r="G27" s="390" t="s">
        <v>367</v>
      </c>
      <c r="H27" s="389"/>
      <c r="I27" s="436" t="str">
        <f t="shared" si="23"/>
        <v/>
      </c>
      <c r="J27" s="436" t="str">
        <f t="shared" si="23"/>
        <v/>
      </c>
      <c r="K27" s="436" t="str">
        <f t="shared" si="23"/>
        <v/>
      </c>
      <c r="L27" s="436" t="str">
        <f t="shared" si="23"/>
        <v/>
      </c>
      <c r="M27" s="436" t="str">
        <f t="shared" si="23"/>
        <v/>
      </c>
      <c r="N27" s="436" t="str">
        <f t="shared" si="23"/>
        <v/>
      </c>
      <c r="O27" s="436" t="str">
        <f t="shared" si="23"/>
        <v/>
      </c>
      <c r="P27" s="436" t="str">
        <f t="shared" si="23"/>
        <v/>
      </c>
      <c r="Q27" s="436" t="str">
        <f t="shared" si="23"/>
        <v/>
      </c>
      <c r="R27" s="436" t="str">
        <f t="shared" si="23"/>
        <v/>
      </c>
      <c r="S27" s="436" t="str">
        <f t="shared" si="23"/>
        <v/>
      </c>
      <c r="T27" s="387">
        <f t="shared" si="2"/>
        <v>0</v>
      </c>
      <c r="U27" s="388"/>
      <c r="V27" s="438" t="str">
        <f t="shared" si="24"/>
        <v/>
      </c>
      <c r="W27" s="438" t="str">
        <f t="shared" si="24"/>
        <v/>
      </c>
      <c r="X27" s="438" t="str">
        <f t="shared" si="24"/>
        <v/>
      </c>
      <c r="Y27" s="438" t="str">
        <f t="shared" si="24"/>
        <v/>
      </c>
      <c r="Z27" s="438" t="str">
        <f t="shared" si="24"/>
        <v/>
      </c>
      <c r="AA27" s="438" t="str">
        <f t="shared" si="24"/>
        <v/>
      </c>
      <c r="AB27" s="438" t="str">
        <f t="shared" si="24"/>
        <v/>
      </c>
      <c r="AC27" s="438" t="str">
        <f t="shared" si="24"/>
        <v/>
      </c>
      <c r="AD27" s="438" t="str">
        <f t="shared" si="24"/>
        <v/>
      </c>
      <c r="AE27" s="438" t="str">
        <f t="shared" si="24"/>
        <v/>
      </c>
      <c r="AF27" s="438" t="str">
        <f t="shared" si="24"/>
        <v/>
      </c>
      <c r="AG27" s="387">
        <f t="shared" si="4"/>
        <v>0</v>
      </c>
      <c r="AH27" s="517"/>
      <c r="AI27" s="377"/>
      <c r="AJ27" s="377"/>
      <c r="AK27" s="377"/>
      <c r="AL27" s="377"/>
      <c r="AM27" s="377"/>
      <c r="AN27" s="377"/>
      <c r="AO27" s="376">
        <v>1</v>
      </c>
      <c r="AP27" s="376">
        <v>2</v>
      </c>
      <c r="AQ27" s="376">
        <v>10</v>
      </c>
      <c r="AR27" s="37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76">
        <f ca="1">COUNTIF(INDIRECT("H"&amp;(ROW()+12*(($AO27-1)*3+$AP27)-ROW())/12+5):INDIRECT("S"&amp;(ROW()+12*(($AO27-1)*3+$AP27)-ROW())/12+5),AR27)</f>
        <v>0</v>
      </c>
      <c r="AT27" s="378">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376">
        <f ca="1">COUNTIF(INDIRECT("U"&amp;(ROW()+12*(($AO27-1)*3+$AP27)-ROW())/12+5):INDIRECT("AF"&amp;(ROW()+12*(($AO27-1)*3+$AP27)-ROW())/12+5),AT27)</f>
        <v>0</v>
      </c>
      <c r="AV27" s="376">
        <f ca="1">IF(AND(AR27+AT27&gt;0,AS27+AU27&gt;0),COUNTIF(AV$6:AV26,"&gt;0")+1,0)</f>
        <v>0</v>
      </c>
      <c r="BF27" s="376">
        <v>1</v>
      </c>
      <c r="BH27" s="382">
        <f t="shared" ref="BH27:BS27" si="28">SUM(H27:H28)</f>
        <v>0</v>
      </c>
      <c r="BI27" s="382">
        <f t="shared" si="28"/>
        <v>0</v>
      </c>
      <c r="BJ27" s="382">
        <f t="shared" si="28"/>
        <v>0</v>
      </c>
      <c r="BK27" s="382">
        <f t="shared" si="28"/>
        <v>0</v>
      </c>
      <c r="BL27" s="382">
        <f t="shared" si="28"/>
        <v>0</v>
      </c>
      <c r="BM27" s="382">
        <f t="shared" si="28"/>
        <v>0</v>
      </c>
      <c r="BN27" s="382">
        <f t="shared" si="28"/>
        <v>0</v>
      </c>
      <c r="BO27" s="382">
        <f t="shared" si="28"/>
        <v>0</v>
      </c>
      <c r="BP27" s="382">
        <f t="shared" si="28"/>
        <v>0</v>
      </c>
      <c r="BQ27" s="382">
        <f t="shared" si="28"/>
        <v>0</v>
      </c>
      <c r="BR27" s="382">
        <f t="shared" si="28"/>
        <v>0</v>
      </c>
      <c r="BS27" s="382">
        <f t="shared" si="28"/>
        <v>0</v>
      </c>
      <c r="BT27" s="377"/>
      <c r="BU27" s="382">
        <f t="shared" ref="BU27:CF27" si="29">SUM(U27:U28)</f>
        <v>0</v>
      </c>
      <c r="BV27" s="382">
        <f t="shared" si="29"/>
        <v>0</v>
      </c>
      <c r="BW27" s="382">
        <f t="shared" si="29"/>
        <v>0</v>
      </c>
      <c r="BX27" s="382">
        <f t="shared" si="29"/>
        <v>0</v>
      </c>
      <c r="BY27" s="382">
        <f t="shared" si="29"/>
        <v>0</v>
      </c>
      <c r="BZ27" s="382">
        <f t="shared" si="29"/>
        <v>0</v>
      </c>
      <c r="CA27" s="382">
        <f t="shared" si="29"/>
        <v>0</v>
      </c>
      <c r="CB27" s="382">
        <f t="shared" si="29"/>
        <v>0</v>
      </c>
      <c r="CC27" s="382">
        <f t="shared" si="29"/>
        <v>0</v>
      </c>
      <c r="CD27" s="382">
        <f t="shared" si="29"/>
        <v>0</v>
      </c>
      <c r="CE27" s="382">
        <f t="shared" si="29"/>
        <v>0</v>
      </c>
      <c r="CF27" s="382">
        <f t="shared" si="29"/>
        <v>0</v>
      </c>
      <c r="CI27" s="425" t="s">
        <v>446</v>
      </c>
      <c r="CJ27" s="382">
        <f>IF(OR($D27="副園長",$D27="教頭",$D27="主任保育士",$D27="主幹教諭"),0,BH27)</f>
        <v>0</v>
      </c>
      <c r="CK27" s="382">
        <f t="shared" ref="CK27:CU27" si="30">IF(OR($D27="副園長",$D27="教頭",$D27="主任保育士",$D27="主幹教諭"),0,BI27)</f>
        <v>0</v>
      </c>
      <c r="CL27" s="382">
        <f t="shared" si="30"/>
        <v>0</v>
      </c>
      <c r="CM27" s="382">
        <f t="shared" si="30"/>
        <v>0</v>
      </c>
      <c r="CN27" s="382">
        <f t="shared" si="30"/>
        <v>0</v>
      </c>
      <c r="CO27" s="382">
        <f t="shared" si="30"/>
        <v>0</v>
      </c>
      <c r="CP27" s="382">
        <f t="shared" si="30"/>
        <v>0</v>
      </c>
      <c r="CQ27" s="382">
        <f t="shared" si="30"/>
        <v>0</v>
      </c>
      <c r="CR27" s="382">
        <f t="shared" si="30"/>
        <v>0</v>
      </c>
      <c r="CS27" s="382">
        <f t="shared" si="30"/>
        <v>0</v>
      </c>
      <c r="CT27" s="382">
        <f t="shared" si="30"/>
        <v>0</v>
      </c>
      <c r="CU27" s="382">
        <f t="shared" si="30"/>
        <v>0</v>
      </c>
    </row>
    <row r="28" spans="1:99" x14ac:dyDescent="0.15">
      <c r="A28" s="521"/>
      <c r="B28" s="524"/>
      <c r="C28" s="524"/>
      <c r="D28" s="524"/>
      <c r="E28" s="528"/>
      <c r="F28" s="524"/>
      <c r="G28" s="386" t="s">
        <v>366</v>
      </c>
      <c r="H28" s="385"/>
      <c r="I28" s="437" t="str">
        <f t="shared" si="23"/>
        <v/>
      </c>
      <c r="J28" s="437" t="str">
        <f t="shared" si="23"/>
        <v/>
      </c>
      <c r="K28" s="437" t="str">
        <f t="shared" si="23"/>
        <v/>
      </c>
      <c r="L28" s="437" t="str">
        <f t="shared" si="23"/>
        <v/>
      </c>
      <c r="M28" s="437" t="str">
        <f t="shared" si="23"/>
        <v/>
      </c>
      <c r="N28" s="437" t="str">
        <f t="shared" si="23"/>
        <v/>
      </c>
      <c r="O28" s="437" t="str">
        <f t="shared" si="23"/>
        <v/>
      </c>
      <c r="P28" s="437" t="str">
        <f t="shared" si="23"/>
        <v/>
      </c>
      <c r="Q28" s="437" t="str">
        <f t="shared" si="23"/>
        <v/>
      </c>
      <c r="R28" s="437" t="str">
        <f t="shared" si="23"/>
        <v/>
      </c>
      <c r="S28" s="437" t="str">
        <f t="shared" si="23"/>
        <v/>
      </c>
      <c r="T28" s="383">
        <f t="shared" si="2"/>
        <v>0</v>
      </c>
      <c r="U28" s="384"/>
      <c r="V28" s="439" t="str">
        <f t="shared" si="24"/>
        <v/>
      </c>
      <c r="W28" s="439" t="str">
        <f t="shared" si="24"/>
        <v/>
      </c>
      <c r="X28" s="439" t="str">
        <f t="shared" si="24"/>
        <v/>
      </c>
      <c r="Y28" s="439" t="str">
        <f t="shared" si="24"/>
        <v/>
      </c>
      <c r="Z28" s="439" t="str">
        <f t="shared" si="24"/>
        <v/>
      </c>
      <c r="AA28" s="439" t="str">
        <f t="shared" si="24"/>
        <v/>
      </c>
      <c r="AB28" s="439" t="str">
        <f t="shared" si="24"/>
        <v/>
      </c>
      <c r="AC28" s="439" t="str">
        <f t="shared" si="24"/>
        <v/>
      </c>
      <c r="AD28" s="439" t="str">
        <f t="shared" si="24"/>
        <v/>
      </c>
      <c r="AE28" s="439" t="str">
        <f t="shared" si="24"/>
        <v/>
      </c>
      <c r="AF28" s="439" t="str">
        <f t="shared" si="24"/>
        <v/>
      </c>
      <c r="AG28" s="383">
        <f t="shared" si="4"/>
        <v>0</v>
      </c>
      <c r="AH28" s="518"/>
      <c r="AI28" s="377"/>
      <c r="AJ28" s="377"/>
      <c r="AK28" s="377"/>
      <c r="AL28" s="377"/>
      <c r="AM28" s="377"/>
      <c r="AN28" s="377"/>
      <c r="AO28" s="376">
        <v>1</v>
      </c>
      <c r="AP28" s="376">
        <v>2</v>
      </c>
      <c r="AQ28" s="376">
        <v>11</v>
      </c>
      <c r="AR28" s="37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76">
        <f ca="1">COUNTIF(INDIRECT("H"&amp;(ROW()+12*(($AO28-1)*3+$AP28)-ROW())/12+5):INDIRECT("S"&amp;(ROW()+12*(($AO28-1)*3+$AP28)-ROW())/12+5),AR28)</f>
        <v>0</v>
      </c>
      <c r="AT28" s="378">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376">
        <f ca="1">COUNTIF(INDIRECT("U"&amp;(ROW()+12*(($AO28-1)*3+$AP28)-ROW())/12+5):INDIRECT("AF"&amp;(ROW()+12*(($AO28-1)*3+$AP28)-ROW())/12+5),AT28)</f>
        <v>0</v>
      </c>
      <c r="AV28" s="376">
        <f ca="1">IF(AND(AR28+AT28&gt;0,AS28+AU28&gt;0),COUNTIF(AV$6:AV27,"&gt;0")+1,0)</f>
        <v>0</v>
      </c>
      <c r="BF28" s="376">
        <v>2</v>
      </c>
      <c r="BG28" s="376" t="s">
        <v>365</v>
      </c>
      <c r="BH28" s="382">
        <f>IF(BH27+BU27&gt;マスタ!$C$3,1,0)</f>
        <v>0</v>
      </c>
      <c r="BI28" s="382">
        <f>IF(BI27+BV27&gt;マスタ!$C$3,1,0)</f>
        <v>0</v>
      </c>
      <c r="BJ28" s="382">
        <f>IF(BJ27+BW27&gt;マスタ!$C$3,1,0)</f>
        <v>0</v>
      </c>
      <c r="BK28" s="382">
        <f>IF(BK27+BX27&gt;マスタ!$C$3,1,0)</f>
        <v>0</v>
      </c>
      <c r="BL28" s="382">
        <f>IF(BL27+BY27&gt;マスタ!$C$3,1,0)</f>
        <v>0</v>
      </c>
      <c r="BM28" s="382">
        <f>IF(BM27+BZ27&gt;マスタ!$C$3,1,0)</f>
        <v>0</v>
      </c>
      <c r="BN28" s="382">
        <f>IF(BN27+CA27&gt;マスタ!$C$3,1,0)</f>
        <v>0</v>
      </c>
      <c r="BO28" s="382">
        <f>IF(BO27+CB27&gt;マスタ!$C$3,1,0)</f>
        <v>0</v>
      </c>
      <c r="BP28" s="382">
        <f>IF(BP27+CC27&gt;マスタ!$C$3,1,0)</f>
        <v>0</v>
      </c>
      <c r="BQ28" s="382">
        <f>IF(BQ27+CD27&gt;マスタ!$C$3,1,0)</f>
        <v>0</v>
      </c>
      <c r="BR28" s="382">
        <f>IF(BR27+CE27&gt;マスタ!$C$3,1,0)</f>
        <v>0</v>
      </c>
      <c r="BS28" s="382">
        <f>IF(BS27+CF27&gt;マスタ!$C$3,1,0)</f>
        <v>0</v>
      </c>
      <c r="BT28" s="377"/>
      <c r="BU28" s="382"/>
      <c r="BV28" s="382"/>
      <c r="BW28" s="382"/>
      <c r="BX28" s="382"/>
      <c r="BY28" s="382"/>
      <c r="BZ28" s="382"/>
      <c r="CA28" s="382"/>
      <c r="CB28" s="382"/>
      <c r="CC28" s="382"/>
      <c r="CD28" s="382"/>
      <c r="CE28" s="382"/>
      <c r="CF28" s="382"/>
    </row>
    <row r="29" spans="1:99" x14ac:dyDescent="0.15">
      <c r="A29" s="522"/>
      <c r="B29" s="525"/>
      <c r="C29" s="525"/>
      <c r="D29" s="525"/>
      <c r="E29" s="529"/>
      <c r="F29" s="525"/>
      <c r="G29" s="421" t="s">
        <v>440</v>
      </c>
      <c r="H29" s="381"/>
      <c r="I29" s="440"/>
      <c r="J29" s="440"/>
      <c r="K29" s="440"/>
      <c r="L29" s="440"/>
      <c r="M29" s="440"/>
      <c r="N29" s="440"/>
      <c r="O29" s="440"/>
      <c r="P29" s="440"/>
      <c r="Q29" s="440"/>
      <c r="R29" s="440"/>
      <c r="S29" s="440"/>
      <c r="T29" s="379">
        <f t="shared" si="2"/>
        <v>0</v>
      </c>
      <c r="U29" s="380"/>
      <c r="V29" s="441"/>
      <c r="W29" s="441"/>
      <c r="X29" s="441"/>
      <c r="Y29" s="441"/>
      <c r="Z29" s="441"/>
      <c r="AA29" s="441"/>
      <c r="AB29" s="441"/>
      <c r="AC29" s="441"/>
      <c r="AD29" s="441"/>
      <c r="AE29" s="441"/>
      <c r="AF29" s="441"/>
      <c r="AG29" s="379">
        <f t="shared" si="4"/>
        <v>0</v>
      </c>
      <c r="AH29" s="519"/>
      <c r="AI29" s="377"/>
      <c r="AJ29" s="377"/>
      <c r="AK29" s="377"/>
      <c r="AL29" s="377"/>
      <c r="AM29" s="377"/>
      <c r="AN29" s="377"/>
      <c r="AO29" s="376">
        <v>1</v>
      </c>
      <c r="AP29" s="376">
        <v>2</v>
      </c>
      <c r="AQ29" s="376">
        <v>12</v>
      </c>
      <c r="AR29" s="37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76">
        <f ca="1">COUNTIF(INDIRECT("H"&amp;(ROW()+12*(($AO29-1)*3+$AP29)-ROW())/12+5):INDIRECT("S"&amp;(ROW()+12*(($AO29-1)*3+$AP29)-ROW())/12+5),AR29)</f>
        <v>0</v>
      </c>
      <c r="AT29" s="378">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376">
        <f ca="1">COUNTIF(INDIRECT("U"&amp;(ROW()+12*(($AO29-1)*3+$AP29)-ROW())/12+5):INDIRECT("AF"&amp;(ROW()+12*(($AO29-1)*3+$AP29)-ROW())/12+5),AT29)</f>
        <v>0</v>
      </c>
      <c r="AV29" s="376">
        <f ca="1">IF(AND(AR29+AT29&gt;0,AS29+AU29&gt;0),COUNTIF(AV$6:AV28,"&gt;0")+1,0)</f>
        <v>0</v>
      </c>
      <c r="BF29" s="376">
        <v>3</v>
      </c>
      <c r="BG29" s="420"/>
      <c r="BH29" s="382"/>
      <c r="BI29" s="382"/>
      <c r="BJ29" s="382"/>
      <c r="BK29" s="382"/>
      <c r="BL29" s="382"/>
      <c r="BM29" s="382"/>
      <c r="BN29" s="382"/>
      <c r="BO29" s="382"/>
      <c r="BP29" s="382"/>
      <c r="BQ29" s="382"/>
      <c r="BR29" s="382"/>
      <c r="BS29" s="382"/>
    </row>
    <row r="30" spans="1:99" x14ac:dyDescent="0.15">
      <c r="A30" s="520">
        <v>9</v>
      </c>
      <c r="B30" s="535"/>
      <c r="C30" s="536"/>
      <c r="D30" s="526"/>
      <c r="E30" s="527"/>
      <c r="F30" s="526"/>
      <c r="G30" s="390" t="s">
        <v>367</v>
      </c>
      <c r="H30" s="389"/>
      <c r="I30" s="436" t="str">
        <f t="shared" si="23"/>
        <v/>
      </c>
      <c r="J30" s="436" t="str">
        <f t="shared" si="23"/>
        <v/>
      </c>
      <c r="K30" s="436" t="str">
        <f t="shared" si="23"/>
        <v/>
      </c>
      <c r="L30" s="436" t="str">
        <f t="shared" si="23"/>
        <v/>
      </c>
      <c r="M30" s="436" t="str">
        <f t="shared" si="23"/>
        <v/>
      </c>
      <c r="N30" s="436" t="str">
        <f t="shared" si="23"/>
        <v/>
      </c>
      <c r="O30" s="436" t="str">
        <f t="shared" si="23"/>
        <v/>
      </c>
      <c r="P30" s="436" t="str">
        <f t="shared" si="23"/>
        <v/>
      </c>
      <c r="Q30" s="436" t="str">
        <f t="shared" si="23"/>
        <v/>
      </c>
      <c r="R30" s="436" t="str">
        <f t="shared" si="23"/>
        <v/>
      </c>
      <c r="S30" s="436" t="str">
        <f t="shared" si="23"/>
        <v/>
      </c>
      <c r="T30" s="387">
        <f t="shared" si="2"/>
        <v>0</v>
      </c>
      <c r="U30" s="388"/>
      <c r="V30" s="438" t="str">
        <f t="shared" si="24"/>
        <v/>
      </c>
      <c r="W30" s="438" t="str">
        <f t="shared" si="24"/>
        <v/>
      </c>
      <c r="X30" s="438" t="str">
        <f t="shared" si="24"/>
        <v/>
      </c>
      <c r="Y30" s="438" t="str">
        <f t="shared" si="24"/>
        <v/>
      </c>
      <c r="Z30" s="438" t="str">
        <f t="shared" si="24"/>
        <v/>
      </c>
      <c r="AA30" s="438" t="str">
        <f t="shared" si="24"/>
        <v/>
      </c>
      <c r="AB30" s="438" t="str">
        <f t="shared" si="24"/>
        <v/>
      </c>
      <c r="AC30" s="438" t="str">
        <f t="shared" si="24"/>
        <v/>
      </c>
      <c r="AD30" s="438" t="str">
        <f t="shared" si="24"/>
        <v/>
      </c>
      <c r="AE30" s="438" t="str">
        <f t="shared" si="24"/>
        <v/>
      </c>
      <c r="AF30" s="438" t="str">
        <f t="shared" si="24"/>
        <v/>
      </c>
      <c r="AG30" s="387">
        <f t="shared" si="4"/>
        <v>0</v>
      </c>
      <c r="AH30" s="517"/>
      <c r="AI30" s="377"/>
      <c r="AJ30" s="377"/>
      <c r="AK30" s="377"/>
      <c r="AL30" s="377"/>
      <c r="AM30" s="377"/>
      <c r="AN30" s="377"/>
      <c r="AO30" s="376">
        <v>1</v>
      </c>
      <c r="AP30" s="376">
        <v>3</v>
      </c>
      <c r="AQ30" s="376">
        <v>1</v>
      </c>
      <c r="AR30" s="37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76">
        <f ca="1">COUNTIF(INDIRECT("H"&amp;(ROW()+12*(($AO30-1)*3+$AP30)-ROW())/12+5):INDIRECT("S"&amp;(ROW()+12*(($AO30-1)*3+$AP30)-ROW())/12+5),AR30)</f>
        <v>0</v>
      </c>
      <c r="AT30" s="378">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376">
        <f ca="1">COUNTIF(INDIRECT("U"&amp;(ROW()+12*(($AO30-1)*3+$AP30)-ROW())/12+5):INDIRECT("AF"&amp;(ROW()+12*(($AO30-1)*3+$AP30)-ROW())/12+5),AT30)</f>
        <v>0</v>
      </c>
      <c r="AV30" s="376">
        <f ca="1">IF(AND(AR30+AT30&gt;0,AS30+AU30&gt;0),COUNTIF(AV$6:AV29,"&gt;0")+1,0)</f>
        <v>0</v>
      </c>
      <c r="BF30" s="376">
        <v>1</v>
      </c>
      <c r="BH30" s="382">
        <f t="shared" ref="BH30:BS30" si="31">SUM(H30:H31)</f>
        <v>0</v>
      </c>
      <c r="BI30" s="382">
        <f t="shared" si="31"/>
        <v>0</v>
      </c>
      <c r="BJ30" s="382">
        <f t="shared" si="31"/>
        <v>0</v>
      </c>
      <c r="BK30" s="382">
        <f t="shared" si="31"/>
        <v>0</v>
      </c>
      <c r="BL30" s="382">
        <f t="shared" si="31"/>
        <v>0</v>
      </c>
      <c r="BM30" s="382">
        <f t="shared" si="31"/>
        <v>0</v>
      </c>
      <c r="BN30" s="382">
        <f t="shared" si="31"/>
        <v>0</v>
      </c>
      <c r="BO30" s="382">
        <f t="shared" si="31"/>
        <v>0</v>
      </c>
      <c r="BP30" s="382">
        <f t="shared" si="31"/>
        <v>0</v>
      </c>
      <c r="BQ30" s="382">
        <f t="shared" si="31"/>
        <v>0</v>
      </c>
      <c r="BR30" s="382">
        <f t="shared" si="31"/>
        <v>0</v>
      </c>
      <c r="BS30" s="382">
        <f t="shared" si="31"/>
        <v>0</v>
      </c>
      <c r="BT30" s="377"/>
      <c r="BU30" s="382">
        <f t="shared" ref="BU30:CF30" si="32">SUM(U30:U31)</f>
        <v>0</v>
      </c>
      <c r="BV30" s="382">
        <f t="shared" si="32"/>
        <v>0</v>
      </c>
      <c r="BW30" s="382">
        <f t="shared" si="32"/>
        <v>0</v>
      </c>
      <c r="BX30" s="382">
        <f t="shared" si="32"/>
        <v>0</v>
      </c>
      <c r="BY30" s="382">
        <f t="shared" si="32"/>
        <v>0</v>
      </c>
      <c r="BZ30" s="382">
        <f t="shared" si="32"/>
        <v>0</v>
      </c>
      <c r="CA30" s="382">
        <f t="shared" si="32"/>
        <v>0</v>
      </c>
      <c r="CB30" s="382">
        <f t="shared" si="32"/>
        <v>0</v>
      </c>
      <c r="CC30" s="382">
        <f t="shared" si="32"/>
        <v>0</v>
      </c>
      <c r="CD30" s="382">
        <f t="shared" si="32"/>
        <v>0</v>
      </c>
      <c r="CE30" s="382">
        <f t="shared" si="32"/>
        <v>0</v>
      </c>
      <c r="CF30" s="382">
        <f t="shared" si="32"/>
        <v>0</v>
      </c>
      <c r="CI30" s="425" t="s">
        <v>446</v>
      </c>
      <c r="CJ30" s="382">
        <f>IF(OR($D30="副園長",$D30="教頭",$D30="主任保育士",$D30="主幹教諭"),0,BH30)</f>
        <v>0</v>
      </c>
      <c r="CK30" s="382">
        <f t="shared" ref="CK30:CU30" si="33">IF(OR($D30="副園長",$D30="教頭",$D30="主任保育士",$D30="主幹教諭"),0,BI30)</f>
        <v>0</v>
      </c>
      <c r="CL30" s="382">
        <f t="shared" si="33"/>
        <v>0</v>
      </c>
      <c r="CM30" s="382">
        <f t="shared" si="33"/>
        <v>0</v>
      </c>
      <c r="CN30" s="382">
        <f t="shared" si="33"/>
        <v>0</v>
      </c>
      <c r="CO30" s="382">
        <f t="shared" si="33"/>
        <v>0</v>
      </c>
      <c r="CP30" s="382">
        <f t="shared" si="33"/>
        <v>0</v>
      </c>
      <c r="CQ30" s="382">
        <f t="shared" si="33"/>
        <v>0</v>
      </c>
      <c r="CR30" s="382">
        <f t="shared" si="33"/>
        <v>0</v>
      </c>
      <c r="CS30" s="382">
        <f t="shared" si="33"/>
        <v>0</v>
      </c>
      <c r="CT30" s="382">
        <f t="shared" si="33"/>
        <v>0</v>
      </c>
      <c r="CU30" s="382">
        <f t="shared" si="33"/>
        <v>0</v>
      </c>
    </row>
    <row r="31" spans="1:99" x14ac:dyDescent="0.15">
      <c r="A31" s="521"/>
      <c r="B31" s="524"/>
      <c r="C31" s="524"/>
      <c r="D31" s="524"/>
      <c r="E31" s="528"/>
      <c r="F31" s="524"/>
      <c r="G31" s="386" t="s">
        <v>366</v>
      </c>
      <c r="H31" s="385"/>
      <c r="I31" s="437" t="str">
        <f t="shared" si="23"/>
        <v/>
      </c>
      <c r="J31" s="437" t="str">
        <f t="shared" si="23"/>
        <v/>
      </c>
      <c r="K31" s="437" t="str">
        <f t="shared" si="23"/>
        <v/>
      </c>
      <c r="L31" s="437" t="str">
        <f t="shared" si="23"/>
        <v/>
      </c>
      <c r="M31" s="437" t="str">
        <f t="shared" si="23"/>
        <v/>
      </c>
      <c r="N31" s="437" t="str">
        <f t="shared" si="23"/>
        <v/>
      </c>
      <c r="O31" s="437" t="str">
        <f t="shared" si="23"/>
        <v/>
      </c>
      <c r="P31" s="437" t="str">
        <f t="shared" si="23"/>
        <v/>
      </c>
      <c r="Q31" s="437" t="str">
        <f t="shared" si="23"/>
        <v/>
      </c>
      <c r="R31" s="437" t="str">
        <f t="shared" si="23"/>
        <v/>
      </c>
      <c r="S31" s="437" t="str">
        <f t="shared" si="23"/>
        <v/>
      </c>
      <c r="T31" s="383">
        <f t="shared" si="2"/>
        <v>0</v>
      </c>
      <c r="U31" s="384"/>
      <c r="V31" s="439" t="str">
        <f t="shared" si="24"/>
        <v/>
      </c>
      <c r="W31" s="439" t="str">
        <f t="shared" si="24"/>
        <v/>
      </c>
      <c r="X31" s="439" t="str">
        <f t="shared" si="24"/>
        <v/>
      </c>
      <c r="Y31" s="439" t="str">
        <f t="shared" si="24"/>
        <v/>
      </c>
      <c r="Z31" s="439" t="str">
        <f t="shared" si="24"/>
        <v/>
      </c>
      <c r="AA31" s="439" t="str">
        <f t="shared" si="24"/>
        <v/>
      </c>
      <c r="AB31" s="439" t="str">
        <f t="shared" si="24"/>
        <v/>
      </c>
      <c r="AC31" s="439" t="str">
        <f t="shared" si="24"/>
        <v/>
      </c>
      <c r="AD31" s="439" t="str">
        <f t="shared" si="24"/>
        <v/>
      </c>
      <c r="AE31" s="439" t="str">
        <f t="shared" si="24"/>
        <v/>
      </c>
      <c r="AF31" s="439" t="str">
        <f t="shared" si="24"/>
        <v/>
      </c>
      <c r="AG31" s="383">
        <f t="shared" si="4"/>
        <v>0</v>
      </c>
      <c r="AH31" s="518"/>
      <c r="AI31" s="377"/>
      <c r="AJ31" s="377"/>
      <c r="AK31" s="377"/>
      <c r="AL31" s="377"/>
      <c r="AM31" s="377"/>
      <c r="AN31" s="377"/>
      <c r="AO31" s="376">
        <v>1</v>
      </c>
      <c r="AP31" s="376">
        <v>3</v>
      </c>
      <c r="AQ31" s="376">
        <v>2</v>
      </c>
      <c r="AR31" s="37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76">
        <f ca="1">COUNTIF(INDIRECT("H"&amp;(ROW()+12*(($AO31-1)*3+$AP31)-ROW())/12+5):INDIRECT("S"&amp;(ROW()+12*(($AO31-1)*3+$AP31)-ROW())/12+5),AR31)</f>
        <v>0</v>
      </c>
      <c r="AT31" s="378">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376">
        <f ca="1">COUNTIF(INDIRECT("U"&amp;(ROW()+12*(($AO31-1)*3+$AP31)-ROW())/12+5):INDIRECT("AF"&amp;(ROW()+12*(($AO31-1)*3+$AP31)-ROW())/12+5),AT31)</f>
        <v>0</v>
      </c>
      <c r="AV31" s="376">
        <f ca="1">IF(AND(AR31+AT31&gt;0,AS31+AU31&gt;0),COUNTIF(AV$6:AV30,"&gt;0")+1,0)</f>
        <v>0</v>
      </c>
      <c r="BF31" s="376">
        <v>2</v>
      </c>
      <c r="BG31" s="376" t="s">
        <v>365</v>
      </c>
      <c r="BH31" s="382">
        <f>IF(BH30+BU30&gt;マスタ!$C$3,1,0)</f>
        <v>0</v>
      </c>
      <c r="BI31" s="382">
        <f>IF(BI30+BV30&gt;マスタ!$C$3,1,0)</f>
        <v>0</v>
      </c>
      <c r="BJ31" s="382">
        <f>IF(BJ30+BW30&gt;マスタ!$C$3,1,0)</f>
        <v>0</v>
      </c>
      <c r="BK31" s="382">
        <f>IF(BK30+BX30&gt;マスタ!$C$3,1,0)</f>
        <v>0</v>
      </c>
      <c r="BL31" s="382">
        <f>IF(BL30+BY30&gt;マスタ!$C$3,1,0)</f>
        <v>0</v>
      </c>
      <c r="BM31" s="382">
        <f>IF(BM30+BZ30&gt;マスタ!$C$3,1,0)</f>
        <v>0</v>
      </c>
      <c r="BN31" s="382">
        <f>IF(BN30+CA30&gt;マスタ!$C$3,1,0)</f>
        <v>0</v>
      </c>
      <c r="BO31" s="382">
        <f>IF(BO30+CB30&gt;マスタ!$C$3,1,0)</f>
        <v>0</v>
      </c>
      <c r="BP31" s="382">
        <f>IF(BP30+CC30&gt;マスタ!$C$3,1,0)</f>
        <v>0</v>
      </c>
      <c r="BQ31" s="382">
        <f>IF(BQ30+CD30&gt;マスタ!$C$3,1,0)</f>
        <v>0</v>
      </c>
      <c r="BR31" s="382">
        <f>IF(BR30+CE30&gt;マスタ!$C$3,1,0)</f>
        <v>0</v>
      </c>
      <c r="BS31" s="382">
        <f>IF(BS30+CF30&gt;マスタ!$C$3,1,0)</f>
        <v>0</v>
      </c>
      <c r="BT31" s="377"/>
      <c r="BU31" s="382"/>
      <c r="BV31" s="382"/>
      <c r="BW31" s="382"/>
      <c r="BX31" s="382"/>
      <c r="BY31" s="382"/>
      <c r="BZ31" s="382"/>
      <c r="CA31" s="382"/>
      <c r="CB31" s="382"/>
      <c r="CC31" s="382"/>
      <c r="CD31" s="382"/>
      <c r="CE31" s="382"/>
      <c r="CF31" s="382"/>
    </row>
    <row r="32" spans="1:99" x14ac:dyDescent="0.15">
      <c r="A32" s="522"/>
      <c r="B32" s="525"/>
      <c r="C32" s="525"/>
      <c r="D32" s="525"/>
      <c r="E32" s="529"/>
      <c r="F32" s="525"/>
      <c r="G32" s="421" t="s">
        <v>440</v>
      </c>
      <c r="H32" s="381"/>
      <c r="I32" s="440"/>
      <c r="J32" s="440"/>
      <c r="K32" s="440"/>
      <c r="L32" s="440"/>
      <c r="M32" s="440"/>
      <c r="N32" s="440"/>
      <c r="O32" s="440"/>
      <c r="P32" s="440"/>
      <c r="Q32" s="440"/>
      <c r="R32" s="440"/>
      <c r="S32" s="440"/>
      <c r="T32" s="379">
        <f t="shared" si="2"/>
        <v>0</v>
      </c>
      <c r="U32" s="380"/>
      <c r="V32" s="441"/>
      <c r="W32" s="441"/>
      <c r="X32" s="441"/>
      <c r="Y32" s="441"/>
      <c r="Z32" s="441"/>
      <c r="AA32" s="441"/>
      <c r="AB32" s="441"/>
      <c r="AC32" s="441"/>
      <c r="AD32" s="441"/>
      <c r="AE32" s="441"/>
      <c r="AF32" s="441"/>
      <c r="AG32" s="379">
        <f t="shared" si="4"/>
        <v>0</v>
      </c>
      <c r="AH32" s="519"/>
      <c r="AI32" s="377"/>
      <c r="AJ32" s="377"/>
      <c r="AK32" s="377"/>
      <c r="AL32" s="377"/>
      <c r="AM32" s="377"/>
      <c r="AN32" s="377"/>
      <c r="AO32" s="376">
        <v>1</v>
      </c>
      <c r="AP32" s="376">
        <v>3</v>
      </c>
      <c r="AQ32" s="376">
        <v>3</v>
      </c>
      <c r="AR32" s="37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76">
        <f ca="1">COUNTIF(INDIRECT("H"&amp;(ROW()+12*(($AO32-1)*3+$AP32)-ROW())/12+5):INDIRECT("S"&amp;(ROW()+12*(($AO32-1)*3+$AP32)-ROW())/12+5),AR32)</f>
        <v>0</v>
      </c>
      <c r="AT32" s="378">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376">
        <f ca="1">COUNTIF(INDIRECT("U"&amp;(ROW()+12*(($AO32-1)*3+$AP32)-ROW())/12+5):INDIRECT("AF"&amp;(ROW()+12*(($AO32-1)*3+$AP32)-ROW())/12+5),AT32)</f>
        <v>0</v>
      </c>
      <c r="AV32" s="376">
        <f ca="1">IF(AND(AR32+AT32&gt;0,AS32+AU32&gt;0),COUNTIF(AV$6:AV31,"&gt;0")+1,0)</f>
        <v>0</v>
      </c>
      <c r="BF32" s="376">
        <v>3</v>
      </c>
      <c r="BG32" s="420"/>
      <c r="BH32" s="382"/>
      <c r="BI32" s="382"/>
      <c r="BJ32" s="382"/>
      <c r="BK32" s="382"/>
      <c r="BL32" s="382"/>
      <c r="BM32" s="382"/>
      <c r="BN32" s="382"/>
      <c r="BO32" s="382"/>
      <c r="BP32" s="382"/>
      <c r="BQ32" s="382"/>
      <c r="BR32" s="382"/>
      <c r="BS32" s="382"/>
      <c r="BT32" s="377"/>
      <c r="BU32" s="382"/>
      <c r="BV32" s="382"/>
      <c r="BW32" s="382"/>
      <c r="BX32" s="382"/>
      <c r="BY32" s="382"/>
      <c r="BZ32" s="382"/>
      <c r="CA32" s="382"/>
      <c r="CB32" s="382"/>
      <c r="CC32" s="382"/>
      <c r="CD32" s="382"/>
      <c r="CE32" s="382"/>
      <c r="CF32" s="382"/>
    </row>
    <row r="33" spans="1:99" x14ac:dyDescent="0.15">
      <c r="A33" s="520">
        <v>10</v>
      </c>
      <c r="B33" s="526"/>
      <c r="C33" s="526"/>
      <c r="D33" s="526"/>
      <c r="E33" s="527"/>
      <c r="F33" s="526"/>
      <c r="G33" s="390" t="s">
        <v>367</v>
      </c>
      <c r="H33" s="389"/>
      <c r="I33" s="436" t="str">
        <f t="shared" si="23"/>
        <v/>
      </c>
      <c r="J33" s="436" t="str">
        <f t="shared" si="23"/>
        <v/>
      </c>
      <c r="K33" s="436" t="str">
        <f t="shared" si="23"/>
        <v/>
      </c>
      <c r="L33" s="436" t="str">
        <f t="shared" si="23"/>
        <v/>
      </c>
      <c r="M33" s="436" t="str">
        <f t="shared" si="23"/>
        <v/>
      </c>
      <c r="N33" s="436" t="str">
        <f t="shared" si="23"/>
        <v/>
      </c>
      <c r="O33" s="436" t="str">
        <f t="shared" si="23"/>
        <v/>
      </c>
      <c r="P33" s="436" t="str">
        <f t="shared" si="23"/>
        <v/>
      </c>
      <c r="Q33" s="436" t="str">
        <f t="shared" si="23"/>
        <v/>
      </c>
      <c r="R33" s="436" t="str">
        <f t="shared" si="23"/>
        <v/>
      </c>
      <c r="S33" s="436" t="str">
        <f t="shared" si="23"/>
        <v/>
      </c>
      <c r="T33" s="387">
        <f t="shared" si="2"/>
        <v>0</v>
      </c>
      <c r="U33" s="388"/>
      <c r="V33" s="438" t="str">
        <f t="shared" si="24"/>
        <v/>
      </c>
      <c r="W33" s="438" t="str">
        <f t="shared" si="24"/>
        <v/>
      </c>
      <c r="X33" s="438" t="str">
        <f t="shared" si="24"/>
        <v/>
      </c>
      <c r="Y33" s="438" t="str">
        <f t="shared" si="24"/>
        <v/>
      </c>
      <c r="Z33" s="438" t="str">
        <f t="shared" si="24"/>
        <v/>
      </c>
      <c r="AA33" s="438" t="str">
        <f t="shared" si="24"/>
        <v/>
      </c>
      <c r="AB33" s="438" t="str">
        <f t="shared" si="24"/>
        <v/>
      </c>
      <c r="AC33" s="438" t="str">
        <f t="shared" si="24"/>
        <v/>
      </c>
      <c r="AD33" s="438" t="str">
        <f t="shared" si="24"/>
        <v/>
      </c>
      <c r="AE33" s="438" t="str">
        <f t="shared" si="24"/>
        <v/>
      </c>
      <c r="AF33" s="438" t="str">
        <f t="shared" si="24"/>
        <v/>
      </c>
      <c r="AG33" s="387">
        <f t="shared" si="4"/>
        <v>0</v>
      </c>
      <c r="AH33" s="517"/>
      <c r="AI33" s="377"/>
      <c r="AJ33" s="377"/>
      <c r="AK33" s="377"/>
      <c r="AL33" s="377"/>
      <c r="AM33" s="377"/>
      <c r="AN33" s="377"/>
      <c r="AO33" s="376">
        <v>1</v>
      </c>
      <c r="AP33" s="376">
        <v>3</v>
      </c>
      <c r="AQ33" s="376">
        <v>4</v>
      </c>
      <c r="AR33" s="37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76">
        <f ca="1">COUNTIF(INDIRECT("H"&amp;(ROW()+12*(($AO33-1)*3+$AP33)-ROW())/12+5):INDIRECT("S"&amp;(ROW()+12*(($AO33-1)*3+$AP33)-ROW())/12+5),AR33)</f>
        <v>0</v>
      </c>
      <c r="AT33" s="378">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376">
        <f ca="1">COUNTIF(INDIRECT("U"&amp;(ROW()+12*(($AO33-1)*3+$AP33)-ROW())/12+5):INDIRECT("AF"&amp;(ROW()+12*(($AO33-1)*3+$AP33)-ROW())/12+5),AT33)</f>
        <v>0</v>
      </c>
      <c r="AV33" s="376">
        <f ca="1">IF(AND(AR33+AT33&gt;0,AS33+AU33&gt;0),COUNTIF(AV$6:AV32,"&gt;0")+1,0)</f>
        <v>0</v>
      </c>
      <c r="BF33" s="376">
        <v>1</v>
      </c>
      <c r="BH33" s="382">
        <f t="shared" ref="BH33:BS33" si="34">SUM(H33:H34)</f>
        <v>0</v>
      </c>
      <c r="BI33" s="382">
        <f t="shared" si="34"/>
        <v>0</v>
      </c>
      <c r="BJ33" s="382">
        <f t="shared" si="34"/>
        <v>0</v>
      </c>
      <c r="BK33" s="382">
        <f t="shared" si="34"/>
        <v>0</v>
      </c>
      <c r="BL33" s="382">
        <f t="shared" si="34"/>
        <v>0</v>
      </c>
      <c r="BM33" s="382">
        <f t="shared" si="34"/>
        <v>0</v>
      </c>
      <c r="BN33" s="382">
        <f t="shared" si="34"/>
        <v>0</v>
      </c>
      <c r="BO33" s="382">
        <f t="shared" si="34"/>
        <v>0</v>
      </c>
      <c r="BP33" s="382">
        <f t="shared" si="34"/>
        <v>0</v>
      </c>
      <c r="BQ33" s="382">
        <f t="shared" si="34"/>
        <v>0</v>
      </c>
      <c r="BR33" s="382">
        <f t="shared" si="34"/>
        <v>0</v>
      </c>
      <c r="BS33" s="382">
        <f t="shared" si="34"/>
        <v>0</v>
      </c>
      <c r="BT33" s="377"/>
      <c r="BU33" s="382">
        <f t="shared" ref="BU33:CF33" si="35">SUM(U33:U34)</f>
        <v>0</v>
      </c>
      <c r="BV33" s="382">
        <f t="shared" si="35"/>
        <v>0</v>
      </c>
      <c r="BW33" s="382">
        <f t="shared" si="35"/>
        <v>0</v>
      </c>
      <c r="BX33" s="382">
        <f t="shared" si="35"/>
        <v>0</v>
      </c>
      <c r="BY33" s="382">
        <f t="shared" si="35"/>
        <v>0</v>
      </c>
      <c r="BZ33" s="382">
        <f t="shared" si="35"/>
        <v>0</v>
      </c>
      <c r="CA33" s="382">
        <f t="shared" si="35"/>
        <v>0</v>
      </c>
      <c r="CB33" s="382">
        <f t="shared" si="35"/>
        <v>0</v>
      </c>
      <c r="CC33" s="382">
        <f t="shared" si="35"/>
        <v>0</v>
      </c>
      <c r="CD33" s="382">
        <f t="shared" si="35"/>
        <v>0</v>
      </c>
      <c r="CE33" s="382">
        <f t="shared" si="35"/>
        <v>0</v>
      </c>
      <c r="CF33" s="382">
        <f t="shared" si="35"/>
        <v>0</v>
      </c>
      <c r="CI33" s="425" t="s">
        <v>446</v>
      </c>
      <c r="CJ33" s="382">
        <f>IF(OR($D33="副園長",$D33="教頭",$D33="主任保育士",$D33="主幹教諭"),0,BH33)</f>
        <v>0</v>
      </c>
      <c r="CK33" s="382">
        <f t="shared" ref="CK33:CU33" si="36">IF(OR($D33="副園長",$D33="教頭",$D33="主任保育士",$D33="主幹教諭"),0,BI33)</f>
        <v>0</v>
      </c>
      <c r="CL33" s="382">
        <f t="shared" si="36"/>
        <v>0</v>
      </c>
      <c r="CM33" s="382">
        <f t="shared" si="36"/>
        <v>0</v>
      </c>
      <c r="CN33" s="382">
        <f t="shared" si="36"/>
        <v>0</v>
      </c>
      <c r="CO33" s="382">
        <f t="shared" si="36"/>
        <v>0</v>
      </c>
      <c r="CP33" s="382">
        <f t="shared" si="36"/>
        <v>0</v>
      </c>
      <c r="CQ33" s="382">
        <f t="shared" si="36"/>
        <v>0</v>
      </c>
      <c r="CR33" s="382">
        <f t="shared" si="36"/>
        <v>0</v>
      </c>
      <c r="CS33" s="382">
        <f t="shared" si="36"/>
        <v>0</v>
      </c>
      <c r="CT33" s="382">
        <f t="shared" si="36"/>
        <v>0</v>
      </c>
      <c r="CU33" s="382">
        <f t="shared" si="36"/>
        <v>0</v>
      </c>
    </row>
    <row r="34" spans="1:99" x14ac:dyDescent="0.15">
      <c r="A34" s="521"/>
      <c r="B34" s="524"/>
      <c r="C34" s="524"/>
      <c r="D34" s="524"/>
      <c r="E34" s="528"/>
      <c r="F34" s="524"/>
      <c r="G34" s="386" t="s">
        <v>366</v>
      </c>
      <c r="H34" s="385"/>
      <c r="I34" s="437" t="str">
        <f t="shared" si="23"/>
        <v/>
      </c>
      <c r="J34" s="437" t="str">
        <f t="shared" si="23"/>
        <v/>
      </c>
      <c r="K34" s="437" t="str">
        <f t="shared" si="23"/>
        <v/>
      </c>
      <c r="L34" s="437" t="str">
        <f t="shared" si="23"/>
        <v/>
      </c>
      <c r="M34" s="437" t="str">
        <f t="shared" si="23"/>
        <v/>
      </c>
      <c r="N34" s="437" t="str">
        <f t="shared" si="23"/>
        <v/>
      </c>
      <c r="O34" s="437" t="str">
        <f t="shared" si="23"/>
        <v/>
      </c>
      <c r="P34" s="437" t="str">
        <f t="shared" si="23"/>
        <v/>
      </c>
      <c r="Q34" s="437" t="str">
        <f t="shared" si="23"/>
        <v/>
      </c>
      <c r="R34" s="437" t="str">
        <f t="shared" si="23"/>
        <v/>
      </c>
      <c r="S34" s="437" t="str">
        <f t="shared" si="23"/>
        <v/>
      </c>
      <c r="T34" s="383">
        <f t="shared" si="2"/>
        <v>0</v>
      </c>
      <c r="U34" s="384"/>
      <c r="V34" s="439" t="str">
        <f t="shared" si="24"/>
        <v/>
      </c>
      <c r="W34" s="439" t="str">
        <f t="shared" si="24"/>
        <v/>
      </c>
      <c r="X34" s="439" t="str">
        <f t="shared" si="24"/>
        <v/>
      </c>
      <c r="Y34" s="439" t="str">
        <f t="shared" si="24"/>
        <v/>
      </c>
      <c r="Z34" s="439" t="str">
        <f t="shared" si="24"/>
        <v/>
      </c>
      <c r="AA34" s="439" t="str">
        <f t="shared" si="24"/>
        <v/>
      </c>
      <c r="AB34" s="439" t="str">
        <f t="shared" si="24"/>
        <v/>
      </c>
      <c r="AC34" s="439" t="str">
        <f t="shared" si="24"/>
        <v/>
      </c>
      <c r="AD34" s="439" t="str">
        <f t="shared" si="24"/>
        <v/>
      </c>
      <c r="AE34" s="439" t="str">
        <f t="shared" si="24"/>
        <v/>
      </c>
      <c r="AF34" s="439" t="str">
        <f t="shared" si="24"/>
        <v/>
      </c>
      <c r="AG34" s="383">
        <f t="shared" si="4"/>
        <v>0</v>
      </c>
      <c r="AH34" s="518"/>
      <c r="AI34" s="377"/>
      <c r="AJ34" s="377"/>
      <c r="AK34" s="377"/>
      <c r="AL34" s="377"/>
      <c r="AM34" s="377"/>
      <c r="AN34" s="377"/>
      <c r="AO34" s="376">
        <v>1</v>
      </c>
      <c r="AP34" s="376">
        <v>3</v>
      </c>
      <c r="AQ34" s="376">
        <v>5</v>
      </c>
      <c r="AR34" s="37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76">
        <f ca="1">COUNTIF(INDIRECT("H"&amp;(ROW()+12*(($AO34-1)*3+$AP34)-ROW())/12+5):INDIRECT("S"&amp;(ROW()+12*(($AO34-1)*3+$AP34)-ROW())/12+5),AR34)</f>
        <v>0</v>
      </c>
      <c r="AT34" s="378">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376">
        <f ca="1">COUNTIF(INDIRECT("U"&amp;(ROW()+12*(($AO34-1)*3+$AP34)-ROW())/12+5):INDIRECT("AF"&amp;(ROW()+12*(($AO34-1)*3+$AP34)-ROW())/12+5),AT34)</f>
        <v>0</v>
      </c>
      <c r="AV34" s="376">
        <f ca="1">IF(AND(AR34+AT34&gt;0,AS34+AU34&gt;0),COUNTIF(AV$6:AV33,"&gt;0")+1,0)</f>
        <v>0</v>
      </c>
      <c r="BF34" s="376">
        <v>2</v>
      </c>
      <c r="BG34" s="376" t="s">
        <v>365</v>
      </c>
      <c r="BH34" s="382">
        <f>IF(BH33+BU33&gt;マスタ!$C$3,1,0)</f>
        <v>0</v>
      </c>
      <c r="BI34" s="382">
        <f>IF(BI33+BV33&gt;マスタ!$C$3,1,0)</f>
        <v>0</v>
      </c>
      <c r="BJ34" s="382">
        <f>IF(BJ33+BW33&gt;マスタ!$C$3,1,0)</f>
        <v>0</v>
      </c>
      <c r="BK34" s="382">
        <f>IF(BK33+BX33&gt;マスタ!$C$3,1,0)</f>
        <v>0</v>
      </c>
      <c r="BL34" s="382">
        <f>IF(BL33+BY33&gt;マスタ!$C$3,1,0)</f>
        <v>0</v>
      </c>
      <c r="BM34" s="382">
        <f>IF(BM33+BZ33&gt;マスタ!$C$3,1,0)</f>
        <v>0</v>
      </c>
      <c r="BN34" s="382">
        <f>IF(BN33+CA33&gt;マスタ!$C$3,1,0)</f>
        <v>0</v>
      </c>
      <c r="BO34" s="382">
        <f>IF(BO33+CB33&gt;マスタ!$C$3,1,0)</f>
        <v>0</v>
      </c>
      <c r="BP34" s="382">
        <f>IF(BP33+CC33&gt;マスタ!$C$3,1,0)</f>
        <v>0</v>
      </c>
      <c r="BQ34" s="382">
        <f>IF(BQ33+CD33&gt;マスタ!$C$3,1,0)</f>
        <v>0</v>
      </c>
      <c r="BR34" s="382">
        <f>IF(BR33+CE33&gt;マスタ!$C$3,1,0)</f>
        <v>0</v>
      </c>
      <c r="BS34" s="382">
        <f>IF(BS33+CF33&gt;マスタ!$C$3,1,0)</f>
        <v>0</v>
      </c>
      <c r="BT34" s="377"/>
      <c r="BU34" s="382"/>
      <c r="BV34" s="382"/>
      <c r="BW34" s="382"/>
      <c r="BX34" s="382"/>
      <c r="BY34" s="382"/>
      <c r="BZ34" s="382"/>
      <c r="CA34" s="382"/>
      <c r="CB34" s="382"/>
      <c r="CC34" s="382"/>
      <c r="CD34" s="382"/>
      <c r="CE34" s="382"/>
      <c r="CF34" s="382"/>
    </row>
    <row r="35" spans="1:99" x14ac:dyDescent="0.15">
      <c r="A35" s="522"/>
      <c r="B35" s="525"/>
      <c r="C35" s="525"/>
      <c r="D35" s="525"/>
      <c r="E35" s="529"/>
      <c r="F35" s="525"/>
      <c r="G35" s="421" t="s">
        <v>440</v>
      </c>
      <c r="H35" s="381"/>
      <c r="I35" s="440"/>
      <c r="J35" s="440"/>
      <c r="K35" s="440"/>
      <c r="L35" s="440"/>
      <c r="M35" s="440"/>
      <c r="N35" s="440"/>
      <c r="O35" s="440"/>
      <c r="P35" s="440"/>
      <c r="Q35" s="440"/>
      <c r="R35" s="440"/>
      <c r="S35" s="440"/>
      <c r="T35" s="379">
        <f t="shared" si="2"/>
        <v>0</v>
      </c>
      <c r="U35" s="380"/>
      <c r="V35" s="441"/>
      <c r="W35" s="441"/>
      <c r="X35" s="441"/>
      <c r="Y35" s="441"/>
      <c r="Z35" s="441"/>
      <c r="AA35" s="441"/>
      <c r="AB35" s="441"/>
      <c r="AC35" s="441"/>
      <c r="AD35" s="441"/>
      <c r="AE35" s="441"/>
      <c r="AF35" s="441"/>
      <c r="AG35" s="379">
        <f t="shared" si="4"/>
        <v>0</v>
      </c>
      <c r="AH35" s="519"/>
      <c r="AI35" s="377"/>
      <c r="AJ35" s="377"/>
      <c r="AK35" s="377"/>
      <c r="AL35" s="377"/>
      <c r="AM35" s="377"/>
      <c r="AN35" s="377"/>
      <c r="AO35" s="376">
        <v>1</v>
      </c>
      <c r="AP35" s="376">
        <v>3</v>
      </c>
      <c r="AQ35" s="376">
        <v>6</v>
      </c>
      <c r="AR35" s="37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76">
        <f ca="1">COUNTIF(INDIRECT("H"&amp;(ROW()+12*(($AO35-1)*3+$AP35)-ROW())/12+5):INDIRECT("S"&amp;(ROW()+12*(($AO35-1)*3+$AP35)-ROW())/12+5),AR35)</f>
        <v>0</v>
      </c>
      <c r="AT35" s="378">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376">
        <f ca="1">COUNTIF(INDIRECT("U"&amp;(ROW()+12*(($AO35-1)*3+$AP35)-ROW())/12+5):INDIRECT("AF"&amp;(ROW()+12*(($AO35-1)*3+$AP35)-ROW())/12+5),AT35)</f>
        <v>0</v>
      </c>
      <c r="AV35" s="376">
        <f ca="1">IF(AND(AR35+AT35&gt;0,AS35+AU35&gt;0),COUNTIF(AV$6:AV34,"&gt;0")+1,0)</f>
        <v>0</v>
      </c>
      <c r="BF35" s="376">
        <v>3</v>
      </c>
      <c r="BG35" s="420"/>
      <c r="BH35" s="382"/>
      <c r="BI35" s="382"/>
      <c r="BJ35" s="382"/>
      <c r="BK35" s="382"/>
      <c r="BL35" s="382"/>
      <c r="BM35" s="382"/>
      <c r="BN35" s="382"/>
      <c r="BO35" s="382"/>
      <c r="BP35" s="382"/>
      <c r="BQ35" s="382"/>
      <c r="BR35" s="382"/>
      <c r="BS35" s="382"/>
    </row>
    <row r="36" spans="1:99" x14ac:dyDescent="0.15">
      <c r="A36" s="520">
        <v>11</v>
      </c>
      <c r="B36" s="535"/>
      <c r="C36" s="536"/>
      <c r="D36" s="526"/>
      <c r="E36" s="527"/>
      <c r="F36" s="526"/>
      <c r="G36" s="390" t="s">
        <v>367</v>
      </c>
      <c r="H36" s="389"/>
      <c r="I36" s="436" t="str">
        <f t="shared" si="23"/>
        <v/>
      </c>
      <c r="J36" s="436" t="str">
        <f t="shared" si="23"/>
        <v/>
      </c>
      <c r="K36" s="436" t="str">
        <f t="shared" si="23"/>
        <v/>
      </c>
      <c r="L36" s="436" t="str">
        <f t="shared" si="23"/>
        <v/>
      </c>
      <c r="M36" s="436" t="str">
        <f t="shared" si="23"/>
        <v/>
      </c>
      <c r="N36" s="436" t="str">
        <f t="shared" si="23"/>
        <v/>
      </c>
      <c r="O36" s="436" t="str">
        <f t="shared" si="23"/>
        <v/>
      </c>
      <c r="P36" s="436" t="str">
        <f t="shared" si="23"/>
        <v/>
      </c>
      <c r="Q36" s="436" t="str">
        <f t="shared" si="23"/>
        <v/>
      </c>
      <c r="R36" s="436" t="str">
        <f t="shared" si="23"/>
        <v/>
      </c>
      <c r="S36" s="436" t="str">
        <f t="shared" si="23"/>
        <v/>
      </c>
      <c r="T36" s="387">
        <f t="shared" si="2"/>
        <v>0</v>
      </c>
      <c r="U36" s="388"/>
      <c r="V36" s="438" t="str">
        <f t="shared" si="24"/>
        <v/>
      </c>
      <c r="W36" s="438" t="str">
        <f t="shared" si="24"/>
        <v/>
      </c>
      <c r="X36" s="438" t="str">
        <f t="shared" si="24"/>
        <v/>
      </c>
      <c r="Y36" s="438" t="str">
        <f t="shared" si="24"/>
        <v/>
      </c>
      <c r="Z36" s="438" t="str">
        <f t="shared" si="24"/>
        <v/>
      </c>
      <c r="AA36" s="438" t="str">
        <f t="shared" si="24"/>
        <v/>
      </c>
      <c r="AB36" s="438" t="str">
        <f t="shared" si="24"/>
        <v/>
      </c>
      <c r="AC36" s="438" t="str">
        <f t="shared" si="24"/>
        <v/>
      </c>
      <c r="AD36" s="438" t="str">
        <f t="shared" si="24"/>
        <v/>
      </c>
      <c r="AE36" s="438" t="str">
        <f t="shared" si="24"/>
        <v/>
      </c>
      <c r="AF36" s="438" t="str">
        <f t="shared" si="24"/>
        <v/>
      </c>
      <c r="AG36" s="387">
        <f t="shared" si="4"/>
        <v>0</v>
      </c>
      <c r="AH36" s="517"/>
      <c r="AO36" s="376">
        <v>1</v>
      </c>
      <c r="AP36" s="376">
        <v>3</v>
      </c>
      <c r="AQ36" s="376">
        <v>7</v>
      </c>
      <c r="AR36" s="37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76">
        <f ca="1">COUNTIF(INDIRECT("H"&amp;(ROW()+12*(($AO36-1)*3+$AP36)-ROW())/12+5):INDIRECT("S"&amp;(ROW()+12*(($AO36-1)*3+$AP36)-ROW())/12+5),AR36)</f>
        <v>0</v>
      </c>
      <c r="AT36" s="378">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376">
        <f ca="1">COUNTIF(INDIRECT("U"&amp;(ROW()+12*(($AO36-1)*3+$AP36)-ROW())/12+5):INDIRECT("AF"&amp;(ROW()+12*(($AO36-1)*3+$AP36)-ROW())/12+5),AT36)</f>
        <v>0</v>
      </c>
      <c r="AV36" s="376">
        <f ca="1">IF(AND(AR36+AT36&gt;0,AS36+AU36&gt;0),COUNTIF(AV$6:AV35,"&gt;0")+1,0)</f>
        <v>0</v>
      </c>
      <c r="BF36" s="376">
        <v>1</v>
      </c>
      <c r="BH36" s="382">
        <f t="shared" ref="BH36:BS36" si="37">SUM(H36:H37)</f>
        <v>0</v>
      </c>
      <c r="BI36" s="382">
        <f t="shared" si="37"/>
        <v>0</v>
      </c>
      <c r="BJ36" s="382">
        <f t="shared" si="37"/>
        <v>0</v>
      </c>
      <c r="BK36" s="382">
        <f t="shared" si="37"/>
        <v>0</v>
      </c>
      <c r="BL36" s="382">
        <f t="shared" si="37"/>
        <v>0</v>
      </c>
      <c r="BM36" s="382">
        <f t="shared" si="37"/>
        <v>0</v>
      </c>
      <c r="BN36" s="382">
        <f t="shared" si="37"/>
        <v>0</v>
      </c>
      <c r="BO36" s="382">
        <f t="shared" si="37"/>
        <v>0</v>
      </c>
      <c r="BP36" s="382">
        <f t="shared" si="37"/>
        <v>0</v>
      </c>
      <c r="BQ36" s="382">
        <f t="shared" si="37"/>
        <v>0</v>
      </c>
      <c r="BR36" s="382">
        <f t="shared" si="37"/>
        <v>0</v>
      </c>
      <c r="BS36" s="382">
        <f t="shared" si="37"/>
        <v>0</v>
      </c>
      <c r="BU36" s="382">
        <f t="shared" ref="BU36:CF36" si="38">SUM(U36:U37)</f>
        <v>0</v>
      </c>
      <c r="BV36" s="382">
        <f t="shared" si="38"/>
        <v>0</v>
      </c>
      <c r="BW36" s="382">
        <f t="shared" si="38"/>
        <v>0</v>
      </c>
      <c r="BX36" s="382">
        <f t="shared" si="38"/>
        <v>0</v>
      </c>
      <c r="BY36" s="382">
        <f t="shared" si="38"/>
        <v>0</v>
      </c>
      <c r="BZ36" s="382">
        <f t="shared" si="38"/>
        <v>0</v>
      </c>
      <c r="CA36" s="382">
        <f t="shared" si="38"/>
        <v>0</v>
      </c>
      <c r="CB36" s="382">
        <f t="shared" si="38"/>
        <v>0</v>
      </c>
      <c r="CC36" s="382">
        <f t="shared" si="38"/>
        <v>0</v>
      </c>
      <c r="CD36" s="382">
        <f t="shared" si="38"/>
        <v>0</v>
      </c>
      <c r="CE36" s="382">
        <f t="shared" si="38"/>
        <v>0</v>
      </c>
      <c r="CF36" s="382">
        <f t="shared" si="38"/>
        <v>0</v>
      </c>
      <c r="CI36" s="425" t="s">
        <v>446</v>
      </c>
      <c r="CJ36" s="382">
        <f>IF(OR($D36="副園長",$D36="教頭",$D36="主任保育士",$D36="主幹教諭"),0,BH36)</f>
        <v>0</v>
      </c>
      <c r="CK36" s="382">
        <f t="shared" ref="CK36:CU36" si="39">IF(OR($D36="副園長",$D36="教頭",$D36="主任保育士",$D36="主幹教諭"),0,BI36)</f>
        <v>0</v>
      </c>
      <c r="CL36" s="382">
        <f t="shared" si="39"/>
        <v>0</v>
      </c>
      <c r="CM36" s="382">
        <f t="shared" si="39"/>
        <v>0</v>
      </c>
      <c r="CN36" s="382">
        <f t="shared" si="39"/>
        <v>0</v>
      </c>
      <c r="CO36" s="382">
        <f t="shared" si="39"/>
        <v>0</v>
      </c>
      <c r="CP36" s="382">
        <f t="shared" si="39"/>
        <v>0</v>
      </c>
      <c r="CQ36" s="382">
        <f t="shared" si="39"/>
        <v>0</v>
      </c>
      <c r="CR36" s="382">
        <f t="shared" si="39"/>
        <v>0</v>
      </c>
      <c r="CS36" s="382">
        <f t="shared" si="39"/>
        <v>0</v>
      </c>
      <c r="CT36" s="382">
        <f t="shared" si="39"/>
        <v>0</v>
      </c>
      <c r="CU36" s="382">
        <f t="shared" si="39"/>
        <v>0</v>
      </c>
    </row>
    <row r="37" spans="1:99" x14ac:dyDescent="0.15">
      <c r="A37" s="521"/>
      <c r="B37" s="524"/>
      <c r="C37" s="524"/>
      <c r="D37" s="524"/>
      <c r="E37" s="528"/>
      <c r="F37" s="524"/>
      <c r="G37" s="386" t="s">
        <v>366</v>
      </c>
      <c r="H37" s="385"/>
      <c r="I37" s="437" t="str">
        <f t="shared" si="23"/>
        <v/>
      </c>
      <c r="J37" s="437" t="str">
        <f t="shared" si="23"/>
        <v/>
      </c>
      <c r="K37" s="437" t="str">
        <f t="shared" si="23"/>
        <v/>
      </c>
      <c r="L37" s="437" t="str">
        <f t="shared" si="23"/>
        <v/>
      </c>
      <c r="M37" s="437" t="str">
        <f t="shared" si="23"/>
        <v/>
      </c>
      <c r="N37" s="437" t="str">
        <f t="shared" si="23"/>
        <v/>
      </c>
      <c r="O37" s="437" t="str">
        <f t="shared" si="23"/>
        <v/>
      </c>
      <c r="P37" s="437" t="str">
        <f t="shared" si="23"/>
        <v/>
      </c>
      <c r="Q37" s="437" t="str">
        <f t="shared" si="23"/>
        <v/>
      </c>
      <c r="R37" s="437" t="str">
        <f t="shared" si="23"/>
        <v/>
      </c>
      <c r="S37" s="437" t="str">
        <f t="shared" si="23"/>
        <v/>
      </c>
      <c r="T37" s="383">
        <f t="shared" si="2"/>
        <v>0</v>
      </c>
      <c r="U37" s="384"/>
      <c r="V37" s="439" t="str">
        <f t="shared" si="24"/>
        <v/>
      </c>
      <c r="W37" s="439" t="str">
        <f t="shared" si="24"/>
        <v/>
      </c>
      <c r="X37" s="439" t="str">
        <f t="shared" si="24"/>
        <v/>
      </c>
      <c r="Y37" s="439" t="str">
        <f t="shared" si="24"/>
        <v/>
      </c>
      <c r="Z37" s="439" t="str">
        <f t="shared" si="24"/>
        <v/>
      </c>
      <c r="AA37" s="439" t="str">
        <f t="shared" si="24"/>
        <v/>
      </c>
      <c r="AB37" s="439" t="str">
        <f t="shared" si="24"/>
        <v/>
      </c>
      <c r="AC37" s="439" t="str">
        <f t="shared" si="24"/>
        <v/>
      </c>
      <c r="AD37" s="439" t="str">
        <f t="shared" si="24"/>
        <v/>
      </c>
      <c r="AE37" s="439" t="str">
        <f t="shared" si="24"/>
        <v/>
      </c>
      <c r="AF37" s="439" t="str">
        <f t="shared" si="24"/>
        <v/>
      </c>
      <c r="AG37" s="383">
        <f t="shared" si="4"/>
        <v>0</v>
      </c>
      <c r="AH37" s="518"/>
      <c r="AO37" s="376">
        <v>1</v>
      </c>
      <c r="AP37" s="376">
        <v>3</v>
      </c>
      <c r="AQ37" s="376">
        <v>8</v>
      </c>
      <c r="AR37" s="37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76">
        <f ca="1">COUNTIF(INDIRECT("H"&amp;(ROW()+12*(($AO37-1)*3+$AP37)-ROW())/12+5):INDIRECT("S"&amp;(ROW()+12*(($AO37-1)*3+$AP37)-ROW())/12+5),AR37)</f>
        <v>0</v>
      </c>
      <c r="AT37" s="378">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376">
        <f ca="1">COUNTIF(INDIRECT("U"&amp;(ROW()+12*(($AO37-1)*3+$AP37)-ROW())/12+5):INDIRECT("AF"&amp;(ROW()+12*(($AO37-1)*3+$AP37)-ROW())/12+5),AT37)</f>
        <v>0</v>
      </c>
      <c r="AV37" s="376">
        <f ca="1">IF(AND(AR37+AT37&gt;0,AS37+AU37&gt;0),COUNTIF(AV$6:AV36,"&gt;0")+1,0)</f>
        <v>0</v>
      </c>
      <c r="BF37" s="376">
        <v>2</v>
      </c>
      <c r="BG37" s="376" t="s">
        <v>365</v>
      </c>
      <c r="BH37" s="382">
        <f>IF(BH36+BU36&gt;マスタ!$C$3,1,0)</f>
        <v>0</v>
      </c>
      <c r="BI37" s="382">
        <f>IF(BI36+BV36&gt;マスタ!$C$3,1,0)</f>
        <v>0</v>
      </c>
      <c r="BJ37" s="382">
        <f>IF(BJ36+BW36&gt;マスタ!$C$3,1,0)</f>
        <v>0</v>
      </c>
      <c r="BK37" s="382">
        <f>IF(BK36+BX36&gt;マスタ!$C$3,1,0)</f>
        <v>0</v>
      </c>
      <c r="BL37" s="382">
        <f>IF(BL36+BY36&gt;マスタ!$C$3,1,0)</f>
        <v>0</v>
      </c>
      <c r="BM37" s="382">
        <f>IF(BM36+BZ36&gt;マスタ!$C$3,1,0)</f>
        <v>0</v>
      </c>
      <c r="BN37" s="382">
        <f>IF(BN36+CA36&gt;マスタ!$C$3,1,0)</f>
        <v>0</v>
      </c>
      <c r="BO37" s="382">
        <f>IF(BO36+CB36&gt;マスタ!$C$3,1,0)</f>
        <v>0</v>
      </c>
      <c r="BP37" s="382">
        <f>IF(BP36+CC36&gt;マスタ!$C$3,1,0)</f>
        <v>0</v>
      </c>
      <c r="BQ37" s="382">
        <f>IF(BQ36+CD36&gt;マスタ!$C$3,1,0)</f>
        <v>0</v>
      </c>
      <c r="BR37" s="382">
        <f>IF(BR36+CE36&gt;マスタ!$C$3,1,0)</f>
        <v>0</v>
      </c>
      <c r="BS37" s="382">
        <f>IF(BS36+CF36&gt;マスタ!$C$3,1,0)</f>
        <v>0</v>
      </c>
      <c r="BU37" s="382"/>
      <c r="BV37" s="382"/>
      <c r="BW37" s="382"/>
      <c r="BX37" s="382"/>
      <c r="BY37" s="382"/>
      <c r="BZ37" s="382"/>
      <c r="CA37" s="382"/>
      <c r="CB37" s="382"/>
      <c r="CC37" s="382"/>
      <c r="CD37" s="382"/>
      <c r="CE37" s="382"/>
      <c r="CF37" s="382"/>
    </row>
    <row r="38" spans="1:99" x14ac:dyDescent="0.15">
      <c r="A38" s="522"/>
      <c r="B38" s="525"/>
      <c r="C38" s="525"/>
      <c r="D38" s="525"/>
      <c r="E38" s="529"/>
      <c r="F38" s="525"/>
      <c r="G38" s="421" t="s">
        <v>440</v>
      </c>
      <c r="H38" s="381"/>
      <c r="I38" s="440"/>
      <c r="J38" s="440"/>
      <c r="K38" s="440"/>
      <c r="L38" s="440"/>
      <c r="M38" s="440"/>
      <c r="N38" s="440"/>
      <c r="O38" s="440"/>
      <c r="P38" s="440"/>
      <c r="Q38" s="440"/>
      <c r="R38" s="440"/>
      <c r="S38" s="440"/>
      <c r="T38" s="379">
        <f t="shared" si="2"/>
        <v>0</v>
      </c>
      <c r="U38" s="380"/>
      <c r="V38" s="441"/>
      <c r="W38" s="441"/>
      <c r="X38" s="441"/>
      <c r="Y38" s="441"/>
      <c r="Z38" s="441"/>
      <c r="AA38" s="441"/>
      <c r="AB38" s="441"/>
      <c r="AC38" s="441"/>
      <c r="AD38" s="441"/>
      <c r="AE38" s="441"/>
      <c r="AF38" s="441"/>
      <c r="AG38" s="379">
        <f t="shared" si="4"/>
        <v>0</v>
      </c>
      <c r="AH38" s="519"/>
      <c r="AO38" s="376">
        <v>1</v>
      </c>
      <c r="AP38" s="376">
        <v>3</v>
      </c>
      <c r="AQ38" s="376">
        <v>9</v>
      </c>
      <c r="AR38" s="37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76">
        <f ca="1">COUNTIF(INDIRECT("H"&amp;(ROW()+12*(($AO38-1)*3+$AP38)-ROW())/12+5):INDIRECT("S"&amp;(ROW()+12*(($AO38-1)*3+$AP38)-ROW())/12+5),AR38)</f>
        <v>0</v>
      </c>
      <c r="AT38" s="378">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376">
        <f ca="1">COUNTIF(INDIRECT("U"&amp;(ROW()+12*(($AO38-1)*3+$AP38)-ROW())/12+5):INDIRECT("AF"&amp;(ROW()+12*(($AO38-1)*3+$AP38)-ROW())/12+5),AT38)</f>
        <v>0</v>
      </c>
      <c r="AV38" s="376">
        <f ca="1">IF(AND(AR38+AT38&gt;0,AS38+AU38&gt;0),COUNTIF(AV$6:AV37,"&gt;0")+1,0)</f>
        <v>0</v>
      </c>
      <c r="BF38" s="376">
        <v>3</v>
      </c>
      <c r="BG38" s="420"/>
      <c r="BH38" s="382"/>
      <c r="BI38" s="382"/>
      <c r="BJ38" s="382"/>
      <c r="BK38" s="382"/>
      <c r="BL38" s="382"/>
      <c r="BM38" s="382"/>
      <c r="BN38" s="382"/>
      <c r="BO38" s="382"/>
      <c r="BP38" s="382"/>
      <c r="BQ38" s="382"/>
      <c r="BR38" s="382"/>
      <c r="BS38" s="382"/>
      <c r="BU38" s="382"/>
      <c r="BV38" s="382"/>
      <c r="BW38" s="382"/>
      <c r="BX38" s="382"/>
      <c r="BY38" s="382"/>
      <c r="BZ38" s="382"/>
      <c r="CA38" s="382"/>
      <c r="CB38" s="382"/>
      <c r="CC38" s="382"/>
      <c r="CD38" s="382"/>
      <c r="CE38" s="382"/>
      <c r="CF38" s="382"/>
    </row>
    <row r="39" spans="1:99" x14ac:dyDescent="0.15">
      <c r="A39" s="520">
        <v>12</v>
      </c>
      <c r="B39" s="526"/>
      <c r="C39" s="526"/>
      <c r="D39" s="526"/>
      <c r="E39" s="527"/>
      <c r="F39" s="526"/>
      <c r="G39" s="390" t="s">
        <v>367</v>
      </c>
      <c r="H39" s="389"/>
      <c r="I39" s="436" t="str">
        <f t="shared" ref="I39:S52" si="40">IF(H39="","",H39)</f>
        <v/>
      </c>
      <c r="J39" s="436" t="str">
        <f t="shared" si="40"/>
        <v/>
      </c>
      <c r="K39" s="436" t="str">
        <f t="shared" si="40"/>
        <v/>
      </c>
      <c r="L39" s="436" t="str">
        <f t="shared" si="40"/>
        <v/>
      </c>
      <c r="M39" s="436" t="str">
        <f t="shared" si="40"/>
        <v/>
      </c>
      <c r="N39" s="436" t="str">
        <f t="shared" si="40"/>
        <v/>
      </c>
      <c r="O39" s="436" t="str">
        <f t="shared" si="40"/>
        <v/>
      </c>
      <c r="P39" s="436" t="str">
        <f t="shared" si="40"/>
        <v/>
      </c>
      <c r="Q39" s="436" t="str">
        <f t="shared" si="40"/>
        <v/>
      </c>
      <c r="R39" s="436" t="str">
        <f t="shared" si="40"/>
        <v/>
      </c>
      <c r="S39" s="436" t="str">
        <f t="shared" si="40"/>
        <v/>
      </c>
      <c r="T39" s="387">
        <f t="shared" si="2"/>
        <v>0</v>
      </c>
      <c r="U39" s="388"/>
      <c r="V39" s="438" t="str">
        <f t="shared" ref="V39:AF52" si="41">IF(U39="","",U39)</f>
        <v/>
      </c>
      <c r="W39" s="438" t="str">
        <f t="shared" si="41"/>
        <v/>
      </c>
      <c r="X39" s="438" t="str">
        <f t="shared" si="41"/>
        <v/>
      </c>
      <c r="Y39" s="438" t="str">
        <f t="shared" si="41"/>
        <v/>
      </c>
      <c r="Z39" s="438" t="str">
        <f t="shared" si="41"/>
        <v/>
      </c>
      <c r="AA39" s="438" t="str">
        <f t="shared" si="41"/>
        <v/>
      </c>
      <c r="AB39" s="438" t="str">
        <f t="shared" si="41"/>
        <v/>
      </c>
      <c r="AC39" s="438" t="str">
        <f t="shared" si="41"/>
        <v/>
      </c>
      <c r="AD39" s="438" t="str">
        <f t="shared" si="41"/>
        <v/>
      </c>
      <c r="AE39" s="438" t="str">
        <f t="shared" si="41"/>
        <v/>
      </c>
      <c r="AF39" s="438" t="str">
        <f t="shared" si="41"/>
        <v/>
      </c>
      <c r="AG39" s="387">
        <f t="shared" si="4"/>
        <v>0</v>
      </c>
      <c r="AH39" s="517"/>
      <c r="AO39" s="376">
        <v>1</v>
      </c>
      <c r="AP39" s="376">
        <v>3</v>
      </c>
      <c r="AQ39" s="376">
        <v>10</v>
      </c>
      <c r="AR39" s="37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76">
        <f ca="1">COUNTIF(INDIRECT("H"&amp;(ROW()+12*(($AO39-1)*3+$AP39)-ROW())/12+5):INDIRECT("S"&amp;(ROW()+12*(($AO39-1)*3+$AP39)-ROW())/12+5),AR39)</f>
        <v>0</v>
      </c>
      <c r="AT39" s="378">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376">
        <f ca="1">COUNTIF(INDIRECT("U"&amp;(ROW()+12*(($AO39-1)*3+$AP39)-ROW())/12+5):INDIRECT("AF"&amp;(ROW()+12*(($AO39-1)*3+$AP39)-ROW())/12+5),AT39)</f>
        <v>0</v>
      </c>
      <c r="AV39" s="376">
        <f ca="1">IF(AND(AR39+AT39&gt;0,AS39+AU39&gt;0),COUNTIF(AV$6:AV38,"&gt;0")+1,0)</f>
        <v>0</v>
      </c>
      <c r="BF39" s="376">
        <v>1</v>
      </c>
      <c r="BH39" s="382">
        <f t="shared" ref="BH39:BS39" si="42">SUM(H39:H40)</f>
        <v>0</v>
      </c>
      <c r="BI39" s="382">
        <f t="shared" si="42"/>
        <v>0</v>
      </c>
      <c r="BJ39" s="382">
        <f t="shared" si="42"/>
        <v>0</v>
      </c>
      <c r="BK39" s="382">
        <f t="shared" si="42"/>
        <v>0</v>
      </c>
      <c r="BL39" s="382">
        <f t="shared" si="42"/>
        <v>0</v>
      </c>
      <c r="BM39" s="382">
        <f t="shared" si="42"/>
        <v>0</v>
      </c>
      <c r="BN39" s="382">
        <f t="shared" si="42"/>
        <v>0</v>
      </c>
      <c r="BO39" s="382">
        <f t="shared" si="42"/>
        <v>0</v>
      </c>
      <c r="BP39" s="382">
        <f t="shared" si="42"/>
        <v>0</v>
      </c>
      <c r="BQ39" s="382">
        <f t="shared" si="42"/>
        <v>0</v>
      </c>
      <c r="BR39" s="382">
        <f t="shared" si="42"/>
        <v>0</v>
      </c>
      <c r="BS39" s="382">
        <f t="shared" si="42"/>
        <v>0</v>
      </c>
      <c r="BU39" s="382">
        <f t="shared" ref="BU39:CF39" si="43">SUM(U39:U40)</f>
        <v>0</v>
      </c>
      <c r="BV39" s="382">
        <f t="shared" si="43"/>
        <v>0</v>
      </c>
      <c r="BW39" s="382">
        <f t="shared" si="43"/>
        <v>0</v>
      </c>
      <c r="BX39" s="382">
        <f t="shared" si="43"/>
        <v>0</v>
      </c>
      <c r="BY39" s="382">
        <f t="shared" si="43"/>
        <v>0</v>
      </c>
      <c r="BZ39" s="382">
        <f t="shared" si="43"/>
        <v>0</v>
      </c>
      <c r="CA39" s="382">
        <f t="shared" si="43"/>
        <v>0</v>
      </c>
      <c r="CB39" s="382">
        <f t="shared" si="43"/>
        <v>0</v>
      </c>
      <c r="CC39" s="382">
        <f t="shared" si="43"/>
        <v>0</v>
      </c>
      <c r="CD39" s="382">
        <f t="shared" si="43"/>
        <v>0</v>
      </c>
      <c r="CE39" s="382">
        <f t="shared" si="43"/>
        <v>0</v>
      </c>
      <c r="CF39" s="382">
        <f t="shared" si="43"/>
        <v>0</v>
      </c>
      <c r="CI39" s="425" t="s">
        <v>446</v>
      </c>
      <c r="CJ39" s="382">
        <f>IF(OR($D39="副園長",$D39="教頭",$D39="主任保育士",$D39="主幹教諭"),0,BH39)</f>
        <v>0</v>
      </c>
      <c r="CK39" s="382">
        <f t="shared" ref="CK39:CU39" si="44">IF(OR($D39="副園長",$D39="教頭",$D39="主任保育士",$D39="主幹教諭"),0,BI39)</f>
        <v>0</v>
      </c>
      <c r="CL39" s="382">
        <f t="shared" si="44"/>
        <v>0</v>
      </c>
      <c r="CM39" s="382">
        <f t="shared" si="44"/>
        <v>0</v>
      </c>
      <c r="CN39" s="382">
        <f t="shared" si="44"/>
        <v>0</v>
      </c>
      <c r="CO39" s="382">
        <f t="shared" si="44"/>
        <v>0</v>
      </c>
      <c r="CP39" s="382">
        <f t="shared" si="44"/>
        <v>0</v>
      </c>
      <c r="CQ39" s="382">
        <f t="shared" si="44"/>
        <v>0</v>
      </c>
      <c r="CR39" s="382">
        <f t="shared" si="44"/>
        <v>0</v>
      </c>
      <c r="CS39" s="382">
        <f t="shared" si="44"/>
        <v>0</v>
      </c>
      <c r="CT39" s="382">
        <f t="shared" si="44"/>
        <v>0</v>
      </c>
      <c r="CU39" s="382">
        <f t="shared" si="44"/>
        <v>0</v>
      </c>
    </row>
    <row r="40" spans="1:99" x14ac:dyDescent="0.15">
      <c r="A40" s="521"/>
      <c r="B40" s="524"/>
      <c r="C40" s="524"/>
      <c r="D40" s="524"/>
      <c r="E40" s="528"/>
      <c r="F40" s="524"/>
      <c r="G40" s="386" t="s">
        <v>366</v>
      </c>
      <c r="H40" s="385"/>
      <c r="I40" s="437" t="str">
        <f t="shared" si="40"/>
        <v/>
      </c>
      <c r="J40" s="437" t="str">
        <f t="shared" si="40"/>
        <v/>
      </c>
      <c r="K40" s="437" t="str">
        <f t="shared" si="40"/>
        <v/>
      </c>
      <c r="L40" s="437" t="str">
        <f t="shared" si="40"/>
        <v/>
      </c>
      <c r="M40" s="437" t="str">
        <f t="shared" si="40"/>
        <v/>
      </c>
      <c r="N40" s="437" t="str">
        <f t="shared" si="40"/>
        <v/>
      </c>
      <c r="O40" s="437" t="str">
        <f t="shared" si="40"/>
        <v/>
      </c>
      <c r="P40" s="437" t="str">
        <f t="shared" si="40"/>
        <v/>
      </c>
      <c r="Q40" s="437" t="str">
        <f t="shared" si="40"/>
        <v/>
      </c>
      <c r="R40" s="437" t="str">
        <f t="shared" si="40"/>
        <v/>
      </c>
      <c r="S40" s="437" t="str">
        <f t="shared" si="40"/>
        <v/>
      </c>
      <c r="T40" s="383">
        <f t="shared" si="2"/>
        <v>0</v>
      </c>
      <c r="U40" s="384"/>
      <c r="V40" s="439" t="str">
        <f t="shared" si="41"/>
        <v/>
      </c>
      <c r="W40" s="439" t="str">
        <f t="shared" si="41"/>
        <v/>
      </c>
      <c r="X40" s="439" t="str">
        <f t="shared" si="41"/>
        <v/>
      </c>
      <c r="Y40" s="439" t="str">
        <f t="shared" si="41"/>
        <v/>
      </c>
      <c r="Z40" s="439" t="str">
        <f t="shared" si="41"/>
        <v/>
      </c>
      <c r="AA40" s="439" t="str">
        <f t="shared" si="41"/>
        <v/>
      </c>
      <c r="AB40" s="439" t="str">
        <f t="shared" si="41"/>
        <v/>
      </c>
      <c r="AC40" s="439" t="str">
        <f t="shared" si="41"/>
        <v/>
      </c>
      <c r="AD40" s="439" t="str">
        <f t="shared" si="41"/>
        <v/>
      </c>
      <c r="AE40" s="439" t="str">
        <f t="shared" si="41"/>
        <v/>
      </c>
      <c r="AF40" s="439" t="str">
        <f t="shared" si="41"/>
        <v/>
      </c>
      <c r="AG40" s="383">
        <f t="shared" si="4"/>
        <v>0</v>
      </c>
      <c r="AH40" s="518"/>
      <c r="AO40" s="376">
        <v>1</v>
      </c>
      <c r="AP40" s="376">
        <v>3</v>
      </c>
      <c r="AQ40" s="376">
        <v>11</v>
      </c>
      <c r="AR40" s="37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76">
        <f ca="1">COUNTIF(INDIRECT("H"&amp;(ROW()+12*(($AO40-1)*3+$AP40)-ROW())/12+5):INDIRECT("S"&amp;(ROW()+12*(($AO40-1)*3+$AP40)-ROW())/12+5),AR40)</f>
        <v>0</v>
      </c>
      <c r="AT40" s="378">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376">
        <f ca="1">COUNTIF(INDIRECT("U"&amp;(ROW()+12*(($AO40-1)*3+$AP40)-ROW())/12+5):INDIRECT("AF"&amp;(ROW()+12*(($AO40-1)*3+$AP40)-ROW())/12+5),AT40)</f>
        <v>0</v>
      </c>
      <c r="AV40" s="376">
        <f ca="1">IF(AND(AR40+AT40&gt;0,AS40+AU40&gt;0),COUNTIF(AV$6:AV39,"&gt;0")+1,0)</f>
        <v>0</v>
      </c>
      <c r="BF40" s="376">
        <v>2</v>
      </c>
      <c r="BG40" s="376" t="s">
        <v>365</v>
      </c>
      <c r="BH40" s="382">
        <f>IF(BH39+BU39&gt;マスタ!$C$3,1,0)</f>
        <v>0</v>
      </c>
      <c r="BI40" s="382">
        <f>IF(BI39+BV39&gt;マスタ!$C$3,1,0)</f>
        <v>0</v>
      </c>
      <c r="BJ40" s="382">
        <f>IF(BJ39+BW39&gt;マスタ!$C$3,1,0)</f>
        <v>0</v>
      </c>
      <c r="BK40" s="382">
        <f>IF(BK39+BX39&gt;マスタ!$C$3,1,0)</f>
        <v>0</v>
      </c>
      <c r="BL40" s="382">
        <f>IF(BL39+BY39&gt;マスタ!$C$3,1,0)</f>
        <v>0</v>
      </c>
      <c r="BM40" s="382">
        <f>IF(BM39+BZ39&gt;マスタ!$C$3,1,0)</f>
        <v>0</v>
      </c>
      <c r="BN40" s="382">
        <f>IF(BN39+CA39&gt;マスタ!$C$3,1,0)</f>
        <v>0</v>
      </c>
      <c r="BO40" s="382">
        <f>IF(BO39+CB39&gt;マスタ!$C$3,1,0)</f>
        <v>0</v>
      </c>
      <c r="BP40" s="382">
        <f>IF(BP39+CC39&gt;マスタ!$C$3,1,0)</f>
        <v>0</v>
      </c>
      <c r="BQ40" s="382">
        <f>IF(BQ39+CD39&gt;マスタ!$C$3,1,0)</f>
        <v>0</v>
      </c>
      <c r="BR40" s="382">
        <f>IF(BR39+CE39&gt;マスタ!$C$3,1,0)</f>
        <v>0</v>
      </c>
      <c r="BS40" s="382">
        <f>IF(BS39+CF39&gt;マスタ!$C$3,1,0)</f>
        <v>0</v>
      </c>
      <c r="BU40" s="382"/>
      <c r="BV40" s="382"/>
      <c r="BW40" s="382"/>
      <c r="BX40" s="382"/>
      <c r="BY40" s="382"/>
      <c r="BZ40" s="382"/>
      <c r="CA40" s="382"/>
      <c r="CB40" s="382"/>
      <c r="CC40" s="382"/>
      <c r="CD40" s="382"/>
      <c r="CE40" s="382"/>
      <c r="CF40" s="382"/>
    </row>
    <row r="41" spans="1:99" x14ac:dyDescent="0.15">
      <c r="A41" s="522"/>
      <c r="B41" s="525"/>
      <c r="C41" s="525"/>
      <c r="D41" s="525"/>
      <c r="E41" s="529"/>
      <c r="F41" s="525"/>
      <c r="G41" s="421" t="s">
        <v>440</v>
      </c>
      <c r="H41" s="381"/>
      <c r="I41" s="440"/>
      <c r="J41" s="440"/>
      <c r="K41" s="440"/>
      <c r="L41" s="440"/>
      <c r="M41" s="440"/>
      <c r="N41" s="440"/>
      <c r="O41" s="440"/>
      <c r="P41" s="440"/>
      <c r="Q41" s="440"/>
      <c r="R41" s="440"/>
      <c r="S41" s="440"/>
      <c r="T41" s="379">
        <f t="shared" si="2"/>
        <v>0</v>
      </c>
      <c r="U41" s="380"/>
      <c r="V41" s="441"/>
      <c r="W41" s="441"/>
      <c r="X41" s="441"/>
      <c r="Y41" s="441"/>
      <c r="Z41" s="441"/>
      <c r="AA41" s="441"/>
      <c r="AB41" s="441"/>
      <c r="AC41" s="441"/>
      <c r="AD41" s="441"/>
      <c r="AE41" s="441"/>
      <c r="AF41" s="441"/>
      <c r="AG41" s="379">
        <f t="shared" si="4"/>
        <v>0</v>
      </c>
      <c r="AH41" s="519"/>
      <c r="AO41" s="376">
        <v>1</v>
      </c>
      <c r="AP41" s="376">
        <v>3</v>
      </c>
      <c r="AQ41" s="376">
        <v>12</v>
      </c>
      <c r="AR41" s="37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76">
        <f ca="1">COUNTIF(INDIRECT("H"&amp;(ROW()+12*(($AO41-1)*3+$AP41)-ROW())/12+5):INDIRECT("S"&amp;(ROW()+12*(($AO41-1)*3+$AP41)-ROW())/12+5),AR41)</f>
        <v>0</v>
      </c>
      <c r="AT41" s="378">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376">
        <f ca="1">COUNTIF(INDIRECT("U"&amp;(ROW()+12*(($AO41-1)*3+$AP41)-ROW())/12+5):INDIRECT("AF"&amp;(ROW()+12*(($AO41-1)*3+$AP41)-ROW())/12+5),AT41)</f>
        <v>0</v>
      </c>
      <c r="AV41" s="376">
        <f ca="1">IF(AND(AR41+AT41&gt;0,AS41+AU41&gt;0),COUNTIF(AV$6:AV40,"&gt;0")+1,0)</f>
        <v>0</v>
      </c>
      <c r="BF41" s="376">
        <v>3</v>
      </c>
      <c r="BG41" s="420"/>
      <c r="BH41" s="382"/>
      <c r="BI41" s="382"/>
      <c r="BJ41" s="382"/>
      <c r="BK41" s="382"/>
      <c r="BL41" s="382"/>
      <c r="BM41" s="382"/>
      <c r="BN41" s="382"/>
      <c r="BO41" s="382"/>
      <c r="BP41" s="382"/>
      <c r="BQ41" s="382"/>
      <c r="BR41" s="382"/>
      <c r="BS41" s="382"/>
      <c r="BU41" s="382"/>
      <c r="BV41" s="382"/>
      <c r="BW41" s="382"/>
      <c r="BX41" s="382"/>
      <c r="BY41" s="382"/>
      <c r="BZ41" s="382"/>
      <c r="CA41" s="382"/>
      <c r="CB41" s="382"/>
      <c r="CC41" s="382"/>
      <c r="CD41" s="382"/>
      <c r="CE41" s="382"/>
      <c r="CF41" s="382"/>
    </row>
    <row r="42" spans="1:99" x14ac:dyDescent="0.15">
      <c r="A42" s="520">
        <v>13</v>
      </c>
      <c r="B42" s="535"/>
      <c r="C42" s="536"/>
      <c r="D42" s="526"/>
      <c r="E42" s="527"/>
      <c r="F42" s="526"/>
      <c r="G42" s="390" t="s">
        <v>367</v>
      </c>
      <c r="H42" s="389"/>
      <c r="I42" s="436" t="str">
        <f t="shared" si="40"/>
        <v/>
      </c>
      <c r="J42" s="436" t="str">
        <f t="shared" si="40"/>
        <v/>
      </c>
      <c r="K42" s="436" t="str">
        <f t="shared" si="40"/>
        <v/>
      </c>
      <c r="L42" s="436" t="str">
        <f t="shared" si="40"/>
        <v/>
      </c>
      <c r="M42" s="436" t="str">
        <f t="shared" si="40"/>
        <v/>
      </c>
      <c r="N42" s="436" t="str">
        <f t="shared" si="40"/>
        <v/>
      </c>
      <c r="O42" s="436" t="str">
        <f t="shared" si="40"/>
        <v/>
      </c>
      <c r="P42" s="436" t="str">
        <f t="shared" si="40"/>
        <v/>
      </c>
      <c r="Q42" s="436" t="str">
        <f t="shared" si="40"/>
        <v/>
      </c>
      <c r="R42" s="436" t="str">
        <f t="shared" si="40"/>
        <v/>
      </c>
      <c r="S42" s="436" t="str">
        <f t="shared" si="40"/>
        <v/>
      </c>
      <c r="T42" s="387">
        <f t="shared" si="2"/>
        <v>0</v>
      </c>
      <c r="U42" s="388"/>
      <c r="V42" s="438" t="str">
        <f t="shared" si="41"/>
        <v/>
      </c>
      <c r="W42" s="438" t="str">
        <f t="shared" si="41"/>
        <v/>
      </c>
      <c r="X42" s="438" t="str">
        <f t="shared" si="41"/>
        <v/>
      </c>
      <c r="Y42" s="438" t="str">
        <f t="shared" si="41"/>
        <v/>
      </c>
      <c r="Z42" s="438" t="str">
        <f t="shared" si="41"/>
        <v/>
      </c>
      <c r="AA42" s="438" t="str">
        <f t="shared" si="41"/>
        <v/>
      </c>
      <c r="AB42" s="438" t="str">
        <f t="shared" si="41"/>
        <v/>
      </c>
      <c r="AC42" s="438" t="str">
        <f t="shared" si="41"/>
        <v/>
      </c>
      <c r="AD42" s="438" t="str">
        <f t="shared" si="41"/>
        <v/>
      </c>
      <c r="AE42" s="438" t="str">
        <f t="shared" si="41"/>
        <v/>
      </c>
      <c r="AF42" s="438" t="str">
        <f t="shared" si="41"/>
        <v/>
      </c>
      <c r="AG42" s="387">
        <f t="shared" si="4"/>
        <v>0</v>
      </c>
      <c r="AH42" s="517"/>
      <c r="AO42" s="376">
        <v>2</v>
      </c>
      <c r="AP42" s="376">
        <v>1</v>
      </c>
      <c r="AQ42" s="376">
        <v>1</v>
      </c>
      <c r="AR42" s="37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76">
        <f ca="1">COUNTIF(INDIRECT("H"&amp;(ROW()+12*(($AO42-1)*3+$AP42)-ROW())/12+5):INDIRECT("S"&amp;(ROW()+12*(($AO42-1)*3+$AP42)-ROW())/12+5),AR42)</f>
        <v>0</v>
      </c>
      <c r="AT42" s="378">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376">
        <f ca="1">COUNTIF(INDIRECT("U"&amp;(ROW()+12*(($AO42-1)*3+$AP42)-ROW())/12+5):INDIRECT("AF"&amp;(ROW()+12*(($AO42-1)*3+$AP42)-ROW())/12+5),AT42)</f>
        <v>0</v>
      </c>
      <c r="AV42" s="376">
        <f ca="1">IF(AND(AR42+AT42&gt;0,AS42+AU42&gt;0),COUNTIF(AV$6:AV41,"&gt;0")+1,0)</f>
        <v>0</v>
      </c>
      <c r="BF42" s="376">
        <v>1</v>
      </c>
      <c r="BH42" s="382">
        <f t="shared" ref="BH42:BS42" si="45">SUM(H42:H43)</f>
        <v>0</v>
      </c>
      <c r="BI42" s="382">
        <f t="shared" si="45"/>
        <v>0</v>
      </c>
      <c r="BJ42" s="382">
        <f t="shared" si="45"/>
        <v>0</v>
      </c>
      <c r="BK42" s="382">
        <f t="shared" si="45"/>
        <v>0</v>
      </c>
      <c r="BL42" s="382">
        <f t="shared" si="45"/>
        <v>0</v>
      </c>
      <c r="BM42" s="382">
        <f t="shared" si="45"/>
        <v>0</v>
      </c>
      <c r="BN42" s="382">
        <f t="shared" si="45"/>
        <v>0</v>
      </c>
      <c r="BO42" s="382">
        <f t="shared" si="45"/>
        <v>0</v>
      </c>
      <c r="BP42" s="382">
        <f t="shared" si="45"/>
        <v>0</v>
      </c>
      <c r="BQ42" s="382">
        <f t="shared" si="45"/>
        <v>0</v>
      </c>
      <c r="BR42" s="382">
        <f t="shared" si="45"/>
        <v>0</v>
      </c>
      <c r="BS42" s="382">
        <f t="shared" si="45"/>
        <v>0</v>
      </c>
      <c r="BU42" s="382">
        <f t="shared" ref="BU42:CF42" si="46">SUM(U42:U43)</f>
        <v>0</v>
      </c>
      <c r="BV42" s="382">
        <f t="shared" si="46"/>
        <v>0</v>
      </c>
      <c r="BW42" s="382">
        <f t="shared" si="46"/>
        <v>0</v>
      </c>
      <c r="BX42" s="382">
        <f t="shared" si="46"/>
        <v>0</v>
      </c>
      <c r="BY42" s="382">
        <f t="shared" si="46"/>
        <v>0</v>
      </c>
      <c r="BZ42" s="382">
        <f t="shared" si="46"/>
        <v>0</v>
      </c>
      <c r="CA42" s="382">
        <f t="shared" si="46"/>
        <v>0</v>
      </c>
      <c r="CB42" s="382">
        <f t="shared" si="46"/>
        <v>0</v>
      </c>
      <c r="CC42" s="382">
        <f t="shared" si="46"/>
        <v>0</v>
      </c>
      <c r="CD42" s="382">
        <f t="shared" si="46"/>
        <v>0</v>
      </c>
      <c r="CE42" s="382">
        <f t="shared" si="46"/>
        <v>0</v>
      </c>
      <c r="CF42" s="382">
        <f t="shared" si="46"/>
        <v>0</v>
      </c>
      <c r="CI42" s="425" t="s">
        <v>446</v>
      </c>
      <c r="CJ42" s="382">
        <f>IF(OR($D42="副園長",$D42="教頭",$D42="主任保育士",$D42="主幹教諭"),0,BH42)</f>
        <v>0</v>
      </c>
      <c r="CK42" s="382">
        <f t="shared" ref="CK42:CU42" si="47">IF(OR($D42="副園長",$D42="教頭",$D42="主任保育士",$D42="主幹教諭"),0,BI42)</f>
        <v>0</v>
      </c>
      <c r="CL42" s="382">
        <f t="shared" si="47"/>
        <v>0</v>
      </c>
      <c r="CM42" s="382">
        <f t="shared" si="47"/>
        <v>0</v>
      </c>
      <c r="CN42" s="382">
        <f t="shared" si="47"/>
        <v>0</v>
      </c>
      <c r="CO42" s="382">
        <f t="shared" si="47"/>
        <v>0</v>
      </c>
      <c r="CP42" s="382">
        <f t="shared" si="47"/>
        <v>0</v>
      </c>
      <c r="CQ42" s="382">
        <f t="shared" si="47"/>
        <v>0</v>
      </c>
      <c r="CR42" s="382">
        <f t="shared" si="47"/>
        <v>0</v>
      </c>
      <c r="CS42" s="382">
        <f t="shared" si="47"/>
        <v>0</v>
      </c>
      <c r="CT42" s="382">
        <f t="shared" si="47"/>
        <v>0</v>
      </c>
      <c r="CU42" s="382">
        <f t="shared" si="47"/>
        <v>0</v>
      </c>
    </row>
    <row r="43" spans="1:99" x14ac:dyDescent="0.15">
      <c r="A43" s="521"/>
      <c r="B43" s="524"/>
      <c r="C43" s="524"/>
      <c r="D43" s="524"/>
      <c r="E43" s="528"/>
      <c r="F43" s="524"/>
      <c r="G43" s="386" t="s">
        <v>366</v>
      </c>
      <c r="H43" s="385"/>
      <c r="I43" s="437" t="str">
        <f t="shared" si="40"/>
        <v/>
      </c>
      <c r="J43" s="437" t="str">
        <f t="shared" si="40"/>
        <v/>
      </c>
      <c r="K43" s="437" t="str">
        <f t="shared" si="40"/>
        <v/>
      </c>
      <c r="L43" s="437" t="str">
        <f t="shared" si="40"/>
        <v/>
      </c>
      <c r="M43" s="437" t="str">
        <f t="shared" si="40"/>
        <v/>
      </c>
      <c r="N43" s="437" t="str">
        <f t="shared" si="40"/>
        <v/>
      </c>
      <c r="O43" s="437" t="str">
        <f t="shared" si="40"/>
        <v/>
      </c>
      <c r="P43" s="437" t="str">
        <f t="shared" si="40"/>
        <v/>
      </c>
      <c r="Q43" s="437" t="str">
        <f t="shared" si="40"/>
        <v/>
      </c>
      <c r="R43" s="437" t="str">
        <f t="shared" si="40"/>
        <v/>
      </c>
      <c r="S43" s="437" t="str">
        <f t="shared" si="40"/>
        <v/>
      </c>
      <c r="T43" s="383">
        <f t="shared" si="2"/>
        <v>0</v>
      </c>
      <c r="U43" s="384"/>
      <c r="V43" s="439" t="str">
        <f t="shared" si="41"/>
        <v/>
      </c>
      <c r="W43" s="439" t="str">
        <f t="shared" si="41"/>
        <v/>
      </c>
      <c r="X43" s="439" t="str">
        <f t="shared" si="41"/>
        <v/>
      </c>
      <c r="Y43" s="439" t="str">
        <f t="shared" si="41"/>
        <v/>
      </c>
      <c r="Z43" s="439" t="str">
        <f t="shared" si="41"/>
        <v/>
      </c>
      <c r="AA43" s="439" t="str">
        <f t="shared" si="41"/>
        <v/>
      </c>
      <c r="AB43" s="439" t="str">
        <f t="shared" si="41"/>
        <v/>
      </c>
      <c r="AC43" s="439" t="str">
        <f t="shared" si="41"/>
        <v/>
      </c>
      <c r="AD43" s="439" t="str">
        <f t="shared" si="41"/>
        <v/>
      </c>
      <c r="AE43" s="439" t="str">
        <f t="shared" si="41"/>
        <v/>
      </c>
      <c r="AF43" s="439" t="str">
        <f t="shared" si="41"/>
        <v/>
      </c>
      <c r="AG43" s="383">
        <f t="shared" si="4"/>
        <v>0</v>
      </c>
      <c r="AH43" s="518"/>
      <c r="AO43" s="376">
        <v>2</v>
      </c>
      <c r="AP43" s="376">
        <v>1</v>
      </c>
      <c r="AQ43" s="376">
        <v>2</v>
      </c>
      <c r="AR43" s="37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76">
        <f ca="1">COUNTIF(INDIRECT("H"&amp;(ROW()+12*(($AO43-1)*3+$AP43)-ROW())/12+5):INDIRECT("S"&amp;(ROW()+12*(($AO43-1)*3+$AP43)-ROW())/12+5),AR43)</f>
        <v>0</v>
      </c>
      <c r="AT43" s="378">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376">
        <f ca="1">COUNTIF(INDIRECT("U"&amp;(ROW()+12*(($AO43-1)*3+$AP43)-ROW())/12+5):INDIRECT("AF"&amp;(ROW()+12*(($AO43-1)*3+$AP43)-ROW())/12+5),AT43)</f>
        <v>0</v>
      </c>
      <c r="AV43" s="376">
        <f ca="1">IF(AND(AR43+AT43&gt;0,AS43+AU43&gt;0),COUNTIF(AV$6:AV42,"&gt;0")+1,0)</f>
        <v>0</v>
      </c>
      <c r="BF43" s="376">
        <v>2</v>
      </c>
      <c r="BG43" s="376" t="s">
        <v>365</v>
      </c>
      <c r="BH43" s="382">
        <f>IF(BH42+BU42&gt;マスタ!$C$3,1,0)</f>
        <v>0</v>
      </c>
      <c r="BI43" s="382">
        <f>IF(BI42+BV42&gt;マスタ!$C$3,1,0)</f>
        <v>0</v>
      </c>
      <c r="BJ43" s="382">
        <f>IF(BJ42+BW42&gt;マスタ!$C$3,1,0)</f>
        <v>0</v>
      </c>
      <c r="BK43" s="382">
        <f>IF(BK42+BX42&gt;マスタ!$C$3,1,0)</f>
        <v>0</v>
      </c>
      <c r="BL43" s="382">
        <f>IF(BL42+BY42&gt;マスタ!$C$3,1,0)</f>
        <v>0</v>
      </c>
      <c r="BM43" s="382">
        <f>IF(BM42+BZ42&gt;マスタ!$C$3,1,0)</f>
        <v>0</v>
      </c>
      <c r="BN43" s="382">
        <f>IF(BN42+CA42&gt;マスタ!$C$3,1,0)</f>
        <v>0</v>
      </c>
      <c r="BO43" s="382">
        <f>IF(BO42+CB42&gt;マスタ!$C$3,1,0)</f>
        <v>0</v>
      </c>
      <c r="BP43" s="382">
        <f>IF(BP42+CC42&gt;マスタ!$C$3,1,0)</f>
        <v>0</v>
      </c>
      <c r="BQ43" s="382">
        <f>IF(BQ42+CD42&gt;マスタ!$C$3,1,0)</f>
        <v>0</v>
      </c>
      <c r="BR43" s="382">
        <f>IF(BR42+CE42&gt;マスタ!$C$3,1,0)</f>
        <v>0</v>
      </c>
      <c r="BS43" s="382">
        <f>IF(BS42+CF42&gt;マスタ!$C$3,1,0)</f>
        <v>0</v>
      </c>
      <c r="BU43" s="382"/>
      <c r="BV43" s="382"/>
      <c r="BW43" s="382"/>
      <c r="BX43" s="382"/>
      <c r="BY43" s="382"/>
      <c r="BZ43" s="382"/>
      <c r="CA43" s="382"/>
      <c r="CB43" s="382"/>
      <c r="CC43" s="382"/>
      <c r="CD43" s="382"/>
      <c r="CE43" s="382"/>
      <c r="CF43" s="382"/>
    </row>
    <row r="44" spans="1:99" x14ac:dyDescent="0.15">
      <c r="A44" s="522"/>
      <c r="B44" s="525"/>
      <c r="C44" s="525"/>
      <c r="D44" s="525"/>
      <c r="E44" s="529"/>
      <c r="F44" s="525"/>
      <c r="G44" s="421" t="s">
        <v>440</v>
      </c>
      <c r="H44" s="381"/>
      <c r="I44" s="440"/>
      <c r="J44" s="440"/>
      <c r="K44" s="440"/>
      <c r="L44" s="440"/>
      <c r="M44" s="440"/>
      <c r="N44" s="440"/>
      <c r="O44" s="440"/>
      <c r="P44" s="440"/>
      <c r="Q44" s="440"/>
      <c r="R44" s="440"/>
      <c r="S44" s="440"/>
      <c r="T44" s="379">
        <f t="shared" si="2"/>
        <v>0</v>
      </c>
      <c r="U44" s="380"/>
      <c r="V44" s="441"/>
      <c r="W44" s="441"/>
      <c r="X44" s="441"/>
      <c r="Y44" s="441"/>
      <c r="Z44" s="441"/>
      <c r="AA44" s="441"/>
      <c r="AB44" s="441"/>
      <c r="AC44" s="441"/>
      <c r="AD44" s="441"/>
      <c r="AE44" s="441"/>
      <c r="AF44" s="441"/>
      <c r="AG44" s="379">
        <f t="shared" si="4"/>
        <v>0</v>
      </c>
      <c r="AH44" s="519"/>
      <c r="AO44" s="376">
        <v>2</v>
      </c>
      <c r="AP44" s="376">
        <v>1</v>
      </c>
      <c r="AQ44" s="376">
        <v>3</v>
      </c>
      <c r="AR44" s="37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76">
        <f ca="1">COUNTIF(INDIRECT("H"&amp;(ROW()+12*(($AO44-1)*3+$AP44)-ROW())/12+5):INDIRECT("S"&amp;(ROW()+12*(($AO44-1)*3+$AP44)-ROW())/12+5),AR44)</f>
        <v>0</v>
      </c>
      <c r="AT44" s="378">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376">
        <f ca="1">COUNTIF(INDIRECT("U"&amp;(ROW()+12*(($AO44-1)*3+$AP44)-ROW())/12+5):INDIRECT("AF"&amp;(ROW()+12*(($AO44-1)*3+$AP44)-ROW())/12+5),AT44)</f>
        <v>0</v>
      </c>
      <c r="AV44" s="376">
        <f ca="1">IF(AND(AR44+AT44&gt;0,AS44+AU44&gt;0),COUNTIF(AV$6:AV43,"&gt;0")+1,0)</f>
        <v>0</v>
      </c>
      <c r="BF44" s="376">
        <v>3</v>
      </c>
      <c r="BG44" s="420"/>
      <c r="BH44" s="382"/>
      <c r="BI44" s="382"/>
      <c r="BJ44" s="382"/>
      <c r="BK44" s="382"/>
      <c r="BL44" s="382"/>
      <c r="BM44" s="382"/>
      <c r="BN44" s="382"/>
      <c r="BO44" s="382"/>
      <c r="BP44" s="382"/>
      <c r="BQ44" s="382"/>
      <c r="BR44" s="382"/>
      <c r="BS44" s="382"/>
      <c r="BU44" s="382"/>
      <c r="BV44" s="382"/>
      <c r="BW44" s="382"/>
      <c r="BX44" s="382"/>
      <c r="BY44" s="382"/>
      <c r="BZ44" s="382"/>
      <c r="CA44" s="382"/>
      <c r="CB44" s="382"/>
      <c r="CC44" s="382"/>
      <c r="CD44" s="382"/>
      <c r="CE44" s="382"/>
      <c r="CF44" s="382"/>
    </row>
    <row r="45" spans="1:99" x14ac:dyDescent="0.15">
      <c r="A45" s="537">
        <v>14</v>
      </c>
      <c r="B45" s="523"/>
      <c r="C45" s="523"/>
      <c r="D45" s="526"/>
      <c r="E45" s="527"/>
      <c r="F45" s="526"/>
      <c r="G45" s="390" t="s">
        <v>367</v>
      </c>
      <c r="H45" s="389"/>
      <c r="I45" s="436" t="str">
        <f t="shared" si="40"/>
        <v/>
      </c>
      <c r="J45" s="436" t="str">
        <f t="shared" si="40"/>
        <v/>
      </c>
      <c r="K45" s="436" t="str">
        <f t="shared" si="40"/>
        <v/>
      </c>
      <c r="L45" s="436" t="str">
        <f t="shared" si="40"/>
        <v/>
      </c>
      <c r="M45" s="436" t="str">
        <f t="shared" si="40"/>
        <v/>
      </c>
      <c r="N45" s="436" t="str">
        <f t="shared" si="40"/>
        <v/>
      </c>
      <c r="O45" s="436" t="str">
        <f t="shared" si="40"/>
        <v/>
      </c>
      <c r="P45" s="436" t="str">
        <f t="shared" si="40"/>
        <v/>
      </c>
      <c r="Q45" s="436" t="str">
        <f t="shared" si="40"/>
        <v/>
      </c>
      <c r="R45" s="436" t="str">
        <f t="shared" si="40"/>
        <v/>
      </c>
      <c r="S45" s="436" t="str">
        <f t="shared" si="40"/>
        <v/>
      </c>
      <c r="T45" s="387">
        <f t="shared" si="2"/>
        <v>0</v>
      </c>
      <c r="U45" s="388"/>
      <c r="V45" s="438" t="str">
        <f t="shared" si="41"/>
        <v/>
      </c>
      <c r="W45" s="438" t="str">
        <f t="shared" si="41"/>
        <v/>
      </c>
      <c r="X45" s="438" t="str">
        <f t="shared" si="41"/>
        <v/>
      </c>
      <c r="Y45" s="438" t="str">
        <f t="shared" si="41"/>
        <v/>
      </c>
      <c r="Z45" s="438" t="str">
        <f t="shared" si="41"/>
        <v/>
      </c>
      <c r="AA45" s="438" t="str">
        <f t="shared" si="41"/>
        <v/>
      </c>
      <c r="AB45" s="438" t="str">
        <f t="shared" si="41"/>
        <v/>
      </c>
      <c r="AC45" s="438" t="str">
        <f t="shared" si="41"/>
        <v/>
      </c>
      <c r="AD45" s="438" t="str">
        <f t="shared" si="41"/>
        <v/>
      </c>
      <c r="AE45" s="438" t="str">
        <f t="shared" si="41"/>
        <v/>
      </c>
      <c r="AF45" s="438" t="str">
        <f t="shared" si="41"/>
        <v/>
      </c>
      <c r="AG45" s="387">
        <f t="shared" si="4"/>
        <v>0</v>
      </c>
      <c r="AH45" s="517"/>
      <c r="AO45" s="376">
        <v>2</v>
      </c>
      <c r="AP45" s="376">
        <v>1</v>
      </c>
      <c r="AQ45" s="376">
        <v>4</v>
      </c>
      <c r="AR45" s="37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76">
        <f ca="1">COUNTIF(INDIRECT("H"&amp;(ROW()+12*(($AO45-1)*3+$AP45)-ROW())/12+5):INDIRECT("S"&amp;(ROW()+12*(($AO45-1)*3+$AP45)-ROW())/12+5),AR45)</f>
        <v>0</v>
      </c>
      <c r="AT45" s="378">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376">
        <f ca="1">COUNTIF(INDIRECT("U"&amp;(ROW()+12*(($AO45-1)*3+$AP45)-ROW())/12+5):INDIRECT("AF"&amp;(ROW()+12*(($AO45-1)*3+$AP45)-ROW())/12+5),AT45)</f>
        <v>0</v>
      </c>
      <c r="AV45" s="376">
        <f ca="1">IF(AND(AR45+AT45&gt;0,AS45+AU45&gt;0),COUNTIF(AV$6:AV44,"&gt;0")+1,0)</f>
        <v>0</v>
      </c>
      <c r="BF45" s="376">
        <v>1</v>
      </c>
      <c r="BH45" s="382">
        <f t="shared" ref="BH45:BS45" si="48">SUM(H45:H46)</f>
        <v>0</v>
      </c>
      <c r="BI45" s="382">
        <f t="shared" si="48"/>
        <v>0</v>
      </c>
      <c r="BJ45" s="382">
        <f t="shared" si="48"/>
        <v>0</v>
      </c>
      <c r="BK45" s="382">
        <f t="shared" si="48"/>
        <v>0</v>
      </c>
      <c r="BL45" s="382">
        <f t="shared" si="48"/>
        <v>0</v>
      </c>
      <c r="BM45" s="382">
        <f t="shared" si="48"/>
        <v>0</v>
      </c>
      <c r="BN45" s="382">
        <f t="shared" si="48"/>
        <v>0</v>
      </c>
      <c r="BO45" s="382">
        <f t="shared" si="48"/>
        <v>0</v>
      </c>
      <c r="BP45" s="382">
        <f t="shared" si="48"/>
        <v>0</v>
      </c>
      <c r="BQ45" s="382">
        <f t="shared" si="48"/>
        <v>0</v>
      </c>
      <c r="BR45" s="382">
        <f t="shared" si="48"/>
        <v>0</v>
      </c>
      <c r="BS45" s="382">
        <f t="shared" si="48"/>
        <v>0</v>
      </c>
      <c r="BU45" s="382">
        <f t="shared" ref="BU45:CF45" si="49">SUM(U45:U46)</f>
        <v>0</v>
      </c>
      <c r="BV45" s="382">
        <f t="shared" si="49"/>
        <v>0</v>
      </c>
      <c r="BW45" s="382">
        <f t="shared" si="49"/>
        <v>0</v>
      </c>
      <c r="BX45" s="382">
        <f t="shared" si="49"/>
        <v>0</v>
      </c>
      <c r="BY45" s="382">
        <f t="shared" si="49"/>
        <v>0</v>
      </c>
      <c r="BZ45" s="382">
        <f t="shared" si="49"/>
        <v>0</v>
      </c>
      <c r="CA45" s="382">
        <f t="shared" si="49"/>
        <v>0</v>
      </c>
      <c r="CB45" s="382">
        <f t="shared" si="49"/>
        <v>0</v>
      </c>
      <c r="CC45" s="382">
        <f t="shared" si="49"/>
        <v>0</v>
      </c>
      <c r="CD45" s="382">
        <f t="shared" si="49"/>
        <v>0</v>
      </c>
      <c r="CE45" s="382">
        <f t="shared" si="49"/>
        <v>0</v>
      </c>
      <c r="CF45" s="382">
        <f t="shared" si="49"/>
        <v>0</v>
      </c>
      <c r="CI45" s="425" t="s">
        <v>446</v>
      </c>
      <c r="CJ45" s="382">
        <f>IF(OR($D45="副園長",$D45="教頭",$D45="主任保育士",$D45="主幹教諭"),0,BH45)</f>
        <v>0</v>
      </c>
      <c r="CK45" s="382">
        <f t="shared" ref="CK45:CU45" si="50">IF(OR($D45="副園長",$D45="教頭",$D45="主任保育士",$D45="主幹教諭"),0,BI45)</f>
        <v>0</v>
      </c>
      <c r="CL45" s="382">
        <f t="shared" si="50"/>
        <v>0</v>
      </c>
      <c r="CM45" s="382">
        <f t="shared" si="50"/>
        <v>0</v>
      </c>
      <c r="CN45" s="382">
        <f t="shared" si="50"/>
        <v>0</v>
      </c>
      <c r="CO45" s="382">
        <f t="shared" si="50"/>
        <v>0</v>
      </c>
      <c r="CP45" s="382">
        <f t="shared" si="50"/>
        <v>0</v>
      </c>
      <c r="CQ45" s="382">
        <f t="shared" si="50"/>
        <v>0</v>
      </c>
      <c r="CR45" s="382">
        <f t="shared" si="50"/>
        <v>0</v>
      </c>
      <c r="CS45" s="382">
        <f t="shared" si="50"/>
        <v>0</v>
      </c>
      <c r="CT45" s="382">
        <f t="shared" si="50"/>
        <v>0</v>
      </c>
      <c r="CU45" s="382">
        <f t="shared" si="50"/>
        <v>0</v>
      </c>
    </row>
    <row r="46" spans="1:99" x14ac:dyDescent="0.15">
      <c r="A46" s="538"/>
      <c r="B46" s="540"/>
      <c r="C46" s="540"/>
      <c r="D46" s="524"/>
      <c r="E46" s="528"/>
      <c r="F46" s="524"/>
      <c r="G46" s="386" t="s">
        <v>366</v>
      </c>
      <c r="H46" s="385"/>
      <c r="I46" s="437" t="str">
        <f t="shared" si="40"/>
        <v/>
      </c>
      <c r="J46" s="437" t="str">
        <f t="shared" si="40"/>
        <v/>
      </c>
      <c r="K46" s="437" t="str">
        <f t="shared" si="40"/>
        <v/>
      </c>
      <c r="L46" s="437" t="str">
        <f t="shared" si="40"/>
        <v/>
      </c>
      <c r="M46" s="437" t="str">
        <f t="shared" si="40"/>
        <v/>
      </c>
      <c r="N46" s="437" t="str">
        <f t="shared" si="40"/>
        <v/>
      </c>
      <c r="O46" s="437" t="str">
        <f t="shared" si="40"/>
        <v/>
      </c>
      <c r="P46" s="437" t="str">
        <f t="shared" si="40"/>
        <v/>
      </c>
      <c r="Q46" s="437" t="str">
        <f t="shared" si="40"/>
        <v/>
      </c>
      <c r="R46" s="437" t="str">
        <f t="shared" si="40"/>
        <v/>
      </c>
      <c r="S46" s="437" t="str">
        <f t="shared" si="40"/>
        <v/>
      </c>
      <c r="T46" s="383">
        <f t="shared" si="2"/>
        <v>0</v>
      </c>
      <c r="U46" s="384"/>
      <c r="V46" s="439" t="str">
        <f t="shared" si="41"/>
        <v/>
      </c>
      <c r="W46" s="439" t="str">
        <f t="shared" si="41"/>
        <v/>
      </c>
      <c r="X46" s="439" t="str">
        <f t="shared" si="41"/>
        <v/>
      </c>
      <c r="Y46" s="439" t="str">
        <f t="shared" si="41"/>
        <v/>
      </c>
      <c r="Z46" s="439" t="str">
        <f t="shared" si="41"/>
        <v/>
      </c>
      <c r="AA46" s="439" t="str">
        <f t="shared" si="41"/>
        <v/>
      </c>
      <c r="AB46" s="439" t="str">
        <f t="shared" si="41"/>
        <v/>
      </c>
      <c r="AC46" s="439" t="str">
        <f t="shared" si="41"/>
        <v/>
      </c>
      <c r="AD46" s="439" t="str">
        <f t="shared" si="41"/>
        <v/>
      </c>
      <c r="AE46" s="439" t="str">
        <f t="shared" si="41"/>
        <v/>
      </c>
      <c r="AF46" s="439" t="str">
        <f t="shared" si="41"/>
        <v/>
      </c>
      <c r="AG46" s="383">
        <f t="shared" si="4"/>
        <v>0</v>
      </c>
      <c r="AH46" s="518"/>
      <c r="AO46" s="376">
        <v>2</v>
      </c>
      <c r="AP46" s="376">
        <v>1</v>
      </c>
      <c r="AQ46" s="376">
        <v>5</v>
      </c>
      <c r="AR46" s="37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76">
        <f ca="1">COUNTIF(INDIRECT("H"&amp;(ROW()+12*(($AO46-1)*3+$AP46)-ROW())/12+5):INDIRECT("S"&amp;(ROW()+12*(($AO46-1)*3+$AP46)-ROW())/12+5),AR46)</f>
        <v>0</v>
      </c>
      <c r="AT46" s="378">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376">
        <f ca="1">COUNTIF(INDIRECT("U"&amp;(ROW()+12*(($AO46-1)*3+$AP46)-ROW())/12+5):INDIRECT("AF"&amp;(ROW()+12*(($AO46-1)*3+$AP46)-ROW())/12+5),AT46)</f>
        <v>0</v>
      </c>
      <c r="AV46" s="376">
        <f ca="1">IF(AND(AR46+AT46&gt;0,AS46+AU46&gt;0),COUNTIF(AV$6:AV45,"&gt;0")+1,0)</f>
        <v>0</v>
      </c>
      <c r="BF46" s="376">
        <v>2</v>
      </c>
      <c r="BG46" s="376" t="s">
        <v>365</v>
      </c>
      <c r="BH46" s="382">
        <f>IF(BH45+BU45&gt;マスタ!$C$3,1,0)</f>
        <v>0</v>
      </c>
      <c r="BI46" s="382">
        <f>IF(BI45+BV45&gt;マスタ!$C$3,1,0)</f>
        <v>0</v>
      </c>
      <c r="BJ46" s="382">
        <f>IF(BJ45+BW45&gt;マスタ!$C$3,1,0)</f>
        <v>0</v>
      </c>
      <c r="BK46" s="382">
        <f>IF(BK45+BX45&gt;マスタ!$C$3,1,0)</f>
        <v>0</v>
      </c>
      <c r="BL46" s="382">
        <f>IF(BL45+BY45&gt;マスタ!$C$3,1,0)</f>
        <v>0</v>
      </c>
      <c r="BM46" s="382">
        <f>IF(BM45+BZ45&gt;マスタ!$C$3,1,0)</f>
        <v>0</v>
      </c>
      <c r="BN46" s="382">
        <f>IF(BN45+CA45&gt;マスタ!$C$3,1,0)</f>
        <v>0</v>
      </c>
      <c r="BO46" s="382">
        <f>IF(BO45+CB45&gt;マスタ!$C$3,1,0)</f>
        <v>0</v>
      </c>
      <c r="BP46" s="382">
        <f>IF(BP45+CC45&gt;マスタ!$C$3,1,0)</f>
        <v>0</v>
      </c>
      <c r="BQ46" s="382">
        <f>IF(BQ45+CD45&gt;マスタ!$C$3,1,0)</f>
        <v>0</v>
      </c>
      <c r="BR46" s="382">
        <f>IF(BR45+CE45&gt;マスタ!$C$3,1,0)</f>
        <v>0</v>
      </c>
      <c r="BS46" s="382">
        <f>IF(BS45+CF45&gt;マスタ!$C$3,1,0)</f>
        <v>0</v>
      </c>
      <c r="BU46" s="382"/>
      <c r="BV46" s="382"/>
      <c r="BW46" s="382"/>
      <c r="BX46" s="382"/>
      <c r="BY46" s="382"/>
      <c r="BZ46" s="382"/>
      <c r="CA46" s="382"/>
      <c r="CB46" s="382"/>
      <c r="CC46" s="382"/>
      <c r="CD46" s="382"/>
      <c r="CE46" s="382"/>
      <c r="CF46" s="382"/>
    </row>
    <row r="47" spans="1:99" x14ac:dyDescent="0.15">
      <c r="A47" s="539"/>
      <c r="B47" s="541"/>
      <c r="C47" s="541"/>
      <c r="D47" s="525"/>
      <c r="E47" s="529"/>
      <c r="F47" s="525"/>
      <c r="G47" s="421" t="s">
        <v>440</v>
      </c>
      <c r="H47" s="381"/>
      <c r="I47" s="440"/>
      <c r="J47" s="440"/>
      <c r="K47" s="440"/>
      <c r="L47" s="440"/>
      <c r="M47" s="440"/>
      <c r="N47" s="440"/>
      <c r="O47" s="440"/>
      <c r="P47" s="440"/>
      <c r="Q47" s="440"/>
      <c r="R47" s="440"/>
      <c r="S47" s="440"/>
      <c r="T47" s="379">
        <f t="shared" si="2"/>
        <v>0</v>
      </c>
      <c r="U47" s="380"/>
      <c r="V47" s="441"/>
      <c r="W47" s="441"/>
      <c r="X47" s="441"/>
      <c r="Y47" s="441"/>
      <c r="Z47" s="441"/>
      <c r="AA47" s="441"/>
      <c r="AB47" s="441"/>
      <c r="AC47" s="441"/>
      <c r="AD47" s="441"/>
      <c r="AE47" s="441"/>
      <c r="AF47" s="441"/>
      <c r="AG47" s="379">
        <f t="shared" si="4"/>
        <v>0</v>
      </c>
      <c r="AH47" s="519"/>
      <c r="AO47" s="376">
        <v>2</v>
      </c>
      <c r="AP47" s="376">
        <v>1</v>
      </c>
      <c r="AQ47" s="376">
        <v>6</v>
      </c>
      <c r="AR47" s="37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76">
        <f ca="1">COUNTIF(INDIRECT("H"&amp;(ROW()+12*(($AO47-1)*3+$AP47)-ROW())/12+5):INDIRECT("S"&amp;(ROW()+12*(($AO47-1)*3+$AP47)-ROW())/12+5),AR47)</f>
        <v>0</v>
      </c>
      <c r="AT47" s="378">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376">
        <f ca="1">COUNTIF(INDIRECT("U"&amp;(ROW()+12*(($AO47-1)*3+$AP47)-ROW())/12+5):INDIRECT("AF"&amp;(ROW()+12*(($AO47-1)*3+$AP47)-ROW())/12+5),AT47)</f>
        <v>0</v>
      </c>
      <c r="AV47" s="376">
        <f ca="1">IF(AND(AR47+AT47&gt;0,AS47+AU47&gt;0),COUNTIF(AV$6:AV46,"&gt;0")+1,0)</f>
        <v>0</v>
      </c>
      <c r="BF47" s="376">
        <v>3</v>
      </c>
      <c r="BG47" s="420"/>
      <c r="BH47" s="382"/>
      <c r="BI47" s="382"/>
      <c r="BJ47" s="382"/>
      <c r="BK47" s="382"/>
      <c r="BL47" s="382"/>
      <c r="BM47" s="382"/>
      <c r="BN47" s="382"/>
      <c r="BO47" s="382"/>
      <c r="BP47" s="382"/>
      <c r="BQ47" s="382"/>
      <c r="BR47" s="382"/>
      <c r="BS47" s="382"/>
      <c r="BU47" s="382"/>
      <c r="BV47" s="382"/>
      <c r="BW47" s="382"/>
      <c r="BX47" s="382"/>
      <c r="BY47" s="382"/>
      <c r="BZ47" s="382"/>
      <c r="CA47" s="382"/>
      <c r="CB47" s="382"/>
      <c r="CC47" s="382"/>
      <c r="CD47" s="382"/>
      <c r="CE47" s="382"/>
      <c r="CF47" s="382"/>
    </row>
    <row r="48" spans="1:99" x14ac:dyDescent="0.15">
      <c r="A48" s="520">
        <v>15</v>
      </c>
      <c r="B48" s="535"/>
      <c r="C48" s="535"/>
      <c r="D48" s="526"/>
      <c r="E48" s="527"/>
      <c r="F48" s="526"/>
      <c r="G48" s="390" t="s">
        <v>367</v>
      </c>
      <c r="H48" s="389"/>
      <c r="I48" s="436" t="str">
        <f t="shared" si="40"/>
        <v/>
      </c>
      <c r="J48" s="436" t="str">
        <f t="shared" si="40"/>
        <v/>
      </c>
      <c r="K48" s="436" t="str">
        <f t="shared" si="40"/>
        <v/>
      </c>
      <c r="L48" s="436" t="str">
        <f t="shared" si="40"/>
        <v/>
      </c>
      <c r="M48" s="436" t="str">
        <f t="shared" si="40"/>
        <v/>
      </c>
      <c r="N48" s="436" t="str">
        <f t="shared" si="40"/>
        <v/>
      </c>
      <c r="O48" s="436" t="str">
        <f t="shared" si="40"/>
        <v/>
      </c>
      <c r="P48" s="436" t="str">
        <f t="shared" si="40"/>
        <v/>
      </c>
      <c r="Q48" s="436" t="str">
        <f t="shared" si="40"/>
        <v/>
      </c>
      <c r="R48" s="436" t="str">
        <f t="shared" si="40"/>
        <v/>
      </c>
      <c r="S48" s="436" t="str">
        <f t="shared" si="40"/>
        <v/>
      </c>
      <c r="T48" s="387">
        <f t="shared" si="2"/>
        <v>0</v>
      </c>
      <c r="U48" s="388"/>
      <c r="V48" s="438" t="str">
        <f t="shared" si="41"/>
        <v/>
      </c>
      <c r="W48" s="438" t="str">
        <f t="shared" si="41"/>
        <v/>
      </c>
      <c r="X48" s="438" t="str">
        <f t="shared" si="41"/>
        <v/>
      </c>
      <c r="Y48" s="438" t="str">
        <f t="shared" si="41"/>
        <v/>
      </c>
      <c r="Z48" s="438" t="str">
        <f t="shared" si="41"/>
        <v/>
      </c>
      <c r="AA48" s="438" t="str">
        <f t="shared" si="41"/>
        <v/>
      </c>
      <c r="AB48" s="438" t="str">
        <f t="shared" si="41"/>
        <v/>
      </c>
      <c r="AC48" s="438" t="str">
        <f t="shared" si="41"/>
        <v/>
      </c>
      <c r="AD48" s="438" t="str">
        <f t="shared" si="41"/>
        <v/>
      </c>
      <c r="AE48" s="438" t="str">
        <f t="shared" si="41"/>
        <v/>
      </c>
      <c r="AF48" s="438" t="str">
        <f t="shared" si="41"/>
        <v/>
      </c>
      <c r="AG48" s="387">
        <f t="shared" si="4"/>
        <v>0</v>
      </c>
      <c r="AH48" s="517"/>
      <c r="AO48" s="376">
        <v>2</v>
      </c>
      <c r="AP48" s="376">
        <v>1</v>
      </c>
      <c r="AQ48" s="376">
        <v>7</v>
      </c>
      <c r="AR48" s="37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76">
        <f ca="1">COUNTIF(INDIRECT("H"&amp;(ROW()+12*(($AO48-1)*3+$AP48)-ROW())/12+5):INDIRECT("S"&amp;(ROW()+12*(($AO48-1)*3+$AP48)-ROW())/12+5),AR48)</f>
        <v>0</v>
      </c>
      <c r="AT48" s="378">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376">
        <f ca="1">COUNTIF(INDIRECT("U"&amp;(ROW()+12*(($AO48-1)*3+$AP48)-ROW())/12+5):INDIRECT("AF"&amp;(ROW()+12*(($AO48-1)*3+$AP48)-ROW())/12+5),AT48)</f>
        <v>0</v>
      </c>
      <c r="AV48" s="376">
        <f ca="1">IF(AND(AR48+AT48&gt;0,AS48+AU48&gt;0),COUNTIF(AV$6:AV47,"&gt;0")+1,0)</f>
        <v>0</v>
      </c>
      <c r="BF48" s="376">
        <v>1</v>
      </c>
      <c r="BH48" s="382">
        <f t="shared" ref="BH48:BS48" si="51">SUM(H48:H49)</f>
        <v>0</v>
      </c>
      <c r="BI48" s="382">
        <f t="shared" si="51"/>
        <v>0</v>
      </c>
      <c r="BJ48" s="382">
        <f t="shared" si="51"/>
        <v>0</v>
      </c>
      <c r="BK48" s="382">
        <f t="shared" si="51"/>
        <v>0</v>
      </c>
      <c r="BL48" s="382">
        <f t="shared" si="51"/>
        <v>0</v>
      </c>
      <c r="BM48" s="382">
        <f t="shared" si="51"/>
        <v>0</v>
      </c>
      <c r="BN48" s="382">
        <f t="shared" si="51"/>
        <v>0</v>
      </c>
      <c r="BO48" s="382">
        <f t="shared" si="51"/>
        <v>0</v>
      </c>
      <c r="BP48" s="382">
        <f t="shared" si="51"/>
        <v>0</v>
      </c>
      <c r="BQ48" s="382">
        <f t="shared" si="51"/>
        <v>0</v>
      </c>
      <c r="BR48" s="382">
        <f t="shared" si="51"/>
        <v>0</v>
      </c>
      <c r="BS48" s="382">
        <f t="shared" si="51"/>
        <v>0</v>
      </c>
      <c r="BU48" s="382">
        <f t="shared" ref="BU48:CF48" si="52">SUM(U48:U49)</f>
        <v>0</v>
      </c>
      <c r="BV48" s="382">
        <f t="shared" si="52"/>
        <v>0</v>
      </c>
      <c r="BW48" s="382">
        <f t="shared" si="52"/>
        <v>0</v>
      </c>
      <c r="BX48" s="382">
        <f t="shared" si="52"/>
        <v>0</v>
      </c>
      <c r="BY48" s="382">
        <f t="shared" si="52"/>
        <v>0</v>
      </c>
      <c r="BZ48" s="382">
        <f t="shared" si="52"/>
        <v>0</v>
      </c>
      <c r="CA48" s="382">
        <f t="shared" si="52"/>
        <v>0</v>
      </c>
      <c r="CB48" s="382">
        <f t="shared" si="52"/>
        <v>0</v>
      </c>
      <c r="CC48" s="382">
        <f t="shared" si="52"/>
        <v>0</v>
      </c>
      <c r="CD48" s="382">
        <f t="shared" si="52"/>
        <v>0</v>
      </c>
      <c r="CE48" s="382">
        <f t="shared" si="52"/>
        <v>0</v>
      </c>
      <c r="CF48" s="382">
        <f t="shared" si="52"/>
        <v>0</v>
      </c>
      <c r="CI48" s="425" t="s">
        <v>446</v>
      </c>
      <c r="CJ48" s="382">
        <f>IF(OR($D48="副園長",$D48="教頭",$D48="主任保育士",$D48="主幹教諭"),0,BH48)</f>
        <v>0</v>
      </c>
      <c r="CK48" s="382">
        <f t="shared" ref="CK48:CU48" si="53">IF(OR($D48="副園長",$D48="教頭",$D48="主任保育士",$D48="主幹教諭"),0,BI48)</f>
        <v>0</v>
      </c>
      <c r="CL48" s="382">
        <f t="shared" si="53"/>
        <v>0</v>
      </c>
      <c r="CM48" s="382">
        <f t="shared" si="53"/>
        <v>0</v>
      </c>
      <c r="CN48" s="382">
        <f t="shared" si="53"/>
        <v>0</v>
      </c>
      <c r="CO48" s="382">
        <f t="shared" si="53"/>
        <v>0</v>
      </c>
      <c r="CP48" s="382">
        <f t="shared" si="53"/>
        <v>0</v>
      </c>
      <c r="CQ48" s="382">
        <f t="shared" si="53"/>
        <v>0</v>
      </c>
      <c r="CR48" s="382">
        <f t="shared" si="53"/>
        <v>0</v>
      </c>
      <c r="CS48" s="382">
        <f t="shared" si="53"/>
        <v>0</v>
      </c>
      <c r="CT48" s="382">
        <f t="shared" si="53"/>
        <v>0</v>
      </c>
      <c r="CU48" s="382">
        <f t="shared" si="53"/>
        <v>0</v>
      </c>
    </row>
    <row r="49" spans="1:99" x14ac:dyDescent="0.15">
      <c r="A49" s="521"/>
      <c r="B49" s="524"/>
      <c r="C49" s="524"/>
      <c r="D49" s="524"/>
      <c r="E49" s="528"/>
      <c r="F49" s="524"/>
      <c r="G49" s="386" t="s">
        <v>366</v>
      </c>
      <c r="H49" s="385"/>
      <c r="I49" s="437" t="str">
        <f t="shared" si="40"/>
        <v/>
      </c>
      <c r="J49" s="437" t="str">
        <f t="shared" si="40"/>
        <v/>
      </c>
      <c r="K49" s="437" t="str">
        <f t="shared" si="40"/>
        <v/>
      </c>
      <c r="L49" s="437" t="str">
        <f t="shared" si="40"/>
        <v/>
      </c>
      <c r="M49" s="437" t="str">
        <f t="shared" si="40"/>
        <v/>
      </c>
      <c r="N49" s="437" t="str">
        <f t="shared" si="40"/>
        <v/>
      </c>
      <c r="O49" s="437" t="str">
        <f t="shared" si="40"/>
        <v/>
      </c>
      <c r="P49" s="437" t="str">
        <f t="shared" si="40"/>
        <v/>
      </c>
      <c r="Q49" s="437" t="str">
        <f t="shared" si="40"/>
        <v/>
      </c>
      <c r="R49" s="437" t="str">
        <f t="shared" si="40"/>
        <v/>
      </c>
      <c r="S49" s="437" t="str">
        <f t="shared" si="40"/>
        <v/>
      </c>
      <c r="T49" s="383">
        <f t="shared" si="2"/>
        <v>0</v>
      </c>
      <c r="U49" s="384"/>
      <c r="V49" s="439" t="str">
        <f t="shared" si="41"/>
        <v/>
      </c>
      <c r="W49" s="439" t="str">
        <f t="shared" si="41"/>
        <v/>
      </c>
      <c r="X49" s="439" t="str">
        <f t="shared" si="41"/>
        <v/>
      </c>
      <c r="Y49" s="439" t="str">
        <f t="shared" si="41"/>
        <v/>
      </c>
      <c r="Z49" s="439" t="str">
        <f t="shared" si="41"/>
        <v/>
      </c>
      <c r="AA49" s="439" t="str">
        <f t="shared" si="41"/>
        <v/>
      </c>
      <c r="AB49" s="439" t="str">
        <f t="shared" si="41"/>
        <v/>
      </c>
      <c r="AC49" s="439" t="str">
        <f t="shared" si="41"/>
        <v/>
      </c>
      <c r="AD49" s="439" t="str">
        <f t="shared" si="41"/>
        <v/>
      </c>
      <c r="AE49" s="439" t="str">
        <f t="shared" si="41"/>
        <v/>
      </c>
      <c r="AF49" s="439" t="str">
        <f t="shared" si="41"/>
        <v/>
      </c>
      <c r="AG49" s="383">
        <f t="shared" si="4"/>
        <v>0</v>
      </c>
      <c r="AH49" s="518"/>
      <c r="AO49" s="376">
        <v>2</v>
      </c>
      <c r="AP49" s="376">
        <v>1</v>
      </c>
      <c r="AQ49" s="376">
        <v>8</v>
      </c>
      <c r="AR49" s="37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76">
        <f ca="1">COUNTIF(INDIRECT("H"&amp;(ROW()+12*(($AO49-1)*3+$AP49)-ROW())/12+5):INDIRECT("S"&amp;(ROW()+12*(($AO49-1)*3+$AP49)-ROW())/12+5),AR49)</f>
        <v>0</v>
      </c>
      <c r="AT49" s="378">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376">
        <f ca="1">COUNTIF(INDIRECT("U"&amp;(ROW()+12*(($AO49-1)*3+$AP49)-ROW())/12+5):INDIRECT("AF"&amp;(ROW()+12*(($AO49-1)*3+$AP49)-ROW())/12+5),AT49)</f>
        <v>0</v>
      </c>
      <c r="AV49" s="376">
        <f ca="1">IF(AND(AR49+AT49&gt;0,AS49+AU49&gt;0),COUNTIF(AV$6:AV48,"&gt;0")+1,0)</f>
        <v>0</v>
      </c>
      <c r="BF49" s="376">
        <v>2</v>
      </c>
      <c r="BG49" s="376" t="s">
        <v>365</v>
      </c>
      <c r="BH49" s="382">
        <f>IF(BH48+BU48&gt;マスタ!$C$3,1,0)</f>
        <v>0</v>
      </c>
      <c r="BI49" s="382">
        <f>IF(BI48+BV48&gt;マスタ!$C$3,1,0)</f>
        <v>0</v>
      </c>
      <c r="BJ49" s="382">
        <f>IF(BJ48+BW48&gt;マスタ!$C$3,1,0)</f>
        <v>0</v>
      </c>
      <c r="BK49" s="382">
        <f>IF(BK48+BX48&gt;マスタ!$C$3,1,0)</f>
        <v>0</v>
      </c>
      <c r="BL49" s="382">
        <f>IF(BL48+BY48&gt;マスタ!$C$3,1,0)</f>
        <v>0</v>
      </c>
      <c r="BM49" s="382">
        <f>IF(BM48+BZ48&gt;マスタ!$C$3,1,0)</f>
        <v>0</v>
      </c>
      <c r="BN49" s="382">
        <f>IF(BN48+CA48&gt;マスタ!$C$3,1,0)</f>
        <v>0</v>
      </c>
      <c r="BO49" s="382">
        <f>IF(BO48+CB48&gt;マスタ!$C$3,1,0)</f>
        <v>0</v>
      </c>
      <c r="BP49" s="382">
        <f>IF(BP48+CC48&gt;マスタ!$C$3,1,0)</f>
        <v>0</v>
      </c>
      <c r="BQ49" s="382">
        <f>IF(BQ48+CD48&gt;マスタ!$C$3,1,0)</f>
        <v>0</v>
      </c>
      <c r="BR49" s="382">
        <f>IF(BR48+CE48&gt;マスタ!$C$3,1,0)</f>
        <v>0</v>
      </c>
      <c r="BS49" s="382">
        <f>IF(BS48+CF48&gt;マスタ!$C$3,1,0)</f>
        <v>0</v>
      </c>
      <c r="BU49" s="382"/>
      <c r="BV49" s="382"/>
      <c r="BW49" s="382"/>
      <c r="BX49" s="382"/>
      <c r="BY49" s="382"/>
      <c r="BZ49" s="382"/>
      <c r="CA49" s="382"/>
      <c r="CB49" s="382"/>
      <c r="CC49" s="382"/>
      <c r="CD49" s="382"/>
      <c r="CE49" s="382"/>
      <c r="CF49" s="382"/>
    </row>
    <row r="50" spans="1:99" x14ac:dyDescent="0.15">
      <c r="A50" s="522"/>
      <c r="B50" s="525"/>
      <c r="C50" s="525"/>
      <c r="D50" s="525"/>
      <c r="E50" s="529"/>
      <c r="F50" s="525"/>
      <c r="G50" s="421" t="s">
        <v>440</v>
      </c>
      <c r="H50" s="381"/>
      <c r="I50" s="440"/>
      <c r="J50" s="440"/>
      <c r="K50" s="440"/>
      <c r="L50" s="440"/>
      <c r="M50" s="440"/>
      <c r="N50" s="440"/>
      <c r="O50" s="440"/>
      <c r="P50" s="440"/>
      <c r="Q50" s="440"/>
      <c r="R50" s="440"/>
      <c r="S50" s="440"/>
      <c r="T50" s="379">
        <f t="shared" si="2"/>
        <v>0</v>
      </c>
      <c r="U50" s="380"/>
      <c r="V50" s="441"/>
      <c r="W50" s="441"/>
      <c r="X50" s="441"/>
      <c r="Y50" s="441"/>
      <c r="Z50" s="441"/>
      <c r="AA50" s="441"/>
      <c r="AB50" s="441"/>
      <c r="AC50" s="441"/>
      <c r="AD50" s="441"/>
      <c r="AE50" s="441"/>
      <c r="AF50" s="441"/>
      <c r="AG50" s="379">
        <f t="shared" si="4"/>
        <v>0</v>
      </c>
      <c r="AH50" s="519"/>
      <c r="AO50" s="376">
        <v>2</v>
      </c>
      <c r="AP50" s="376">
        <v>1</v>
      </c>
      <c r="AQ50" s="376">
        <v>9</v>
      </c>
      <c r="AR50" s="37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76">
        <f ca="1">COUNTIF(INDIRECT("H"&amp;(ROW()+12*(($AO50-1)*3+$AP50)-ROW())/12+5):INDIRECT("S"&amp;(ROW()+12*(($AO50-1)*3+$AP50)-ROW())/12+5),AR50)</f>
        <v>0</v>
      </c>
      <c r="AT50" s="378">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376">
        <f ca="1">COUNTIF(INDIRECT("U"&amp;(ROW()+12*(($AO50-1)*3+$AP50)-ROW())/12+5):INDIRECT("AF"&amp;(ROW()+12*(($AO50-1)*3+$AP50)-ROW())/12+5),AT50)</f>
        <v>0</v>
      </c>
      <c r="AV50" s="376">
        <f ca="1">IF(AND(AR50+AT50&gt;0,AS50+AU50&gt;0),COUNTIF(AV$6:AV49,"&gt;0")+1,0)</f>
        <v>0</v>
      </c>
      <c r="BF50" s="376">
        <v>3</v>
      </c>
      <c r="BG50" s="420"/>
      <c r="BH50" s="382"/>
      <c r="BI50" s="382"/>
      <c r="BJ50" s="382"/>
      <c r="BK50" s="382"/>
      <c r="BL50" s="382"/>
      <c r="BM50" s="382"/>
      <c r="BN50" s="382"/>
      <c r="BO50" s="382"/>
      <c r="BP50" s="382"/>
      <c r="BQ50" s="382"/>
      <c r="BR50" s="382"/>
      <c r="BS50" s="382"/>
      <c r="BU50" s="382"/>
      <c r="BV50" s="382"/>
      <c r="BW50" s="382"/>
      <c r="BX50" s="382"/>
      <c r="BY50" s="382"/>
      <c r="BZ50" s="382"/>
      <c r="CA50" s="382"/>
      <c r="CB50" s="382"/>
      <c r="CC50" s="382"/>
      <c r="CD50" s="382"/>
      <c r="CE50" s="382"/>
      <c r="CF50" s="382"/>
    </row>
    <row r="51" spans="1:99" x14ac:dyDescent="0.15">
      <c r="A51" s="520">
        <v>16</v>
      </c>
      <c r="B51" s="526"/>
      <c r="C51" s="526"/>
      <c r="D51" s="526"/>
      <c r="E51" s="527"/>
      <c r="F51" s="526"/>
      <c r="G51" s="390" t="s">
        <v>367</v>
      </c>
      <c r="H51" s="389"/>
      <c r="I51" s="436" t="str">
        <f t="shared" si="40"/>
        <v/>
      </c>
      <c r="J51" s="436" t="str">
        <f t="shared" si="40"/>
        <v/>
      </c>
      <c r="K51" s="436" t="str">
        <f t="shared" si="40"/>
        <v/>
      </c>
      <c r="L51" s="436" t="str">
        <f t="shared" si="40"/>
        <v/>
      </c>
      <c r="M51" s="436" t="str">
        <f t="shared" si="40"/>
        <v/>
      </c>
      <c r="N51" s="436" t="str">
        <f t="shared" si="40"/>
        <v/>
      </c>
      <c r="O51" s="436" t="str">
        <f t="shared" si="40"/>
        <v/>
      </c>
      <c r="P51" s="436" t="str">
        <f t="shared" si="40"/>
        <v/>
      </c>
      <c r="Q51" s="436" t="str">
        <f t="shared" si="40"/>
        <v/>
      </c>
      <c r="R51" s="436" t="str">
        <f t="shared" si="40"/>
        <v/>
      </c>
      <c r="S51" s="436" t="str">
        <f t="shared" si="40"/>
        <v/>
      </c>
      <c r="T51" s="387">
        <f t="shared" si="2"/>
        <v>0</v>
      </c>
      <c r="U51" s="388"/>
      <c r="V51" s="438" t="str">
        <f t="shared" si="41"/>
        <v/>
      </c>
      <c r="W51" s="438" t="str">
        <f t="shared" si="41"/>
        <v/>
      </c>
      <c r="X51" s="438" t="str">
        <f t="shared" si="41"/>
        <v/>
      </c>
      <c r="Y51" s="438" t="str">
        <f t="shared" si="41"/>
        <v/>
      </c>
      <c r="Z51" s="438" t="str">
        <f t="shared" si="41"/>
        <v/>
      </c>
      <c r="AA51" s="438" t="str">
        <f t="shared" si="41"/>
        <v/>
      </c>
      <c r="AB51" s="438" t="str">
        <f t="shared" si="41"/>
        <v/>
      </c>
      <c r="AC51" s="438" t="str">
        <f t="shared" si="41"/>
        <v/>
      </c>
      <c r="AD51" s="438" t="str">
        <f t="shared" si="41"/>
        <v/>
      </c>
      <c r="AE51" s="438" t="str">
        <f t="shared" si="41"/>
        <v/>
      </c>
      <c r="AF51" s="438" t="str">
        <f t="shared" si="41"/>
        <v/>
      </c>
      <c r="AG51" s="387">
        <f t="shared" si="4"/>
        <v>0</v>
      </c>
      <c r="AH51" s="517"/>
      <c r="AO51" s="376">
        <v>2</v>
      </c>
      <c r="AP51" s="376">
        <v>1</v>
      </c>
      <c r="AQ51" s="376">
        <v>10</v>
      </c>
      <c r="AR51" s="37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76">
        <f ca="1">COUNTIF(INDIRECT("H"&amp;(ROW()+12*(($AO51-1)*3+$AP51)-ROW())/12+5):INDIRECT("S"&amp;(ROW()+12*(($AO51-1)*3+$AP51)-ROW())/12+5),AR51)</f>
        <v>0</v>
      </c>
      <c r="AT51" s="378">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376">
        <f ca="1">COUNTIF(INDIRECT("U"&amp;(ROW()+12*(($AO51-1)*3+$AP51)-ROW())/12+5):INDIRECT("AF"&amp;(ROW()+12*(($AO51-1)*3+$AP51)-ROW())/12+5),AT51)</f>
        <v>0</v>
      </c>
      <c r="AV51" s="376">
        <f ca="1">IF(AND(AR51+AT51&gt;0,AS51+AU51&gt;0),COUNTIF(AV$6:AV50,"&gt;0")+1,0)</f>
        <v>0</v>
      </c>
      <c r="BF51" s="376">
        <v>1</v>
      </c>
      <c r="BH51" s="382">
        <f t="shared" ref="BH51:BS51" si="54">SUM(H51:H52)</f>
        <v>0</v>
      </c>
      <c r="BI51" s="382">
        <f t="shared" si="54"/>
        <v>0</v>
      </c>
      <c r="BJ51" s="382">
        <f t="shared" si="54"/>
        <v>0</v>
      </c>
      <c r="BK51" s="382">
        <f t="shared" si="54"/>
        <v>0</v>
      </c>
      <c r="BL51" s="382">
        <f t="shared" si="54"/>
        <v>0</v>
      </c>
      <c r="BM51" s="382">
        <f t="shared" si="54"/>
        <v>0</v>
      </c>
      <c r="BN51" s="382">
        <f t="shared" si="54"/>
        <v>0</v>
      </c>
      <c r="BO51" s="382">
        <f t="shared" si="54"/>
        <v>0</v>
      </c>
      <c r="BP51" s="382">
        <f t="shared" si="54"/>
        <v>0</v>
      </c>
      <c r="BQ51" s="382">
        <f t="shared" si="54"/>
        <v>0</v>
      </c>
      <c r="BR51" s="382">
        <f t="shared" si="54"/>
        <v>0</v>
      </c>
      <c r="BS51" s="382">
        <f t="shared" si="54"/>
        <v>0</v>
      </c>
      <c r="BU51" s="382">
        <f t="shared" ref="BU51:CF51" si="55">SUM(U51:U52)</f>
        <v>0</v>
      </c>
      <c r="BV51" s="382">
        <f t="shared" si="55"/>
        <v>0</v>
      </c>
      <c r="BW51" s="382">
        <f t="shared" si="55"/>
        <v>0</v>
      </c>
      <c r="BX51" s="382">
        <f t="shared" si="55"/>
        <v>0</v>
      </c>
      <c r="BY51" s="382">
        <f t="shared" si="55"/>
        <v>0</v>
      </c>
      <c r="BZ51" s="382">
        <f t="shared" si="55"/>
        <v>0</v>
      </c>
      <c r="CA51" s="382">
        <f t="shared" si="55"/>
        <v>0</v>
      </c>
      <c r="CB51" s="382">
        <f t="shared" si="55"/>
        <v>0</v>
      </c>
      <c r="CC51" s="382">
        <f t="shared" si="55"/>
        <v>0</v>
      </c>
      <c r="CD51" s="382">
        <f t="shared" si="55"/>
        <v>0</v>
      </c>
      <c r="CE51" s="382">
        <f t="shared" si="55"/>
        <v>0</v>
      </c>
      <c r="CF51" s="382">
        <f t="shared" si="55"/>
        <v>0</v>
      </c>
      <c r="CI51" s="425" t="s">
        <v>446</v>
      </c>
      <c r="CJ51" s="382">
        <f>IF(OR($D51="副園長",$D51="教頭",$D51="主任保育士",$D51="主幹教諭"),0,BH51)</f>
        <v>0</v>
      </c>
      <c r="CK51" s="382">
        <f t="shared" ref="CK51:CU51" si="56">IF(OR($D51="副園長",$D51="教頭",$D51="主任保育士",$D51="主幹教諭"),0,BI51)</f>
        <v>0</v>
      </c>
      <c r="CL51" s="382">
        <f t="shared" si="56"/>
        <v>0</v>
      </c>
      <c r="CM51" s="382">
        <f t="shared" si="56"/>
        <v>0</v>
      </c>
      <c r="CN51" s="382">
        <f t="shared" si="56"/>
        <v>0</v>
      </c>
      <c r="CO51" s="382">
        <f t="shared" si="56"/>
        <v>0</v>
      </c>
      <c r="CP51" s="382">
        <f t="shared" si="56"/>
        <v>0</v>
      </c>
      <c r="CQ51" s="382">
        <f t="shared" si="56"/>
        <v>0</v>
      </c>
      <c r="CR51" s="382">
        <f t="shared" si="56"/>
        <v>0</v>
      </c>
      <c r="CS51" s="382">
        <f t="shared" si="56"/>
        <v>0</v>
      </c>
      <c r="CT51" s="382">
        <f t="shared" si="56"/>
        <v>0</v>
      </c>
      <c r="CU51" s="382">
        <f t="shared" si="56"/>
        <v>0</v>
      </c>
    </row>
    <row r="52" spans="1:99" x14ac:dyDescent="0.15">
      <c r="A52" s="521"/>
      <c r="B52" s="524"/>
      <c r="C52" s="524"/>
      <c r="D52" s="524"/>
      <c r="E52" s="528"/>
      <c r="F52" s="524"/>
      <c r="G52" s="386" t="s">
        <v>366</v>
      </c>
      <c r="H52" s="385"/>
      <c r="I52" s="437" t="str">
        <f t="shared" si="40"/>
        <v/>
      </c>
      <c r="J52" s="437" t="str">
        <f t="shared" si="40"/>
        <v/>
      </c>
      <c r="K52" s="437" t="str">
        <f t="shared" si="40"/>
        <v/>
      </c>
      <c r="L52" s="437" t="str">
        <f t="shared" si="40"/>
        <v/>
      </c>
      <c r="M52" s="437" t="str">
        <f t="shared" si="40"/>
        <v/>
      </c>
      <c r="N52" s="437" t="str">
        <f t="shared" si="40"/>
        <v/>
      </c>
      <c r="O52" s="437" t="str">
        <f t="shared" si="40"/>
        <v/>
      </c>
      <c r="P52" s="437" t="str">
        <f t="shared" si="40"/>
        <v/>
      </c>
      <c r="Q52" s="437" t="str">
        <f t="shared" si="40"/>
        <v/>
      </c>
      <c r="R52" s="437" t="str">
        <f t="shared" si="40"/>
        <v/>
      </c>
      <c r="S52" s="437" t="str">
        <f t="shared" si="40"/>
        <v/>
      </c>
      <c r="T52" s="383">
        <f t="shared" si="2"/>
        <v>0</v>
      </c>
      <c r="U52" s="384"/>
      <c r="V52" s="439" t="str">
        <f t="shared" si="41"/>
        <v/>
      </c>
      <c r="W52" s="439" t="str">
        <f t="shared" si="41"/>
        <v/>
      </c>
      <c r="X52" s="439" t="str">
        <f t="shared" si="41"/>
        <v/>
      </c>
      <c r="Y52" s="439" t="str">
        <f t="shared" si="41"/>
        <v/>
      </c>
      <c r="Z52" s="439" t="str">
        <f t="shared" si="41"/>
        <v/>
      </c>
      <c r="AA52" s="439" t="str">
        <f t="shared" si="41"/>
        <v/>
      </c>
      <c r="AB52" s="439" t="str">
        <f t="shared" si="41"/>
        <v/>
      </c>
      <c r="AC52" s="439" t="str">
        <f t="shared" si="41"/>
        <v/>
      </c>
      <c r="AD52" s="439" t="str">
        <f t="shared" si="41"/>
        <v/>
      </c>
      <c r="AE52" s="439" t="str">
        <f t="shared" si="41"/>
        <v/>
      </c>
      <c r="AF52" s="439" t="str">
        <f t="shared" si="41"/>
        <v/>
      </c>
      <c r="AG52" s="383">
        <f t="shared" si="4"/>
        <v>0</v>
      </c>
      <c r="AH52" s="518"/>
      <c r="AO52" s="376">
        <v>2</v>
      </c>
      <c r="AP52" s="376">
        <v>1</v>
      </c>
      <c r="AQ52" s="376">
        <v>11</v>
      </c>
      <c r="AR52" s="37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76">
        <f ca="1">COUNTIF(INDIRECT("H"&amp;(ROW()+12*(($AO52-1)*3+$AP52)-ROW())/12+5):INDIRECT("S"&amp;(ROW()+12*(($AO52-1)*3+$AP52)-ROW())/12+5),AR52)</f>
        <v>0</v>
      </c>
      <c r="AT52" s="378">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376">
        <f ca="1">COUNTIF(INDIRECT("U"&amp;(ROW()+12*(($AO52-1)*3+$AP52)-ROW())/12+5):INDIRECT("AF"&amp;(ROW()+12*(($AO52-1)*3+$AP52)-ROW())/12+5),AT52)</f>
        <v>0</v>
      </c>
      <c r="AV52" s="376">
        <f ca="1">IF(AND(AR52+AT52&gt;0,AS52+AU52&gt;0),COUNTIF(AV$6:AV51,"&gt;0")+1,0)</f>
        <v>0</v>
      </c>
      <c r="BF52" s="376">
        <v>2</v>
      </c>
      <c r="BG52" s="376" t="s">
        <v>365</v>
      </c>
      <c r="BH52" s="382">
        <f>IF(BH51+BU51&gt;マスタ!$C$3,1,0)</f>
        <v>0</v>
      </c>
      <c r="BI52" s="382">
        <f>IF(BI51+BV51&gt;マスタ!$C$3,1,0)</f>
        <v>0</v>
      </c>
      <c r="BJ52" s="382">
        <f>IF(BJ51+BW51&gt;マスタ!$C$3,1,0)</f>
        <v>0</v>
      </c>
      <c r="BK52" s="382">
        <f>IF(BK51+BX51&gt;マスタ!$C$3,1,0)</f>
        <v>0</v>
      </c>
      <c r="BL52" s="382">
        <f>IF(BL51+BY51&gt;マスタ!$C$3,1,0)</f>
        <v>0</v>
      </c>
      <c r="BM52" s="382">
        <f>IF(BM51+BZ51&gt;マスタ!$C$3,1,0)</f>
        <v>0</v>
      </c>
      <c r="BN52" s="382">
        <f>IF(BN51+CA51&gt;マスタ!$C$3,1,0)</f>
        <v>0</v>
      </c>
      <c r="BO52" s="382">
        <f>IF(BO51+CB51&gt;マスタ!$C$3,1,0)</f>
        <v>0</v>
      </c>
      <c r="BP52" s="382">
        <f>IF(BP51+CC51&gt;マスタ!$C$3,1,0)</f>
        <v>0</v>
      </c>
      <c r="BQ52" s="382">
        <f>IF(BQ51+CD51&gt;マスタ!$C$3,1,0)</f>
        <v>0</v>
      </c>
      <c r="BR52" s="382">
        <f>IF(BR51+CE51&gt;マスタ!$C$3,1,0)</f>
        <v>0</v>
      </c>
      <c r="BS52" s="382">
        <f>IF(BS51+CF51&gt;マスタ!$C$3,1,0)</f>
        <v>0</v>
      </c>
      <c r="BU52" s="382"/>
      <c r="BV52" s="382"/>
      <c r="BW52" s="382"/>
      <c r="BX52" s="382"/>
      <c r="BY52" s="382"/>
      <c r="BZ52" s="382"/>
      <c r="CA52" s="382"/>
      <c r="CB52" s="382"/>
      <c r="CC52" s="382"/>
      <c r="CD52" s="382"/>
      <c r="CE52" s="382"/>
      <c r="CF52" s="382"/>
    </row>
    <row r="53" spans="1:99" x14ac:dyDescent="0.15">
      <c r="A53" s="522"/>
      <c r="B53" s="525"/>
      <c r="C53" s="525"/>
      <c r="D53" s="525"/>
      <c r="E53" s="529"/>
      <c r="F53" s="525"/>
      <c r="G53" s="421" t="s">
        <v>440</v>
      </c>
      <c r="H53" s="381"/>
      <c r="I53" s="440"/>
      <c r="J53" s="440"/>
      <c r="K53" s="440"/>
      <c r="L53" s="440"/>
      <c r="M53" s="440"/>
      <c r="N53" s="440"/>
      <c r="O53" s="440"/>
      <c r="P53" s="440"/>
      <c r="Q53" s="440"/>
      <c r="R53" s="440"/>
      <c r="S53" s="440"/>
      <c r="T53" s="379">
        <f t="shared" si="2"/>
        <v>0</v>
      </c>
      <c r="U53" s="380"/>
      <c r="V53" s="441"/>
      <c r="W53" s="441"/>
      <c r="X53" s="441"/>
      <c r="Y53" s="441"/>
      <c r="Z53" s="441"/>
      <c r="AA53" s="441"/>
      <c r="AB53" s="441"/>
      <c r="AC53" s="441"/>
      <c r="AD53" s="441"/>
      <c r="AE53" s="441"/>
      <c r="AF53" s="441"/>
      <c r="AG53" s="379">
        <f t="shared" si="4"/>
        <v>0</v>
      </c>
      <c r="AH53" s="519"/>
      <c r="AO53" s="376">
        <v>2</v>
      </c>
      <c r="AP53" s="376">
        <v>1</v>
      </c>
      <c r="AQ53" s="376">
        <v>12</v>
      </c>
      <c r="AR53" s="37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76">
        <f ca="1">COUNTIF(INDIRECT("H"&amp;(ROW()+12*(($AO53-1)*3+$AP53)-ROW())/12+5):INDIRECT("S"&amp;(ROW()+12*(($AO53-1)*3+$AP53)-ROW())/12+5),AR53)</f>
        <v>0</v>
      </c>
      <c r="AT53" s="378">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376">
        <f ca="1">COUNTIF(INDIRECT("U"&amp;(ROW()+12*(($AO53-1)*3+$AP53)-ROW())/12+5):INDIRECT("AF"&amp;(ROW()+12*(($AO53-1)*3+$AP53)-ROW())/12+5),AT53)</f>
        <v>0</v>
      </c>
      <c r="AV53" s="376">
        <f ca="1">IF(AND(AR53+AT53&gt;0,AS53+AU53&gt;0),COUNTIF(AV$6:AV52,"&gt;0")+1,0)</f>
        <v>0</v>
      </c>
      <c r="BF53" s="376">
        <v>3</v>
      </c>
      <c r="BG53" s="420"/>
      <c r="BH53" s="382"/>
      <c r="BI53" s="382"/>
      <c r="BJ53" s="382"/>
      <c r="BK53" s="382"/>
      <c r="BL53" s="382"/>
      <c r="BM53" s="382"/>
      <c r="BN53" s="382"/>
      <c r="BO53" s="382"/>
      <c r="BP53" s="382"/>
      <c r="BQ53" s="382"/>
      <c r="BR53" s="382"/>
      <c r="BS53" s="382"/>
      <c r="BU53" s="382"/>
      <c r="BV53" s="382"/>
      <c r="BW53" s="382"/>
      <c r="BX53" s="382"/>
      <c r="BY53" s="382"/>
      <c r="BZ53" s="382"/>
      <c r="CA53" s="382"/>
      <c r="CB53" s="382"/>
      <c r="CC53" s="382"/>
      <c r="CD53" s="382"/>
      <c r="CE53" s="382"/>
      <c r="CF53" s="382"/>
    </row>
    <row r="54" spans="1:99" x14ac:dyDescent="0.15">
      <c r="A54" s="520">
        <v>17</v>
      </c>
      <c r="B54" s="535"/>
      <c r="C54" s="535"/>
      <c r="D54" s="526"/>
      <c r="E54" s="527"/>
      <c r="F54" s="526"/>
      <c r="G54" s="390" t="s">
        <v>367</v>
      </c>
      <c r="H54" s="389"/>
      <c r="I54" s="436" t="str">
        <f t="shared" ref="I54:S69" si="57">IF(H54="","",H54)</f>
        <v/>
      </c>
      <c r="J54" s="436" t="str">
        <f t="shared" si="57"/>
        <v/>
      </c>
      <c r="K54" s="436" t="str">
        <f t="shared" si="57"/>
        <v/>
      </c>
      <c r="L54" s="436" t="str">
        <f t="shared" si="57"/>
        <v/>
      </c>
      <c r="M54" s="436" t="str">
        <f t="shared" si="57"/>
        <v/>
      </c>
      <c r="N54" s="436" t="str">
        <f t="shared" si="57"/>
        <v/>
      </c>
      <c r="O54" s="436" t="str">
        <f t="shared" si="57"/>
        <v/>
      </c>
      <c r="P54" s="436" t="str">
        <f t="shared" si="57"/>
        <v/>
      </c>
      <c r="Q54" s="436" t="str">
        <f t="shared" si="57"/>
        <v/>
      </c>
      <c r="R54" s="436" t="str">
        <f t="shared" si="57"/>
        <v/>
      </c>
      <c r="S54" s="436" t="str">
        <f t="shared" si="57"/>
        <v/>
      </c>
      <c r="T54" s="387">
        <f t="shared" si="2"/>
        <v>0</v>
      </c>
      <c r="U54" s="388"/>
      <c r="V54" s="438" t="str">
        <f t="shared" ref="V54:AF69" si="58">IF(U54="","",U54)</f>
        <v/>
      </c>
      <c r="W54" s="438" t="str">
        <f t="shared" si="58"/>
        <v/>
      </c>
      <c r="X54" s="438" t="str">
        <f t="shared" si="58"/>
        <v/>
      </c>
      <c r="Y54" s="438" t="str">
        <f t="shared" si="58"/>
        <v/>
      </c>
      <c r="Z54" s="438" t="str">
        <f t="shared" si="58"/>
        <v/>
      </c>
      <c r="AA54" s="438" t="str">
        <f t="shared" si="58"/>
        <v/>
      </c>
      <c r="AB54" s="438" t="str">
        <f t="shared" si="58"/>
        <v/>
      </c>
      <c r="AC54" s="438" t="str">
        <f t="shared" si="58"/>
        <v/>
      </c>
      <c r="AD54" s="438" t="str">
        <f t="shared" si="58"/>
        <v/>
      </c>
      <c r="AE54" s="438" t="str">
        <f t="shared" si="58"/>
        <v/>
      </c>
      <c r="AF54" s="438" t="str">
        <f t="shared" si="58"/>
        <v/>
      </c>
      <c r="AG54" s="387">
        <f t="shared" si="4"/>
        <v>0</v>
      </c>
      <c r="AH54" s="517"/>
      <c r="AO54" s="376">
        <v>2</v>
      </c>
      <c r="AP54" s="376">
        <v>2</v>
      </c>
      <c r="AQ54" s="376">
        <v>1</v>
      </c>
      <c r="AR54" s="37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76">
        <f ca="1">COUNTIF(INDIRECT("H"&amp;(ROW()+12*(($AO54-1)*3+$AP54)-ROW())/12+5):INDIRECT("S"&amp;(ROW()+12*(($AO54-1)*3+$AP54)-ROW())/12+5),AR54)</f>
        <v>0</v>
      </c>
      <c r="AT54" s="378">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376">
        <f ca="1">COUNTIF(INDIRECT("U"&amp;(ROW()+12*(($AO54-1)*3+$AP54)-ROW())/12+5):INDIRECT("AF"&amp;(ROW()+12*(($AO54-1)*3+$AP54)-ROW())/12+5),AT54)</f>
        <v>0</v>
      </c>
      <c r="AV54" s="376">
        <f ca="1">IF(AND(AR54+AT54&gt;0,AS54+AU54&gt;0),COUNTIF(AV$6:AV53,"&gt;0")+1,0)</f>
        <v>0</v>
      </c>
      <c r="BF54" s="376">
        <v>1</v>
      </c>
      <c r="BH54" s="382">
        <f t="shared" ref="BH54:BS54" si="59">SUM(H54:H55)</f>
        <v>0</v>
      </c>
      <c r="BI54" s="382">
        <f t="shared" si="59"/>
        <v>0</v>
      </c>
      <c r="BJ54" s="382">
        <f t="shared" si="59"/>
        <v>0</v>
      </c>
      <c r="BK54" s="382">
        <f t="shared" si="59"/>
        <v>0</v>
      </c>
      <c r="BL54" s="382">
        <f t="shared" si="59"/>
        <v>0</v>
      </c>
      <c r="BM54" s="382">
        <f t="shared" si="59"/>
        <v>0</v>
      </c>
      <c r="BN54" s="382">
        <f t="shared" si="59"/>
        <v>0</v>
      </c>
      <c r="BO54" s="382">
        <f t="shared" si="59"/>
        <v>0</v>
      </c>
      <c r="BP54" s="382">
        <f t="shared" si="59"/>
        <v>0</v>
      </c>
      <c r="BQ54" s="382">
        <f t="shared" si="59"/>
        <v>0</v>
      </c>
      <c r="BR54" s="382">
        <f t="shared" si="59"/>
        <v>0</v>
      </c>
      <c r="BS54" s="382">
        <f t="shared" si="59"/>
        <v>0</v>
      </c>
      <c r="BU54" s="382">
        <f t="shared" ref="BU54:CF54" si="60">SUM(U54:U55)</f>
        <v>0</v>
      </c>
      <c r="BV54" s="382">
        <f t="shared" si="60"/>
        <v>0</v>
      </c>
      <c r="BW54" s="382">
        <f t="shared" si="60"/>
        <v>0</v>
      </c>
      <c r="BX54" s="382">
        <f t="shared" si="60"/>
        <v>0</v>
      </c>
      <c r="BY54" s="382">
        <f t="shared" si="60"/>
        <v>0</v>
      </c>
      <c r="BZ54" s="382">
        <f t="shared" si="60"/>
        <v>0</v>
      </c>
      <c r="CA54" s="382">
        <f t="shared" si="60"/>
        <v>0</v>
      </c>
      <c r="CB54" s="382">
        <f t="shared" si="60"/>
        <v>0</v>
      </c>
      <c r="CC54" s="382">
        <f t="shared" si="60"/>
        <v>0</v>
      </c>
      <c r="CD54" s="382">
        <f t="shared" si="60"/>
        <v>0</v>
      </c>
      <c r="CE54" s="382">
        <f t="shared" si="60"/>
        <v>0</v>
      </c>
      <c r="CF54" s="382">
        <f t="shared" si="60"/>
        <v>0</v>
      </c>
      <c r="CI54" s="425" t="s">
        <v>446</v>
      </c>
      <c r="CJ54" s="382">
        <f>IF(OR($D54="副園長",$D54="教頭",$D54="主任保育士",$D54="主幹教諭"),0,BH54)</f>
        <v>0</v>
      </c>
      <c r="CK54" s="382">
        <f t="shared" ref="CK54:CU54" si="61">IF(OR($D54="副園長",$D54="教頭",$D54="主任保育士",$D54="主幹教諭"),0,BI54)</f>
        <v>0</v>
      </c>
      <c r="CL54" s="382">
        <f t="shared" si="61"/>
        <v>0</v>
      </c>
      <c r="CM54" s="382">
        <f t="shared" si="61"/>
        <v>0</v>
      </c>
      <c r="CN54" s="382">
        <f t="shared" si="61"/>
        <v>0</v>
      </c>
      <c r="CO54" s="382">
        <f t="shared" si="61"/>
        <v>0</v>
      </c>
      <c r="CP54" s="382">
        <f t="shared" si="61"/>
        <v>0</v>
      </c>
      <c r="CQ54" s="382">
        <f t="shared" si="61"/>
        <v>0</v>
      </c>
      <c r="CR54" s="382">
        <f t="shared" si="61"/>
        <v>0</v>
      </c>
      <c r="CS54" s="382">
        <f t="shared" si="61"/>
        <v>0</v>
      </c>
      <c r="CT54" s="382">
        <f t="shared" si="61"/>
        <v>0</v>
      </c>
      <c r="CU54" s="382">
        <f t="shared" si="61"/>
        <v>0</v>
      </c>
    </row>
    <row r="55" spans="1:99" x14ac:dyDescent="0.15">
      <c r="A55" s="521"/>
      <c r="B55" s="524"/>
      <c r="C55" s="524"/>
      <c r="D55" s="524"/>
      <c r="E55" s="528"/>
      <c r="F55" s="524"/>
      <c r="G55" s="386" t="s">
        <v>366</v>
      </c>
      <c r="H55" s="385"/>
      <c r="I55" s="437" t="str">
        <f t="shared" si="57"/>
        <v/>
      </c>
      <c r="J55" s="437" t="str">
        <f t="shared" si="57"/>
        <v/>
      </c>
      <c r="K55" s="437" t="str">
        <f t="shared" si="57"/>
        <v/>
      </c>
      <c r="L55" s="437" t="str">
        <f t="shared" si="57"/>
        <v/>
      </c>
      <c r="M55" s="437" t="str">
        <f t="shared" si="57"/>
        <v/>
      </c>
      <c r="N55" s="437" t="str">
        <f t="shared" si="57"/>
        <v/>
      </c>
      <c r="O55" s="437" t="str">
        <f t="shared" si="57"/>
        <v/>
      </c>
      <c r="P55" s="437" t="str">
        <f t="shared" si="57"/>
        <v/>
      </c>
      <c r="Q55" s="437" t="str">
        <f t="shared" si="57"/>
        <v/>
      </c>
      <c r="R55" s="437" t="str">
        <f t="shared" si="57"/>
        <v/>
      </c>
      <c r="S55" s="437" t="str">
        <f t="shared" si="57"/>
        <v/>
      </c>
      <c r="T55" s="383">
        <f t="shared" si="2"/>
        <v>0</v>
      </c>
      <c r="U55" s="384"/>
      <c r="V55" s="439" t="str">
        <f t="shared" si="58"/>
        <v/>
      </c>
      <c r="W55" s="439" t="str">
        <f t="shared" si="58"/>
        <v/>
      </c>
      <c r="X55" s="439" t="str">
        <f t="shared" si="58"/>
        <v/>
      </c>
      <c r="Y55" s="439" t="str">
        <f t="shared" si="58"/>
        <v/>
      </c>
      <c r="Z55" s="439" t="str">
        <f t="shared" si="58"/>
        <v/>
      </c>
      <c r="AA55" s="439" t="str">
        <f t="shared" si="58"/>
        <v/>
      </c>
      <c r="AB55" s="439" t="str">
        <f t="shared" si="58"/>
        <v/>
      </c>
      <c r="AC55" s="439" t="str">
        <f t="shared" si="58"/>
        <v/>
      </c>
      <c r="AD55" s="439" t="str">
        <f t="shared" si="58"/>
        <v/>
      </c>
      <c r="AE55" s="439" t="str">
        <f t="shared" si="58"/>
        <v/>
      </c>
      <c r="AF55" s="439" t="str">
        <f t="shared" si="58"/>
        <v/>
      </c>
      <c r="AG55" s="383">
        <f t="shared" si="4"/>
        <v>0</v>
      </c>
      <c r="AH55" s="518"/>
      <c r="AO55" s="376">
        <v>2</v>
      </c>
      <c r="AP55" s="376">
        <v>2</v>
      </c>
      <c r="AQ55" s="376">
        <v>2</v>
      </c>
      <c r="AR55" s="37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76">
        <f ca="1">COUNTIF(INDIRECT("H"&amp;(ROW()+12*(($AO55-1)*3+$AP55)-ROW())/12+5):INDIRECT("S"&amp;(ROW()+12*(($AO55-1)*3+$AP55)-ROW())/12+5),AR55)</f>
        <v>0</v>
      </c>
      <c r="AT55" s="378">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376">
        <f ca="1">COUNTIF(INDIRECT("U"&amp;(ROW()+12*(($AO55-1)*3+$AP55)-ROW())/12+5):INDIRECT("AF"&amp;(ROW()+12*(($AO55-1)*3+$AP55)-ROW())/12+5),AT55)</f>
        <v>0</v>
      </c>
      <c r="AV55" s="376">
        <f ca="1">IF(AND(AR55+AT55&gt;0,AS55+AU55&gt;0),COUNTIF(AV$6:AV54,"&gt;0")+1,0)</f>
        <v>0</v>
      </c>
      <c r="BF55" s="376">
        <v>2</v>
      </c>
      <c r="BG55" s="376" t="s">
        <v>365</v>
      </c>
      <c r="BH55" s="382">
        <f>IF(BH54+BU54&gt;マスタ!$C$3,1,0)</f>
        <v>0</v>
      </c>
      <c r="BI55" s="382">
        <f>IF(BI54+BV54&gt;マスタ!$C$3,1,0)</f>
        <v>0</v>
      </c>
      <c r="BJ55" s="382">
        <f>IF(BJ54+BW54&gt;マスタ!$C$3,1,0)</f>
        <v>0</v>
      </c>
      <c r="BK55" s="382">
        <f>IF(BK54+BX54&gt;マスタ!$C$3,1,0)</f>
        <v>0</v>
      </c>
      <c r="BL55" s="382">
        <f>IF(BL54+BY54&gt;マスタ!$C$3,1,0)</f>
        <v>0</v>
      </c>
      <c r="BM55" s="382">
        <f>IF(BM54+BZ54&gt;マスタ!$C$3,1,0)</f>
        <v>0</v>
      </c>
      <c r="BN55" s="382">
        <f>IF(BN54+CA54&gt;マスタ!$C$3,1,0)</f>
        <v>0</v>
      </c>
      <c r="BO55" s="382">
        <f>IF(BO54+CB54&gt;マスタ!$C$3,1,0)</f>
        <v>0</v>
      </c>
      <c r="BP55" s="382">
        <f>IF(BP54+CC54&gt;マスタ!$C$3,1,0)</f>
        <v>0</v>
      </c>
      <c r="BQ55" s="382">
        <f>IF(BQ54+CD54&gt;マスタ!$C$3,1,0)</f>
        <v>0</v>
      </c>
      <c r="BR55" s="382">
        <f>IF(BR54+CE54&gt;マスタ!$C$3,1,0)</f>
        <v>0</v>
      </c>
      <c r="BS55" s="382">
        <f>IF(BS54+CF54&gt;マスタ!$C$3,1,0)</f>
        <v>0</v>
      </c>
      <c r="BU55" s="382"/>
      <c r="BV55" s="382"/>
      <c r="BW55" s="382"/>
      <c r="BX55" s="382"/>
      <c r="BY55" s="382"/>
      <c r="BZ55" s="382"/>
      <c r="CA55" s="382"/>
      <c r="CB55" s="382"/>
      <c r="CC55" s="382"/>
      <c r="CD55" s="382"/>
      <c r="CE55" s="382"/>
      <c r="CF55" s="382"/>
    </row>
    <row r="56" spans="1:99" x14ac:dyDescent="0.15">
      <c r="A56" s="522"/>
      <c r="B56" s="525"/>
      <c r="C56" s="525"/>
      <c r="D56" s="525"/>
      <c r="E56" s="529"/>
      <c r="F56" s="525"/>
      <c r="G56" s="421" t="s">
        <v>440</v>
      </c>
      <c r="H56" s="381"/>
      <c r="I56" s="440"/>
      <c r="J56" s="440"/>
      <c r="K56" s="440"/>
      <c r="L56" s="440"/>
      <c r="M56" s="440"/>
      <c r="N56" s="440"/>
      <c r="O56" s="440"/>
      <c r="P56" s="440"/>
      <c r="Q56" s="440"/>
      <c r="R56" s="440"/>
      <c r="S56" s="440"/>
      <c r="T56" s="379">
        <f t="shared" si="2"/>
        <v>0</v>
      </c>
      <c r="U56" s="380"/>
      <c r="V56" s="441"/>
      <c r="W56" s="441"/>
      <c r="X56" s="441"/>
      <c r="Y56" s="441"/>
      <c r="Z56" s="441"/>
      <c r="AA56" s="441"/>
      <c r="AB56" s="441"/>
      <c r="AC56" s="441"/>
      <c r="AD56" s="441"/>
      <c r="AE56" s="441"/>
      <c r="AF56" s="441"/>
      <c r="AG56" s="379">
        <f t="shared" si="4"/>
        <v>0</v>
      </c>
      <c r="AH56" s="519"/>
      <c r="AO56" s="376">
        <v>2</v>
      </c>
      <c r="AP56" s="376">
        <v>2</v>
      </c>
      <c r="AQ56" s="376">
        <v>3</v>
      </c>
      <c r="AR56" s="37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76">
        <f ca="1">COUNTIF(INDIRECT("H"&amp;(ROW()+12*(($AO56-1)*3+$AP56)-ROW())/12+5):INDIRECT("S"&amp;(ROW()+12*(($AO56-1)*3+$AP56)-ROW())/12+5),AR56)</f>
        <v>0</v>
      </c>
      <c r="AT56" s="378">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376">
        <f ca="1">COUNTIF(INDIRECT("U"&amp;(ROW()+12*(($AO56-1)*3+$AP56)-ROW())/12+5):INDIRECT("AF"&amp;(ROW()+12*(($AO56-1)*3+$AP56)-ROW())/12+5),AT56)</f>
        <v>0</v>
      </c>
      <c r="AV56" s="376">
        <f ca="1">IF(AND(AR56+AT56&gt;0,AS56+AU56&gt;0),COUNTIF(AV$6:AV55,"&gt;0")+1,0)</f>
        <v>0</v>
      </c>
      <c r="BF56" s="376">
        <v>3</v>
      </c>
      <c r="BG56" s="420"/>
      <c r="BH56" s="382"/>
      <c r="BI56" s="382"/>
      <c r="BJ56" s="382"/>
      <c r="BK56" s="382"/>
      <c r="BL56" s="382"/>
      <c r="BM56" s="382"/>
      <c r="BN56" s="382"/>
      <c r="BO56" s="382"/>
      <c r="BP56" s="382"/>
      <c r="BQ56" s="382"/>
      <c r="BR56" s="382"/>
      <c r="BS56" s="382"/>
      <c r="BU56" s="382"/>
      <c r="BV56" s="382"/>
      <c r="BW56" s="382"/>
      <c r="BX56" s="382"/>
      <c r="BY56" s="382"/>
      <c r="BZ56" s="382"/>
      <c r="CA56" s="382"/>
      <c r="CB56" s="382"/>
      <c r="CC56" s="382"/>
      <c r="CD56" s="382"/>
      <c r="CE56" s="382"/>
      <c r="CF56" s="382"/>
    </row>
    <row r="57" spans="1:99" x14ac:dyDescent="0.15">
      <c r="A57" s="520">
        <v>18</v>
      </c>
      <c r="B57" s="526"/>
      <c r="C57" s="526"/>
      <c r="D57" s="526"/>
      <c r="E57" s="527"/>
      <c r="F57" s="526"/>
      <c r="G57" s="390" t="s">
        <v>367</v>
      </c>
      <c r="H57" s="389"/>
      <c r="I57" s="436" t="str">
        <f t="shared" si="57"/>
        <v/>
      </c>
      <c r="J57" s="436" t="str">
        <f t="shared" si="57"/>
        <v/>
      </c>
      <c r="K57" s="436" t="str">
        <f t="shared" si="57"/>
        <v/>
      </c>
      <c r="L57" s="436" t="str">
        <f t="shared" si="57"/>
        <v/>
      </c>
      <c r="M57" s="436" t="str">
        <f t="shared" si="57"/>
        <v/>
      </c>
      <c r="N57" s="436" t="str">
        <f t="shared" si="57"/>
        <v/>
      </c>
      <c r="O57" s="436" t="str">
        <f t="shared" si="57"/>
        <v/>
      </c>
      <c r="P57" s="436" t="str">
        <f t="shared" si="57"/>
        <v/>
      </c>
      <c r="Q57" s="436" t="str">
        <f t="shared" si="57"/>
        <v/>
      </c>
      <c r="R57" s="436" t="str">
        <f t="shared" si="57"/>
        <v/>
      </c>
      <c r="S57" s="436" t="str">
        <f t="shared" si="57"/>
        <v/>
      </c>
      <c r="T57" s="387">
        <f t="shared" si="2"/>
        <v>0</v>
      </c>
      <c r="U57" s="388"/>
      <c r="V57" s="438" t="str">
        <f t="shared" si="58"/>
        <v/>
      </c>
      <c r="W57" s="438" t="str">
        <f t="shared" si="58"/>
        <v/>
      </c>
      <c r="X57" s="438" t="str">
        <f t="shared" si="58"/>
        <v/>
      </c>
      <c r="Y57" s="438" t="str">
        <f t="shared" si="58"/>
        <v/>
      </c>
      <c r="Z57" s="438" t="str">
        <f t="shared" si="58"/>
        <v/>
      </c>
      <c r="AA57" s="438" t="str">
        <f t="shared" si="58"/>
        <v/>
      </c>
      <c r="AB57" s="438" t="str">
        <f t="shared" si="58"/>
        <v/>
      </c>
      <c r="AC57" s="438" t="str">
        <f t="shared" si="58"/>
        <v/>
      </c>
      <c r="AD57" s="438" t="str">
        <f t="shared" si="58"/>
        <v/>
      </c>
      <c r="AE57" s="438" t="str">
        <f t="shared" si="58"/>
        <v/>
      </c>
      <c r="AF57" s="438" t="str">
        <f t="shared" si="58"/>
        <v/>
      </c>
      <c r="AG57" s="387">
        <f t="shared" si="4"/>
        <v>0</v>
      </c>
      <c r="AH57" s="517"/>
      <c r="AO57" s="376">
        <v>2</v>
      </c>
      <c r="AP57" s="376">
        <v>2</v>
      </c>
      <c r="AQ57" s="376">
        <v>4</v>
      </c>
      <c r="AR57" s="37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76">
        <f ca="1">COUNTIF(INDIRECT("H"&amp;(ROW()+12*(($AO57-1)*3+$AP57)-ROW())/12+5):INDIRECT("S"&amp;(ROW()+12*(($AO57-1)*3+$AP57)-ROW())/12+5),AR57)</f>
        <v>0</v>
      </c>
      <c r="AT57" s="378">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376">
        <f ca="1">COUNTIF(INDIRECT("U"&amp;(ROW()+12*(($AO57-1)*3+$AP57)-ROW())/12+5):INDIRECT("AF"&amp;(ROW()+12*(($AO57-1)*3+$AP57)-ROW())/12+5),AT57)</f>
        <v>0</v>
      </c>
      <c r="AV57" s="376">
        <f ca="1">IF(AND(AR57+AT57&gt;0,AS57+AU57&gt;0),COUNTIF(AV$6:AV56,"&gt;0")+1,0)</f>
        <v>0</v>
      </c>
      <c r="BF57" s="376">
        <v>1</v>
      </c>
      <c r="BH57" s="382">
        <f t="shared" ref="BH57:BS57" si="62">SUM(H57:H58)</f>
        <v>0</v>
      </c>
      <c r="BI57" s="382">
        <f t="shared" si="62"/>
        <v>0</v>
      </c>
      <c r="BJ57" s="382">
        <f t="shared" si="62"/>
        <v>0</v>
      </c>
      <c r="BK57" s="382">
        <f t="shared" si="62"/>
        <v>0</v>
      </c>
      <c r="BL57" s="382">
        <f t="shared" si="62"/>
        <v>0</v>
      </c>
      <c r="BM57" s="382">
        <f t="shared" si="62"/>
        <v>0</v>
      </c>
      <c r="BN57" s="382">
        <f t="shared" si="62"/>
        <v>0</v>
      </c>
      <c r="BO57" s="382">
        <f t="shared" si="62"/>
        <v>0</v>
      </c>
      <c r="BP57" s="382">
        <f t="shared" si="62"/>
        <v>0</v>
      </c>
      <c r="BQ57" s="382">
        <f t="shared" si="62"/>
        <v>0</v>
      </c>
      <c r="BR57" s="382">
        <f t="shared" si="62"/>
        <v>0</v>
      </c>
      <c r="BS57" s="382">
        <f t="shared" si="62"/>
        <v>0</v>
      </c>
      <c r="BU57" s="382">
        <f t="shared" ref="BU57:CF57" si="63">SUM(U57:U58)</f>
        <v>0</v>
      </c>
      <c r="BV57" s="382">
        <f t="shared" si="63"/>
        <v>0</v>
      </c>
      <c r="BW57" s="382">
        <f t="shared" si="63"/>
        <v>0</v>
      </c>
      <c r="BX57" s="382">
        <f t="shared" si="63"/>
        <v>0</v>
      </c>
      <c r="BY57" s="382">
        <f t="shared" si="63"/>
        <v>0</v>
      </c>
      <c r="BZ57" s="382">
        <f t="shared" si="63"/>
        <v>0</v>
      </c>
      <c r="CA57" s="382">
        <f t="shared" si="63"/>
        <v>0</v>
      </c>
      <c r="CB57" s="382">
        <f t="shared" si="63"/>
        <v>0</v>
      </c>
      <c r="CC57" s="382">
        <f t="shared" si="63"/>
        <v>0</v>
      </c>
      <c r="CD57" s="382">
        <f t="shared" si="63"/>
        <v>0</v>
      </c>
      <c r="CE57" s="382">
        <f t="shared" si="63"/>
        <v>0</v>
      </c>
      <c r="CF57" s="382">
        <f t="shared" si="63"/>
        <v>0</v>
      </c>
      <c r="CI57" s="425" t="s">
        <v>446</v>
      </c>
      <c r="CJ57" s="382">
        <f>IF(OR($D57="副園長",$D57="教頭",$D57="主任保育士",$D57="主幹教諭"),0,BH57)</f>
        <v>0</v>
      </c>
      <c r="CK57" s="382">
        <f t="shared" ref="CK57:CU57" si="64">IF(OR($D57="副園長",$D57="教頭",$D57="主任保育士",$D57="主幹教諭"),0,BI57)</f>
        <v>0</v>
      </c>
      <c r="CL57" s="382">
        <f t="shared" si="64"/>
        <v>0</v>
      </c>
      <c r="CM57" s="382">
        <f t="shared" si="64"/>
        <v>0</v>
      </c>
      <c r="CN57" s="382">
        <f t="shared" si="64"/>
        <v>0</v>
      </c>
      <c r="CO57" s="382">
        <f t="shared" si="64"/>
        <v>0</v>
      </c>
      <c r="CP57" s="382">
        <f t="shared" si="64"/>
        <v>0</v>
      </c>
      <c r="CQ57" s="382">
        <f t="shared" si="64"/>
        <v>0</v>
      </c>
      <c r="CR57" s="382">
        <f t="shared" si="64"/>
        <v>0</v>
      </c>
      <c r="CS57" s="382">
        <f t="shared" si="64"/>
        <v>0</v>
      </c>
      <c r="CT57" s="382">
        <f t="shared" si="64"/>
        <v>0</v>
      </c>
      <c r="CU57" s="382">
        <f t="shared" si="64"/>
        <v>0</v>
      </c>
    </row>
    <row r="58" spans="1:99" x14ac:dyDescent="0.15">
      <c r="A58" s="521"/>
      <c r="B58" s="524"/>
      <c r="C58" s="524"/>
      <c r="D58" s="524"/>
      <c r="E58" s="528"/>
      <c r="F58" s="524"/>
      <c r="G58" s="386" t="s">
        <v>366</v>
      </c>
      <c r="H58" s="385"/>
      <c r="I58" s="437" t="str">
        <f t="shared" si="57"/>
        <v/>
      </c>
      <c r="J58" s="437" t="str">
        <f t="shared" si="57"/>
        <v/>
      </c>
      <c r="K58" s="437" t="str">
        <f t="shared" si="57"/>
        <v/>
      </c>
      <c r="L58" s="437" t="str">
        <f t="shared" si="57"/>
        <v/>
      </c>
      <c r="M58" s="437" t="str">
        <f t="shared" si="57"/>
        <v/>
      </c>
      <c r="N58" s="437" t="str">
        <f t="shared" si="57"/>
        <v/>
      </c>
      <c r="O58" s="437" t="str">
        <f t="shared" si="57"/>
        <v/>
      </c>
      <c r="P58" s="437" t="str">
        <f t="shared" si="57"/>
        <v/>
      </c>
      <c r="Q58" s="437" t="str">
        <f t="shared" si="57"/>
        <v/>
      </c>
      <c r="R58" s="437" t="str">
        <f t="shared" si="57"/>
        <v/>
      </c>
      <c r="S58" s="437" t="str">
        <f t="shared" si="57"/>
        <v/>
      </c>
      <c r="T58" s="383">
        <f t="shared" si="2"/>
        <v>0</v>
      </c>
      <c r="U58" s="384"/>
      <c r="V58" s="439" t="str">
        <f t="shared" si="58"/>
        <v/>
      </c>
      <c r="W58" s="439" t="str">
        <f t="shared" si="58"/>
        <v/>
      </c>
      <c r="X58" s="439" t="str">
        <f t="shared" si="58"/>
        <v/>
      </c>
      <c r="Y58" s="439" t="str">
        <f t="shared" si="58"/>
        <v/>
      </c>
      <c r="Z58" s="439" t="str">
        <f t="shared" si="58"/>
        <v/>
      </c>
      <c r="AA58" s="439" t="str">
        <f t="shared" si="58"/>
        <v/>
      </c>
      <c r="AB58" s="439" t="str">
        <f t="shared" si="58"/>
        <v/>
      </c>
      <c r="AC58" s="439" t="str">
        <f t="shared" si="58"/>
        <v/>
      </c>
      <c r="AD58" s="439" t="str">
        <f t="shared" si="58"/>
        <v/>
      </c>
      <c r="AE58" s="439" t="str">
        <f t="shared" si="58"/>
        <v/>
      </c>
      <c r="AF58" s="439" t="str">
        <f t="shared" si="58"/>
        <v/>
      </c>
      <c r="AG58" s="383">
        <f t="shared" si="4"/>
        <v>0</v>
      </c>
      <c r="AH58" s="518"/>
      <c r="AO58" s="376">
        <v>2</v>
      </c>
      <c r="AP58" s="376">
        <v>2</v>
      </c>
      <c r="AQ58" s="376">
        <v>5</v>
      </c>
      <c r="AR58" s="37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76">
        <f ca="1">COUNTIF(INDIRECT("H"&amp;(ROW()+12*(($AO58-1)*3+$AP58)-ROW())/12+5):INDIRECT("S"&amp;(ROW()+12*(($AO58-1)*3+$AP58)-ROW())/12+5),AR58)</f>
        <v>0</v>
      </c>
      <c r="AT58" s="378">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376">
        <f ca="1">COUNTIF(INDIRECT("U"&amp;(ROW()+12*(($AO58-1)*3+$AP58)-ROW())/12+5):INDIRECT("AF"&amp;(ROW()+12*(($AO58-1)*3+$AP58)-ROW())/12+5),AT58)</f>
        <v>0</v>
      </c>
      <c r="AV58" s="376">
        <f ca="1">IF(AND(AR58+AT58&gt;0,AS58+AU58&gt;0),COUNTIF(AV$6:AV57,"&gt;0")+1,0)</f>
        <v>0</v>
      </c>
      <c r="BF58" s="376">
        <v>2</v>
      </c>
      <c r="BG58" s="376" t="s">
        <v>365</v>
      </c>
      <c r="BH58" s="382">
        <f>IF(BH57+BU57&gt;マスタ!$C$3,1,0)</f>
        <v>0</v>
      </c>
      <c r="BI58" s="382">
        <f>IF(BI57+BV57&gt;マスタ!$C$3,1,0)</f>
        <v>0</v>
      </c>
      <c r="BJ58" s="382">
        <f>IF(BJ57+BW57&gt;マスタ!$C$3,1,0)</f>
        <v>0</v>
      </c>
      <c r="BK58" s="382">
        <f>IF(BK57+BX57&gt;マスタ!$C$3,1,0)</f>
        <v>0</v>
      </c>
      <c r="BL58" s="382">
        <f>IF(BL57+BY57&gt;マスタ!$C$3,1,0)</f>
        <v>0</v>
      </c>
      <c r="BM58" s="382">
        <f>IF(BM57+BZ57&gt;マスタ!$C$3,1,0)</f>
        <v>0</v>
      </c>
      <c r="BN58" s="382">
        <f>IF(BN57+CA57&gt;マスタ!$C$3,1,0)</f>
        <v>0</v>
      </c>
      <c r="BO58" s="382">
        <f>IF(BO57+CB57&gt;マスタ!$C$3,1,0)</f>
        <v>0</v>
      </c>
      <c r="BP58" s="382">
        <f>IF(BP57+CC57&gt;マスタ!$C$3,1,0)</f>
        <v>0</v>
      </c>
      <c r="BQ58" s="382">
        <f>IF(BQ57+CD57&gt;マスタ!$C$3,1,0)</f>
        <v>0</v>
      </c>
      <c r="BR58" s="382">
        <f>IF(BR57+CE57&gt;マスタ!$C$3,1,0)</f>
        <v>0</v>
      </c>
      <c r="BS58" s="382">
        <f>IF(BS57+CF57&gt;マスタ!$C$3,1,0)</f>
        <v>0</v>
      </c>
      <c r="BU58" s="382"/>
      <c r="BV58" s="382"/>
      <c r="BW58" s="382"/>
      <c r="BX58" s="382"/>
      <c r="BY58" s="382"/>
      <c r="BZ58" s="382"/>
      <c r="CA58" s="382"/>
      <c r="CB58" s="382"/>
      <c r="CC58" s="382"/>
      <c r="CD58" s="382"/>
      <c r="CE58" s="382"/>
      <c r="CF58" s="382"/>
    </row>
    <row r="59" spans="1:99" x14ac:dyDescent="0.15">
      <c r="A59" s="522"/>
      <c r="B59" s="525"/>
      <c r="C59" s="525"/>
      <c r="D59" s="525"/>
      <c r="E59" s="529"/>
      <c r="F59" s="525"/>
      <c r="G59" s="421" t="s">
        <v>440</v>
      </c>
      <c r="H59" s="381"/>
      <c r="I59" s="440"/>
      <c r="J59" s="440"/>
      <c r="K59" s="440"/>
      <c r="L59" s="440"/>
      <c r="M59" s="440"/>
      <c r="N59" s="440"/>
      <c r="O59" s="440"/>
      <c r="P59" s="440"/>
      <c r="Q59" s="440"/>
      <c r="R59" s="440"/>
      <c r="S59" s="440"/>
      <c r="T59" s="379">
        <f t="shared" si="2"/>
        <v>0</v>
      </c>
      <c r="U59" s="380"/>
      <c r="V59" s="441"/>
      <c r="W59" s="441"/>
      <c r="X59" s="441"/>
      <c r="Y59" s="441"/>
      <c r="Z59" s="441"/>
      <c r="AA59" s="441"/>
      <c r="AB59" s="441"/>
      <c r="AC59" s="441"/>
      <c r="AD59" s="441"/>
      <c r="AE59" s="441"/>
      <c r="AF59" s="441"/>
      <c r="AG59" s="379">
        <f t="shared" si="4"/>
        <v>0</v>
      </c>
      <c r="AH59" s="519"/>
      <c r="AO59" s="376">
        <v>2</v>
      </c>
      <c r="AP59" s="376">
        <v>2</v>
      </c>
      <c r="AQ59" s="376">
        <v>6</v>
      </c>
      <c r="AR59" s="37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76">
        <f ca="1">COUNTIF(INDIRECT("H"&amp;(ROW()+12*(($AO59-1)*3+$AP59)-ROW())/12+5):INDIRECT("S"&amp;(ROW()+12*(($AO59-1)*3+$AP59)-ROW())/12+5),AR59)</f>
        <v>0</v>
      </c>
      <c r="AT59" s="378">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376">
        <f ca="1">COUNTIF(INDIRECT("U"&amp;(ROW()+12*(($AO59-1)*3+$AP59)-ROW())/12+5):INDIRECT("AF"&amp;(ROW()+12*(($AO59-1)*3+$AP59)-ROW())/12+5),AT59)</f>
        <v>0</v>
      </c>
      <c r="AV59" s="376">
        <f ca="1">IF(AND(AR59+AT59&gt;0,AS59+AU59&gt;0),COUNTIF(AV$6:AV58,"&gt;0")+1,0)</f>
        <v>0</v>
      </c>
      <c r="BF59" s="376">
        <v>3</v>
      </c>
      <c r="BG59" s="420"/>
      <c r="BH59" s="382"/>
      <c r="BI59" s="382"/>
      <c r="BJ59" s="382"/>
      <c r="BK59" s="382"/>
      <c r="BL59" s="382"/>
      <c r="BM59" s="382"/>
      <c r="BN59" s="382"/>
      <c r="BO59" s="382"/>
      <c r="BP59" s="382"/>
      <c r="BQ59" s="382"/>
      <c r="BR59" s="382"/>
      <c r="BS59" s="382"/>
    </row>
    <row r="60" spans="1:99" x14ac:dyDescent="0.15">
      <c r="A60" s="520">
        <v>19</v>
      </c>
      <c r="B60" s="542"/>
      <c r="C60" s="526"/>
      <c r="D60" s="526"/>
      <c r="E60" s="527"/>
      <c r="F60" s="526"/>
      <c r="G60" s="390" t="s">
        <v>367</v>
      </c>
      <c r="H60" s="389"/>
      <c r="I60" s="436" t="str">
        <f t="shared" si="57"/>
        <v/>
      </c>
      <c r="J60" s="436" t="str">
        <f t="shared" si="57"/>
        <v/>
      </c>
      <c r="K60" s="436" t="str">
        <f t="shared" si="57"/>
        <v/>
      </c>
      <c r="L60" s="436" t="str">
        <f t="shared" si="57"/>
        <v/>
      </c>
      <c r="M60" s="436" t="str">
        <f t="shared" si="57"/>
        <v/>
      </c>
      <c r="N60" s="436" t="str">
        <f t="shared" si="57"/>
        <v/>
      </c>
      <c r="O60" s="436" t="str">
        <f t="shared" si="57"/>
        <v/>
      </c>
      <c r="P60" s="436" t="str">
        <f t="shared" si="57"/>
        <v/>
      </c>
      <c r="Q60" s="436" t="str">
        <f t="shared" si="57"/>
        <v/>
      </c>
      <c r="R60" s="436" t="str">
        <f t="shared" si="57"/>
        <v/>
      </c>
      <c r="S60" s="436" t="str">
        <f t="shared" si="57"/>
        <v/>
      </c>
      <c r="T60" s="387">
        <f t="shared" si="2"/>
        <v>0</v>
      </c>
      <c r="U60" s="388"/>
      <c r="V60" s="438" t="str">
        <f t="shared" si="58"/>
        <v/>
      </c>
      <c r="W60" s="438" t="str">
        <f t="shared" si="58"/>
        <v/>
      </c>
      <c r="X60" s="438" t="str">
        <f t="shared" si="58"/>
        <v/>
      </c>
      <c r="Y60" s="438" t="str">
        <f t="shared" si="58"/>
        <v/>
      </c>
      <c r="Z60" s="438" t="str">
        <f t="shared" si="58"/>
        <v/>
      </c>
      <c r="AA60" s="438" t="str">
        <f t="shared" si="58"/>
        <v/>
      </c>
      <c r="AB60" s="438" t="str">
        <f t="shared" si="58"/>
        <v/>
      </c>
      <c r="AC60" s="438" t="str">
        <f t="shared" si="58"/>
        <v/>
      </c>
      <c r="AD60" s="438" t="str">
        <f t="shared" si="58"/>
        <v/>
      </c>
      <c r="AE60" s="438" t="str">
        <f t="shared" si="58"/>
        <v/>
      </c>
      <c r="AF60" s="438" t="str">
        <f t="shared" si="58"/>
        <v/>
      </c>
      <c r="AG60" s="387">
        <f t="shared" si="4"/>
        <v>0</v>
      </c>
      <c r="AH60" s="517"/>
      <c r="AO60" s="376">
        <v>2</v>
      </c>
      <c r="AP60" s="376">
        <v>2</v>
      </c>
      <c r="AQ60" s="376">
        <v>7</v>
      </c>
      <c r="AR60" s="37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76">
        <f ca="1">COUNTIF(INDIRECT("H"&amp;(ROW()+12*(($AO60-1)*3+$AP60)-ROW())/12+5):INDIRECT("S"&amp;(ROW()+12*(($AO60-1)*3+$AP60)-ROW())/12+5),AR60)</f>
        <v>0</v>
      </c>
      <c r="AT60" s="378">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376">
        <f ca="1">COUNTIF(INDIRECT("U"&amp;(ROW()+12*(($AO60-1)*3+$AP60)-ROW())/12+5):INDIRECT("AF"&amp;(ROW()+12*(($AO60-1)*3+$AP60)-ROW())/12+5),AT60)</f>
        <v>0</v>
      </c>
      <c r="AV60" s="376">
        <f ca="1">IF(AND(AR60+AT60&gt;0,AS60+AU60&gt;0),COUNTIF(AV$6:AV59,"&gt;0")+1,0)</f>
        <v>0</v>
      </c>
      <c r="BF60" s="376">
        <v>1</v>
      </c>
      <c r="BH60" s="382">
        <f t="shared" ref="BH60:BS60" si="65">SUM(H60:H61)</f>
        <v>0</v>
      </c>
      <c r="BI60" s="382">
        <f t="shared" si="65"/>
        <v>0</v>
      </c>
      <c r="BJ60" s="382">
        <f t="shared" si="65"/>
        <v>0</v>
      </c>
      <c r="BK60" s="382">
        <f t="shared" si="65"/>
        <v>0</v>
      </c>
      <c r="BL60" s="382">
        <f t="shared" si="65"/>
        <v>0</v>
      </c>
      <c r="BM60" s="382">
        <f t="shared" si="65"/>
        <v>0</v>
      </c>
      <c r="BN60" s="382">
        <f t="shared" si="65"/>
        <v>0</v>
      </c>
      <c r="BO60" s="382">
        <f t="shared" si="65"/>
        <v>0</v>
      </c>
      <c r="BP60" s="382">
        <f t="shared" si="65"/>
        <v>0</v>
      </c>
      <c r="BQ60" s="382">
        <f t="shared" si="65"/>
        <v>0</v>
      </c>
      <c r="BR60" s="382">
        <f t="shared" si="65"/>
        <v>0</v>
      </c>
      <c r="BS60" s="382">
        <f t="shared" si="65"/>
        <v>0</v>
      </c>
      <c r="BU60" s="382">
        <f t="shared" ref="BU60:CF60" si="66">SUM(U60:U61)</f>
        <v>0</v>
      </c>
      <c r="BV60" s="382">
        <f t="shared" si="66"/>
        <v>0</v>
      </c>
      <c r="BW60" s="382">
        <f t="shared" si="66"/>
        <v>0</v>
      </c>
      <c r="BX60" s="382">
        <f t="shared" si="66"/>
        <v>0</v>
      </c>
      <c r="BY60" s="382">
        <f t="shared" si="66"/>
        <v>0</v>
      </c>
      <c r="BZ60" s="382">
        <f t="shared" si="66"/>
        <v>0</v>
      </c>
      <c r="CA60" s="382">
        <f t="shared" si="66"/>
        <v>0</v>
      </c>
      <c r="CB60" s="382">
        <f t="shared" si="66"/>
        <v>0</v>
      </c>
      <c r="CC60" s="382">
        <f t="shared" si="66"/>
        <v>0</v>
      </c>
      <c r="CD60" s="382">
        <f t="shared" si="66"/>
        <v>0</v>
      </c>
      <c r="CE60" s="382">
        <f t="shared" si="66"/>
        <v>0</v>
      </c>
      <c r="CF60" s="382">
        <f t="shared" si="66"/>
        <v>0</v>
      </c>
      <c r="CI60" s="425" t="s">
        <v>446</v>
      </c>
      <c r="CJ60" s="382">
        <f>IF(OR($D60="副園長",$D60="教頭",$D60="主任保育士",$D60="主幹教諭"),0,BH60)</f>
        <v>0</v>
      </c>
      <c r="CK60" s="382">
        <f t="shared" ref="CK60:CU60" si="67">IF(OR($D60="副園長",$D60="教頭",$D60="主任保育士",$D60="主幹教諭"),0,BI60)</f>
        <v>0</v>
      </c>
      <c r="CL60" s="382">
        <f t="shared" si="67"/>
        <v>0</v>
      </c>
      <c r="CM60" s="382">
        <f t="shared" si="67"/>
        <v>0</v>
      </c>
      <c r="CN60" s="382">
        <f t="shared" si="67"/>
        <v>0</v>
      </c>
      <c r="CO60" s="382">
        <f t="shared" si="67"/>
        <v>0</v>
      </c>
      <c r="CP60" s="382">
        <f t="shared" si="67"/>
        <v>0</v>
      </c>
      <c r="CQ60" s="382">
        <f t="shared" si="67"/>
        <v>0</v>
      </c>
      <c r="CR60" s="382">
        <f t="shared" si="67"/>
        <v>0</v>
      </c>
      <c r="CS60" s="382">
        <f t="shared" si="67"/>
        <v>0</v>
      </c>
      <c r="CT60" s="382">
        <f t="shared" si="67"/>
        <v>0</v>
      </c>
      <c r="CU60" s="382">
        <f t="shared" si="67"/>
        <v>0</v>
      </c>
    </row>
    <row r="61" spans="1:99" x14ac:dyDescent="0.15">
      <c r="A61" s="521"/>
      <c r="B61" s="524"/>
      <c r="C61" s="524"/>
      <c r="D61" s="524"/>
      <c r="E61" s="528"/>
      <c r="F61" s="524"/>
      <c r="G61" s="386" t="s">
        <v>366</v>
      </c>
      <c r="H61" s="385"/>
      <c r="I61" s="437" t="str">
        <f t="shared" si="57"/>
        <v/>
      </c>
      <c r="J61" s="437" t="str">
        <f t="shared" si="57"/>
        <v/>
      </c>
      <c r="K61" s="437" t="str">
        <f t="shared" si="57"/>
        <v/>
      </c>
      <c r="L61" s="437" t="str">
        <f t="shared" si="57"/>
        <v/>
      </c>
      <c r="M61" s="437" t="str">
        <f t="shared" si="57"/>
        <v/>
      </c>
      <c r="N61" s="437" t="str">
        <f t="shared" si="57"/>
        <v/>
      </c>
      <c r="O61" s="437" t="str">
        <f t="shared" si="57"/>
        <v/>
      </c>
      <c r="P61" s="437" t="str">
        <f t="shared" si="57"/>
        <v/>
      </c>
      <c r="Q61" s="437" t="str">
        <f t="shared" si="57"/>
        <v/>
      </c>
      <c r="R61" s="437" t="str">
        <f t="shared" si="57"/>
        <v/>
      </c>
      <c r="S61" s="437" t="str">
        <f t="shared" si="57"/>
        <v/>
      </c>
      <c r="T61" s="383">
        <f t="shared" si="2"/>
        <v>0</v>
      </c>
      <c r="U61" s="384"/>
      <c r="V61" s="439" t="str">
        <f t="shared" si="58"/>
        <v/>
      </c>
      <c r="W61" s="439" t="str">
        <f t="shared" si="58"/>
        <v/>
      </c>
      <c r="X61" s="439" t="str">
        <f t="shared" si="58"/>
        <v/>
      </c>
      <c r="Y61" s="439" t="str">
        <f t="shared" si="58"/>
        <v/>
      </c>
      <c r="Z61" s="439" t="str">
        <f t="shared" si="58"/>
        <v/>
      </c>
      <c r="AA61" s="439" t="str">
        <f t="shared" si="58"/>
        <v/>
      </c>
      <c r="AB61" s="439" t="str">
        <f t="shared" si="58"/>
        <v/>
      </c>
      <c r="AC61" s="439" t="str">
        <f t="shared" si="58"/>
        <v/>
      </c>
      <c r="AD61" s="439" t="str">
        <f t="shared" si="58"/>
        <v/>
      </c>
      <c r="AE61" s="439" t="str">
        <f t="shared" si="58"/>
        <v/>
      </c>
      <c r="AF61" s="439" t="str">
        <f t="shared" si="58"/>
        <v/>
      </c>
      <c r="AG61" s="383">
        <f t="shared" si="4"/>
        <v>0</v>
      </c>
      <c r="AH61" s="518"/>
      <c r="AO61" s="376">
        <v>2</v>
      </c>
      <c r="AP61" s="376">
        <v>2</v>
      </c>
      <c r="AQ61" s="376">
        <v>8</v>
      </c>
      <c r="AR61" s="37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76">
        <f ca="1">COUNTIF(INDIRECT("H"&amp;(ROW()+12*(($AO61-1)*3+$AP61)-ROW())/12+5):INDIRECT("S"&amp;(ROW()+12*(($AO61-1)*3+$AP61)-ROW())/12+5),AR61)</f>
        <v>0</v>
      </c>
      <c r="AT61" s="378">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376">
        <f ca="1">COUNTIF(INDIRECT("U"&amp;(ROW()+12*(($AO61-1)*3+$AP61)-ROW())/12+5):INDIRECT("AF"&amp;(ROW()+12*(($AO61-1)*3+$AP61)-ROW())/12+5),AT61)</f>
        <v>0</v>
      </c>
      <c r="AV61" s="376">
        <f ca="1">IF(AND(AR61+AT61&gt;0,AS61+AU61&gt;0),COUNTIF(AV$6:AV60,"&gt;0")+1,0)</f>
        <v>0</v>
      </c>
      <c r="BF61" s="376">
        <v>2</v>
      </c>
      <c r="BG61" s="376" t="s">
        <v>365</v>
      </c>
      <c r="BH61" s="382">
        <f>IF(BH60+BU60&gt;マスタ!$C$3,1,0)</f>
        <v>0</v>
      </c>
      <c r="BI61" s="382">
        <f>IF(BI60+BV60&gt;マスタ!$C$3,1,0)</f>
        <v>0</v>
      </c>
      <c r="BJ61" s="382">
        <f>IF(BJ60+BW60&gt;マスタ!$C$3,1,0)</f>
        <v>0</v>
      </c>
      <c r="BK61" s="382">
        <f>IF(BK60+BX60&gt;マスタ!$C$3,1,0)</f>
        <v>0</v>
      </c>
      <c r="BL61" s="382">
        <f>IF(BL60+BY60&gt;マスタ!$C$3,1,0)</f>
        <v>0</v>
      </c>
      <c r="BM61" s="382">
        <f>IF(BM60+BZ60&gt;マスタ!$C$3,1,0)</f>
        <v>0</v>
      </c>
      <c r="BN61" s="382">
        <f>IF(BN60+CA60&gt;マスタ!$C$3,1,0)</f>
        <v>0</v>
      </c>
      <c r="BO61" s="382">
        <f>IF(BO60+CB60&gt;マスタ!$C$3,1,0)</f>
        <v>0</v>
      </c>
      <c r="BP61" s="382">
        <f>IF(BP60+CC60&gt;マスタ!$C$3,1,0)</f>
        <v>0</v>
      </c>
      <c r="BQ61" s="382">
        <f>IF(BQ60+CD60&gt;マスタ!$C$3,1,0)</f>
        <v>0</v>
      </c>
      <c r="BR61" s="382">
        <f>IF(BR60+CE60&gt;マスタ!$C$3,1,0)</f>
        <v>0</v>
      </c>
      <c r="BS61" s="382">
        <f>IF(BS60+CF60&gt;マスタ!$C$3,1,0)</f>
        <v>0</v>
      </c>
      <c r="BU61" s="382"/>
      <c r="BV61" s="382"/>
      <c r="BW61" s="382"/>
      <c r="BX61" s="382"/>
      <c r="BY61" s="382"/>
      <c r="BZ61" s="382"/>
      <c r="CA61" s="382"/>
      <c r="CB61" s="382"/>
      <c r="CC61" s="382"/>
      <c r="CD61" s="382"/>
      <c r="CE61" s="382"/>
      <c r="CF61" s="382"/>
    </row>
    <row r="62" spans="1:99" x14ac:dyDescent="0.15">
      <c r="A62" s="522"/>
      <c r="B62" s="525"/>
      <c r="C62" s="525"/>
      <c r="D62" s="525"/>
      <c r="E62" s="529"/>
      <c r="F62" s="525"/>
      <c r="G62" s="421" t="s">
        <v>440</v>
      </c>
      <c r="H62" s="381"/>
      <c r="I62" s="440"/>
      <c r="J62" s="440"/>
      <c r="K62" s="440"/>
      <c r="L62" s="440"/>
      <c r="M62" s="440"/>
      <c r="N62" s="440"/>
      <c r="O62" s="440"/>
      <c r="P62" s="440"/>
      <c r="Q62" s="440"/>
      <c r="R62" s="440"/>
      <c r="S62" s="440"/>
      <c r="T62" s="379">
        <f t="shared" si="2"/>
        <v>0</v>
      </c>
      <c r="U62" s="380"/>
      <c r="V62" s="441"/>
      <c r="W62" s="441"/>
      <c r="X62" s="441"/>
      <c r="Y62" s="441"/>
      <c r="Z62" s="441"/>
      <c r="AA62" s="441"/>
      <c r="AB62" s="441"/>
      <c r="AC62" s="441"/>
      <c r="AD62" s="441"/>
      <c r="AE62" s="441"/>
      <c r="AF62" s="441"/>
      <c r="AG62" s="379">
        <f t="shared" si="4"/>
        <v>0</v>
      </c>
      <c r="AH62" s="519"/>
      <c r="AO62" s="376">
        <v>2</v>
      </c>
      <c r="AP62" s="376">
        <v>2</v>
      </c>
      <c r="AQ62" s="376">
        <v>9</v>
      </c>
      <c r="AR62" s="37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76">
        <f ca="1">COUNTIF(INDIRECT("H"&amp;(ROW()+12*(($AO62-1)*3+$AP62)-ROW())/12+5):INDIRECT("S"&amp;(ROW()+12*(($AO62-1)*3+$AP62)-ROW())/12+5),AR62)</f>
        <v>0</v>
      </c>
      <c r="AT62" s="378">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376">
        <f ca="1">COUNTIF(INDIRECT("U"&amp;(ROW()+12*(($AO62-1)*3+$AP62)-ROW())/12+5):INDIRECT("AF"&amp;(ROW()+12*(($AO62-1)*3+$AP62)-ROW())/12+5),AT62)</f>
        <v>0</v>
      </c>
      <c r="AV62" s="376">
        <f ca="1">IF(AND(AR62+AT62&gt;0,AS62+AU62&gt;0),COUNTIF(AV$6:AV61,"&gt;0")+1,0)</f>
        <v>0</v>
      </c>
      <c r="BF62" s="376">
        <v>3</v>
      </c>
      <c r="BG62" s="420"/>
      <c r="BH62" s="382"/>
      <c r="BI62" s="382"/>
      <c r="BJ62" s="382"/>
      <c r="BK62" s="382"/>
      <c r="BL62" s="382"/>
      <c r="BM62" s="382"/>
      <c r="BN62" s="382"/>
      <c r="BO62" s="382"/>
      <c r="BP62" s="382"/>
      <c r="BQ62" s="382"/>
      <c r="BR62" s="382"/>
      <c r="BS62" s="382"/>
      <c r="BU62" s="382"/>
      <c r="BV62" s="382"/>
      <c r="BW62" s="382"/>
      <c r="BX62" s="382"/>
      <c r="BY62" s="382"/>
      <c r="BZ62" s="382"/>
      <c r="CA62" s="382"/>
      <c r="CB62" s="382"/>
      <c r="CC62" s="382"/>
      <c r="CD62" s="382"/>
      <c r="CE62" s="382"/>
      <c r="CF62" s="382"/>
    </row>
    <row r="63" spans="1:99" x14ac:dyDescent="0.15">
      <c r="A63" s="520">
        <v>20</v>
      </c>
      <c r="B63" s="526"/>
      <c r="C63" s="526"/>
      <c r="D63" s="526"/>
      <c r="E63" s="527"/>
      <c r="F63" s="526"/>
      <c r="G63" s="390" t="s">
        <v>367</v>
      </c>
      <c r="H63" s="389"/>
      <c r="I63" s="436" t="str">
        <f t="shared" si="57"/>
        <v/>
      </c>
      <c r="J63" s="436" t="str">
        <f t="shared" si="57"/>
        <v/>
      </c>
      <c r="K63" s="436" t="str">
        <f t="shared" si="57"/>
        <v/>
      </c>
      <c r="L63" s="436" t="str">
        <f t="shared" si="57"/>
        <v/>
      </c>
      <c r="M63" s="436" t="str">
        <f t="shared" si="57"/>
        <v/>
      </c>
      <c r="N63" s="436" t="str">
        <f t="shared" si="57"/>
        <v/>
      </c>
      <c r="O63" s="436" t="str">
        <f t="shared" si="57"/>
        <v/>
      </c>
      <c r="P63" s="436" t="str">
        <f t="shared" si="57"/>
        <v/>
      </c>
      <c r="Q63" s="436" t="str">
        <f t="shared" si="57"/>
        <v/>
      </c>
      <c r="R63" s="436" t="str">
        <f t="shared" si="57"/>
        <v/>
      </c>
      <c r="S63" s="436" t="str">
        <f t="shared" si="57"/>
        <v/>
      </c>
      <c r="T63" s="387">
        <f t="shared" si="2"/>
        <v>0</v>
      </c>
      <c r="U63" s="388"/>
      <c r="V63" s="438" t="str">
        <f t="shared" si="58"/>
        <v/>
      </c>
      <c r="W63" s="438" t="str">
        <f t="shared" si="58"/>
        <v/>
      </c>
      <c r="X63" s="438" t="str">
        <f t="shared" si="58"/>
        <v/>
      </c>
      <c r="Y63" s="438" t="str">
        <f t="shared" si="58"/>
        <v/>
      </c>
      <c r="Z63" s="438" t="str">
        <f t="shared" si="58"/>
        <v/>
      </c>
      <c r="AA63" s="438" t="str">
        <f t="shared" si="58"/>
        <v/>
      </c>
      <c r="AB63" s="438" t="str">
        <f t="shared" si="58"/>
        <v/>
      </c>
      <c r="AC63" s="438" t="str">
        <f t="shared" si="58"/>
        <v/>
      </c>
      <c r="AD63" s="438" t="str">
        <f t="shared" si="58"/>
        <v/>
      </c>
      <c r="AE63" s="438" t="str">
        <f t="shared" si="58"/>
        <v/>
      </c>
      <c r="AF63" s="438" t="str">
        <f t="shared" si="58"/>
        <v/>
      </c>
      <c r="AG63" s="387">
        <f t="shared" si="4"/>
        <v>0</v>
      </c>
      <c r="AH63" s="517"/>
      <c r="AO63" s="376">
        <v>2</v>
      </c>
      <c r="AP63" s="376">
        <v>2</v>
      </c>
      <c r="AQ63" s="376">
        <v>10</v>
      </c>
      <c r="AR63" s="37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76">
        <f ca="1">COUNTIF(INDIRECT("H"&amp;(ROW()+12*(($AO63-1)*3+$AP63)-ROW())/12+5):INDIRECT("S"&amp;(ROW()+12*(($AO63-1)*3+$AP63)-ROW())/12+5),AR63)</f>
        <v>0</v>
      </c>
      <c r="AT63" s="378">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376">
        <f ca="1">COUNTIF(INDIRECT("U"&amp;(ROW()+12*(($AO63-1)*3+$AP63)-ROW())/12+5):INDIRECT("AF"&amp;(ROW()+12*(($AO63-1)*3+$AP63)-ROW())/12+5),AT63)</f>
        <v>0</v>
      </c>
      <c r="AV63" s="376">
        <f ca="1">IF(AND(AR63+AT63&gt;0,AS63+AU63&gt;0),COUNTIF(AV$6:AV62,"&gt;0")+1,0)</f>
        <v>0</v>
      </c>
      <c r="BF63" s="376">
        <v>1</v>
      </c>
      <c r="BH63" s="382">
        <f t="shared" ref="BH63:BS63" si="68">SUM(H63:H64)</f>
        <v>0</v>
      </c>
      <c r="BI63" s="382">
        <f t="shared" si="68"/>
        <v>0</v>
      </c>
      <c r="BJ63" s="382">
        <f t="shared" si="68"/>
        <v>0</v>
      </c>
      <c r="BK63" s="382">
        <f t="shared" si="68"/>
        <v>0</v>
      </c>
      <c r="BL63" s="382">
        <f t="shared" si="68"/>
        <v>0</v>
      </c>
      <c r="BM63" s="382">
        <f t="shared" si="68"/>
        <v>0</v>
      </c>
      <c r="BN63" s="382">
        <f t="shared" si="68"/>
        <v>0</v>
      </c>
      <c r="BO63" s="382">
        <f t="shared" si="68"/>
        <v>0</v>
      </c>
      <c r="BP63" s="382">
        <f t="shared" si="68"/>
        <v>0</v>
      </c>
      <c r="BQ63" s="382">
        <f t="shared" si="68"/>
        <v>0</v>
      </c>
      <c r="BR63" s="382">
        <f t="shared" si="68"/>
        <v>0</v>
      </c>
      <c r="BS63" s="382">
        <f t="shared" si="68"/>
        <v>0</v>
      </c>
      <c r="BU63" s="382">
        <f t="shared" ref="BU63:CF63" si="69">SUM(U63:U64)</f>
        <v>0</v>
      </c>
      <c r="BV63" s="382">
        <f t="shared" si="69"/>
        <v>0</v>
      </c>
      <c r="BW63" s="382">
        <f t="shared" si="69"/>
        <v>0</v>
      </c>
      <c r="BX63" s="382">
        <f t="shared" si="69"/>
        <v>0</v>
      </c>
      <c r="BY63" s="382">
        <f t="shared" si="69"/>
        <v>0</v>
      </c>
      <c r="BZ63" s="382">
        <f t="shared" si="69"/>
        <v>0</v>
      </c>
      <c r="CA63" s="382">
        <f t="shared" si="69"/>
        <v>0</v>
      </c>
      <c r="CB63" s="382">
        <f t="shared" si="69"/>
        <v>0</v>
      </c>
      <c r="CC63" s="382">
        <f t="shared" si="69"/>
        <v>0</v>
      </c>
      <c r="CD63" s="382">
        <f t="shared" si="69"/>
        <v>0</v>
      </c>
      <c r="CE63" s="382">
        <f t="shared" si="69"/>
        <v>0</v>
      </c>
      <c r="CF63" s="382">
        <f t="shared" si="69"/>
        <v>0</v>
      </c>
      <c r="CI63" s="425" t="s">
        <v>446</v>
      </c>
      <c r="CJ63" s="382">
        <f>IF(OR($D63="副園長",$D63="教頭",$D63="主任保育士",$D63="主幹教諭"),0,BH63)</f>
        <v>0</v>
      </c>
      <c r="CK63" s="382">
        <f t="shared" ref="CK63:CU63" si="70">IF(OR($D63="副園長",$D63="教頭",$D63="主任保育士",$D63="主幹教諭"),0,BI63)</f>
        <v>0</v>
      </c>
      <c r="CL63" s="382">
        <f t="shared" si="70"/>
        <v>0</v>
      </c>
      <c r="CM63" s="382">
        <f t="shared" si="70"/>
        <v>0</v>
      </c>
      <c r="CN63" s="382">
        <f t="shared" si="70"/>
        <v>0</v>
      </c>
      <c r="CO63" s="382">
        <f t="shared" si="70"/>
        <v>0</v>
      </c>
      <c r="CP63" s="382">
        <f t="shared" si="70"/>
        <v>0</v>
      </c>
      <c r="CQ63" s="382">
        <f t="shared" si="70"/>
        <v>0</v>
      </c>
      <c r="CR63" s="382">
        <f t="shared" si="70"/>
        <v>0</v>
      </c>
      <c r="CS63" s="382">
        <f t="shared" si="70"/>
        <v>0</v>
      </c>
      <c r="CT63" s="382">
        <f t="shared" si="70"/>
        <v>0</v>
      </c>
      <c r="CU63" s="382">
        <f t="shared" si="70"/>
        <v>0</v>
      </c>
    </row>
    <row r="64" spans="1:99" x14ac:dyDescent="0.15">
      <c r="A64" s="521"/>
      <c r="B64" s="524"/>
      <c r="C64" s="524"/>
      <c r="D64" s="524"/>
      <c r="E64" s="528"/>
      <c r="F64" s="524"/>
      <c r="G64" s="386" t="s">
        <v>366</v>
      </c>
      <c r="H64" s="385"/>
      <c r="I64" s="437" t="str">
        <f t="shared" si="57"/>
        <v/>
      </c>
      <c r="J64" s="437" t="str">
        <f t="shared" si="57"/>
        <v/>
      </c>
      <c r="K64" s="437" t="str">
        <f t="shared" si="57"/>
        <v/>
      </c>
      <c r="L64" s="437" t="str">
        <f t="shared" si="57"/>
        <v/>
      </c>
      <c r="M64" s="437" t="str">
        <f t="shared" si="57"/>
        <v/>
      </c>
      <c r="N64" s="437" t="str">
        <f t="shared" si="57"/>
        <v/>
      </c>
      <c r="O64" s="437" t="str">
        <f t="shared" si="57"/>
        <v/>
      </c>
      <c r="P64" s="437" t="str">
        <f t="shared" si="57"/>
        <v/>
      </c>
      <c r="Q64" s="437" t="str">
        <f t="shared" si="57"/>
        <v/>
      </c>
      <c r="R64" s="437" t="str">
        <f t="shared" si="57"/>
        <v/>
      </c>
      <c r="S64" s="437" t="str">
        <f t="shared" si="57"/>
        <v/>
      </c>
      <c r="T64" s="383">
        <f t="shared" si="2"/>
        <v>0</v>
      </c>
      <c r="U64" s="384"/>
      <c r="V64" s="439" t="str">
        <f t="shared" si="58"/>
        <v/>
      </c>
      <c r="W64" s="439" t="str">
        <f t="shared" si="58"/>
        <v/>
      </c>
      <c r="X64" s="439" t="str">
        <f t="shared" si="58"/>
        <v/>
      </c>
      <c r="Y64" s="439" t="str">
        <f t="shared" si="58"/>
        <v/>
      </c>
      <c r="Z64" s="439" t="str">
        <f t="shared" si="58"/>
        <v/>
      </c>
      <c r="AA64" s="439" t="str">
        <f t="shared" si="58"/>
        <v/>
      </c>
      <c r="AB64" s="439" t="str">
        <f t="shared" si="58"/>
        <v/>
      </c>
      <c r="AC64" s="439" t="str">
        <f t="shared" si="58"/>
        <v/>
      </c>
      <c r="AD64" s="439" t="str">
        <f t="shared" si="58"/>
        <v/>
      </c>
      <c r="AE64" s="439" t="str">
        <f t="shared" si="58"/>
        <v/>
      </c>
      <c r="AF64" s="439" t="str">
        <f t="shared" si="58"/>
        <v/>
      </c>
      <c r="AG64" s="383">
        <f t="shared" si="4"/>
        <v>0</v>
      </c>
      <c r="AH64" s="518"/>
      <c r="AO64" s="376">
        <v>2</v>
      </c>
      <c r="AP64" s="376">
        <v>2</v>
      </c>
      <c r="AQ64" s="376">
        <v>11</v>
      </c>
      <c r="AR64" s="37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76">
        <f ca="1">COUNTIF(INDIRECT("H"&amp;(ROW()+12*(($AO64-1)*3+$AP64)-ROW())/12+5):INDIRECT("S"&amp;(ROW()+12*(($AO64-1)*3+$AP64)-ROW())/12+5),AR64)</f>
        <v>0</v>
      </c>
      <c r="AT64" s="378">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376">
        <f ca="1">COUNTIF(INDIRECT("U"&amp;(ROW()+12*(($AO64-1)*3+$AP64)-ROW())/12+5):INDIRECT("AF"&amp;(ROW()+12*(($AO64-1)*3+$AP64)-ROW())/12+5),AT64)</f>
        <v>0</v>
      </c>
      <c r="AV64" s="376">
        <f ca="1">IF(AND(AR64+AT64&gt;0,AS64+AU64&gt;0),COUNTIF(AV$6:AV63,"&gt;0")+1,0)</f>
        <v>0</v>
      </c>
      <c r="BF64" s="376">
        <v>2</v>
      </c>
      <c r="BG64" s="376" t="s">
        <v>365</v>
      </c>
      <c r="BH64" s="382">
        <f>IF(BH63+BU63&gt;マスタ!$C$3,1,0)</f>
        <v>0</v>
      </c>
      <c r="BI64" s="382">
        <f>IF(BI63+BV63&gt;マスタ!$C$3,1,0)</f>
        <v>0</v>
      </c>
      <c r="BJ64" s="382">
        <f>IF(BJ63+BW63&gt;マスタ!$C$3,1,0)</f>
        <v>0</v>
      </c>
      <c r="BK64" s="382">
        <f>IF(BK63+BX63&gt;マスタ!$C$3,1,0)</f>
        <v>0</v>
      </c>
      <c r="BL64" s="382">
        <f>IF(BL63+BY63&gt;マスタ!$C$3,1,0)</f>
        <v>0</v>
      </c>
      <c r="BM64" s="382">
        <f>IF(BM63+BZ63&gt;マスタ!$C$3,1,0)</f>
        <v>0</v>
      </c>
      <c r="BN64" s="382">
        <f>IF(BN63+CA63&gt;マスタ!$C$3,1,0)</f>
        <v>0</v>
      </c>
      <c r="BO64" s="382">
        <f>IF(BO63+CB63&gt;マスタ!$C$3,1,0)</f>
        <v>0</v>
      </c>
      <c r="BP64" s="382">
        <f>IF(BP63+CC63&gt;マスタ!$C$3,1,0)</f>
        <v>0</v>
      </c>
      <c r="BQ64" s="382">
        <f>IF(BQ63+CD63&gt;マスタ!$C$3,1,0)</f>
        <v>0</v>
      </c>
      <c r="BR64" s="382">
        <f>IF(BR63+CE63&gt;マスタ!$C$3,1,0)</f>
        <v>0</v>
      </c>
      <c r="BS64" s="382">
        <f>IF(BS63+CF63&gt;マスタ!$C$3,1,0)</f>
        <v>0</v>
      </c>
    </row>
    <row r="65" spans="1:99" x14ac:dyDescent="0.15">
      <c r="A65" s="522"/>
      <c r="B65" s="525"/>
      <c r="C65" s="525"/>
      <c r="D65" s="525"/>
      <c r="E65" s="529"/>
      <c r="F65" s="525"/>
      <c r="G65" s="421" t="s">
        <v>440</v>
      </c>
      <c r="H65" s="381"/>
      <c r="I65" s="440"/>
      <c r="J65" s="440"/>
      <c r="K65" s="440"/>
      <c r="L65" s="440"/>
      <c r="M65" s="440"/>
      <c r="N65" s="440"/>
      <c r="O65" s="440"/>
      <c r="P65" s="440"/>
      <c r="Q65" s="440"/>
      <c r="R65" s="440"/>
      <c r="S65" s="440"/>
      <c r="T65" s="379">
        <f t="shared" si="2"/>
        <v>0</v>
      </c>
      <c r="U65" s="380"/>
      <c r="V65" s="441"/>
      <c r="W65" s="441"/>
      <c r="X65" s="441"/>
      <c r="Y65" s="441"/>
      <c r="Z65" s="441"/>
      <c r="AA65" s="441"/>
      <c r="AB65" s="441"/>
      <c r="AC65" s="441"/>
      <c r="AD65" s="441"/>
      <c r="AE65" s="441"/>
      <c r="AF65" s="441"/>
      <c r="AG65" s="379">
        <f t="shared" si="4"/>
        <v>0</v>
      </c>
      <c r="AH65" s="519"/>
      <c r="AO65" s="376">
        <v>2</v>
      </c>
      <c r="AP65" s="376">
        <v>2</v>
      </c>
      <c r="AQ65" s="376">
        <v>12</v>
      </c>
      <c r="AR65" s="37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76">
        <f ca="1">COUNTIF(INDIRECT("H"&amp;(ROW()+12*(($AO65-1)*3+$AP65)-ROW())/12+5):INDIRECT("S"&amp;(ROW()+12*(($AO65-1)*3+$AP65)-ROW())/12+5),AR65)</f>
        <v>0</v>
      </c>
      <c r="AT65" s="378">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376">
        <f ca="1">COUNTIF(INDIRECT("U"&amp;(ROW()+12*(($AO65-1)*3+$AP65)-ROW())/12+5):INDIRECT("AF"&amp;(ROW()+12*(($AO65-1)*3+$AP65)-ROW())/12+5),AT65)</f>
        <v>0</v>
      </c>
      <c r="AV65" s="376">
        <f ca="1">IF(AND(AR65+AT65&gt;0,AS65+AU65&gt;0),COUNTIF(AV$6:AV64,"&gt;0")+1,0)</f>
        <v>0</v>
      </c>
      <c r="BF65" s="376">
        <v>3</v>
      </c>
      <c r="BG65" s="420"/>
      <c r="BH65" s="382"/>
      <c r="BI65" s="382"/>
      <c r="BJ65" s="382"/>
      <c r="BK65" s="382"/>
      <c r="BL65" s="382"/>
      <c r="BM65" s="382"/>
      <c r="BN65" s="382"/>
      <c r="BO65" s="382"/>
      <c r="BP65" s="382"/>
      <c r="BQ65" s="382"/>
      <c r="BR65" s="382"/>
      <c r="BS65" s="382"/>
    </row>
    <row r="66" spans="1:99" x14ac:dyDescent="0.15">
      <c r="A66" s="520">
        <v>21</v>
      </c>
      <c r="B66" s="526"/>
      <c r="C66" s="526"/>
      <c r="D66" s="526"/>
      <c r="E66" s="527"/>
      <c r="F66" s="526"/>
      <c r="G66" s="390" t="s">
        <v>367</v>
      </c>
      <c r="H66" s="389"/>
      <c r="I66" s="436" t="str">
        <f t="shared" si="57"/>
        <v/>
      </c>
      <c r="J66" s="436" t="str">
        <f t="shared" si="57"/>
        <v/>
      </c>
      <c r="K66" s="436" t="str">
        <f t="shared" si="57"/>
        <v/>
      </c>
      <c r="L66" s="436" t="str">
        <f t="shared" si="57"/>
        <v/>
      </c>
      <c r="M66" s="436" t="str">
        <f t="shared" si="57"/>
        <v/>
      </c>
      <c r="N66" s="436" t="str">
        <f t="shared" si="57"/>
        <v/>
      </c>
      <c r="O66" s="436" t="str">
        <f t="shared" si="57"/>
        <v/>
      </c>
      <c r="P66" s="436" t="str">
        <f t="shared" si="57"/>
        <v/>
      </c>
      <c r="Q66" s="436" t="str">
        <f t="shared" si="57"/>
        <v/>
      </c>
      <c r="R66" s="436" t="str">
        <f t="shared" si="57"/>
        <v/>
      </c>
      <c r="S66" s="436" t="str">
        <f t="shared" si="57"/>
        <v/>
      </c>
      <c r="T66" s="387">
        <f t="shared" si="2"/>
        <v>0</v>
      </c>
      <c r="U66" s="388"/>
      <c r="V66" s="438" t="str">
        <f t="shared" si="58"/>
        <v/>
      </c>
      <c r="W66" s="438" t="str">
        <f t="shared" si="58"/>
        <v/>
      </c>
      <c r="X66" s="438" t="str">
        <f t="shared" si="58"/>
        <v/>
      </c>
      <c r="Y66" s="438" t="str">
        <f t="shared" si="58"/>
        <v/>
      </c>
      <c r="Z66" s="438" t="str">
        <f t="shared" si="58"/>
        <v/>
      </c>
      <c r="AA66" s="438" t="str">
        <f t="shared" si="58"/>
        <v/>
      </c>
      <c r="AB66" s="438" t="str">
        <f t="shared" si="58"/>
        <v/>
      </c>
      <c r="AC66" s="438" t="str">
        <f t="shared" si="58"/>
        <v/>
      </c>
      <c r="AD66" s="438" t="str">
        <f t="shared" si="58"/>
        <v/>
      </c>
      <c r="AE66" s="438" t="str">
        <f t="shared" si="58"/>
        <v/>
      </c>
      <c r="AF66" s="438" t="str">
        <f t="shared" si="58"/>
        <v/>
      </c>
      <c r="AG66" s="387">
        <f t="shared" si="4"/>
        <v>0</v>
      </c>
      <c r="AH66" s="517"/>
      <c r="AO66" s="376">
        <v>2</v>
      </c>
      <c r="AP66" s="376">
        <v>3</v>
      </c>
      <c r="AQ66" s="376">
        <v>1</v>
      </c>
      <c r="AR66" s="37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76">
        <f ca="1">COUNTIF(INDIRECT("H"&amp;(ROW()+12*(($AO66-1)*3+$AP66)-ROW())/12+5):INDIRECT("S"&amp;(ROW()+12*(($AO66-1)*3+$AP66)-ROW())/12+5),AR66)</f>
        <v>0</v>
      </c>
      <c r="AT66" s="378">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376">
        <f ca="1">COUNTIF(INDIRECT("U"&amp;(ROW()+12*(($AO66-1)*3+$AP66)-ROW())/12+5):INDIRECT("AF"&amp;(ROW()+12*(($AO66-1)*3+$AP66)-ROW())/12+5),AT66)</f>
        <v>0</v>
      </c>
      <c r="AV66" s="376">
        <f ca="1">IF(AND(AR66+AT66&gt;0,AS66+AU66&gt;0),COUNTIF(AV$6:AV65,"&gt;0")+1,0)</f>
        <v>0</v>
      </c>
      <c r="BF66" s="376">
        <v>1</v>
      </c>
      <c r="BH66" s="382">
        <f t="shared" ref="BH66:BS66" si="71">SUM(H66:H67)</f>
        <v>0</v>
      </c>
      <c r="BI66" s="382">
        <f t="shared" si="71"/>
        <v>0</v>
      </c>
      <c r="BJ66" s="382">
        <f t="shared" si="71"/>
        <v>0</v>
      </c>
      <c r="BK66" s="382">
        <f t="shared" si="71"/>
        <v>0</v>
      </c>
      <c r="BL66" s="382">
        <f t="shared" si="71"/>
        <v>0</v>
      </c>
      <c r="BM66" s="382">
        <f t="shared" si="71"/>
        <v>0</v>
      </c>
      <c r="BN66" s="382">
        <f t="shared" si="71"/>
        <v>0</v>
      </c>
      <c r="BO66" s="382">
        <f t="shared" si="71"/>
        <v>0</v>
      </c>
      <c r="BP66" s="382">
        <f t="shared" si="71"/>
        <v>0</v>
      </c>
      <c r="BQ66" s="382">
        <f t="shared" si="71"/>
        <v>0</v>
      </c>
      <c r="BR66" s="382">
        <f t="shared" si="71"/>
        <v>0</v>
      </c>
      <c r="BS66" s="382">
        <f t="shared" si="71"/>
        <v>0</v>
      </c>
      <c r="BU66" s="382">
        <f t="shared" ref="BU66:CF66" si="72">SUM(U66:U67)</f>
        <v>0</v>
      </c>
      <c r="BV66" s="382">
        <f t="shared" si="72"/>
        <v>0</v>
      </c>
      <c r="BW66" s="382">
        <f t="shared" si="72"/>
        <v>0</v>
      </c>
      <c r="BX66" s="382">
        <f t="shared" si="72"/>
        <v>0</v>
      </c>
      <c r="BY66" s="382">
        <f t="shared" si="72"/>
        <v>0</v>
      </c>
      <c r="BZ66" s="382">
        <f t="shared" si="72"/>
        <v>0</v>
      </c>
      <c r="CA66" s="382">
        <f t="shared" si="72"/>
        <v>0</v>
      </c>
      <c r="CB66" s="382">
        <f t="shared" si="72"/>
        <v>0</v>
      </c>
      <c r="CC66" s="382">
        <f t="shared" si="72"/>
        <v>0</v>
      </c>
      <c r="CD66" s="382">
        <f t="shared" si="72"/>
        <v>0</v>
      </c>
      <c r="CE66" s="382">
        <f t="shared" si="72"/>
        <v>0</v>
      </c>
      <c r="CF66" s="382">
        <f t="shared" si="72"/>
        <v>0</v>
      </c>
      <c r="CI66" s="425" t="s">
        <v>446</v>
      </c>
      <c r="CJ66" s="382">
        <f>IF(OR($D66="副園長",$D66="教頭",$D66="主任保育士",$D66="主幹教諭"),0,BH66)</f>
        <v>0</v>
      </c>
      <c r="CK66" s="382">
        <f t="shared" ref="CK66:CU66" si="73">IF(OR($D66="副園長",$D66="教頭",$D66="主任保育士",$D66="主幹教諭"),0,BI66)</f>
        <v>0</v>
      </c>
      <c r="CL66" s="382">
        <f t="shared" si="73"/>
        <v>0</v>
      </c>
      <c r="CM66" s="382">
        <f t="shared" si="73"/>
        <v>0</v>
      </c>
      <c r="CN66" s="382">
        <f t="shared" si="73"/>
        <v>0</v>
      </c>
      <c r="CO66" s="382">
        <f t="shared" si="73"/>
        <v>0</v>
      </c>
      <c r="CP66" s="382">
        <f t="shared" si="73"/>
        <v>0</v>
      </c>
      <c r="CQ66" s="382">
        <f t="shared" si="73"/>
        <v>0</v>
      </c>
      <c r="CR66" s="382">
        <f t="shared" si="73"/>
        <v>0</v>
      </c>
      <c r="CS66" s="382">
        <f t="shared" si="73"/>
        <v>0</v>
      </c>
      <c r="CT66" s="382">
        <f t="shared" si="73"/>
        <v>0</v>
      </c>
      <c r="CU66" s="382">
        <f t="shared" si="73"/>
        <v>0</v>
      </c>
    </row>
    <row r="67" spans="1:99" x14ac:dyDescent="0.15">
      <c r="A67" s="521"/>
      <c r="B67" s="524"/>
      <c r="C67" s="524"/>
      <c r="D67" s="524"/>
      <c r="E67" s="528"/>
      <c r="F67" s="524"/>
      <c r="G67" s="386" t="s">
        <v>366</v>
      </c>
      <c r="H67" s="385"/>
      <c r="I67" s="437" t="str">
        <f t="shared" si="57"/>
        <v/>
      </c>
      <c r="J67" s="437" t="str">
        <f t="shared" si="57"/>
        <v/>
      </c>
      <c r="K67" s="437" t="str">
        <f t="shared" si="57"/>
        <v/>
      </c>
      <c r="L67" s="437" t="str">
        <f t="shared" si="57"/>
        <v/>
      </c>
      <c r="M67" s="437" t="str">
        <f t="shared" si="57"/>
        <v/>
      </c>
      <c r="N67" s="437" t="str">
        <f t="shared" si="57"/>
        <v/>
      </c>
      <c r="O67" s="437" t="str">
        <f t="shared" si="57"/>
        <v/>
      </c>
      <c r="P67" s="437" t="str">
        <f t="shared" si="57"/>
        <v/>
      </c>
      <c r="Q67" s="437" t="str">
        <f t="shared" si="57"/>
        <v/>
      </c>
      <c r="R67" s="437" t="str">
        <f t="shared" si="57"/>
        <v/>
      </c>
      <c r="S67" s="437" t="str">
        <f t="shared" si="57"/>
        <v/>
      </c>
      <c r="T67" s="383">
        <f t="shared" si="2"/>
        <v>0</v>
      </c>
      <c r="U67" s="384"/>
      <c r="V67" s="439" t="str">
        <f t="shared" si="58"/>
        <v/>
      </c>
      <c r="W67" s="439" t="str">
        <f t="shared" si="58"/>
        <v/>
      </c>
      <c r="X67" s="439" t="str">
        <f t="shared" si="58"/>
        <v/>
      </c>
      <c r="Y67" s="439" t="str">
        <f t="shared" si="58"/>
        <v/>
      </c>
      <c r="Z67" s="439" t="str">
        <f t="shared" si="58"/>
        <v/>
      </c>
      <c r="AA67" s="439" t="str">
        <f t="shared" si="58"/>
        <v/>
      </c>
      <c r="AB67" s="439" t="str">
        <f t="shared" si="58"/>
        <v/>
      </c>
      <c r="AC67" s="439" t="str">
        <f t="shared" si="58"/>
        <v/>
      </c>
      <c r="AD67" s="439" t="str">
        <f t="shared" si="58"/>
        <v/>
      </c>
      <c r="AE67" s="439" t="str">
        <f t="shared" si="58"/>
        <v/>
      </c>
      <c r="AF67" s="439" t="str">
        <f t="shared" si="58"/>
        <v/>
      </c>
      <c r="AG67" s="383">
        <f t="shared" si="4"/>
        <v>0</v>
      </c>
      <c r="AH67" s="518"/>
      <c r="AO67" s="376">
        <v>2</v>
      </c>
      <c r="AP67" s="376">
        <v>3</v>
      </c>
      <c r="AQ67" s="376">
        <v>2</v>
      </c>
      <c r="AR67" s="37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76">
        <f ca="1">COUNTIF(INDIRECT("H"&amp;(ROW()+12*(($AO67-1)*3+$AP67)-ROW())/12+5):INDIRECT("S"&amp;(ROW()+12*(($AO67-1)*3+$AP67)-ROW())/12+5),AR67)</f>
        <v>0</v>
      </c>
      <c r="AT67" s="378">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376">
        <f ca="1">COUNTIF(INDIRECT("U"&amp;(ROW()+12*(($AO67-1)*3+$AP67)-ROW())/12+5):INDIRECT("AF"&amp;(ROW()+12*(($AO67-1)*3+$AP67)-ROW())/12+5),AT67)</f>
        <v>0</v>
      </c>
      <c r="AV67" s="376">
        <f ca="1">IF(AND(AR67+AT67&gt;0,AS67+AU67&gt;0),COUNTIF(AV$6:AV66,"&gt;0")+1,0)</f>
        <v>0</v>
      </c>
      <c r="BF67" s="376">
        <v>2</v>
      </c>
      <c r="BG67" s="376" t="s">
        <v>365</v>
      </c>
      <c r="BH67" s="382">
        <f>IF(BH66+BU66&gt;マスタ!$C$3,1,0)</f>
        <v>0</v>
      </c>
      <c r="BI67" s="382">
        <f>IF(BI66+BV66&gt;マスタ!$C$3,1,0)</f>
        <v>0</v>
      </c>
      <c r="BJ67" s="382">
        <f>IF(BJ66+BW66&gt;マスタ!$C$3,1,0)</f>
        <v>0</v>
      </c>
      <c r="BK67" s="382">
        <f>IF(BK66+BX66&gt;マスタ!$C$3,1,0)</f>
        <v>0</v>
      </c>
      <c r="BL67" s="382">
        <f>IF(BL66+BY66&gt;マスタ!$C$3,1,0)</f>
        <v>0</v>
      </c>
      <c r="BM67" s="382">
        <f>IF(BM66+BZ66&gt;マスタ!$C$3,1,0)</f>
        <v>0</v>
      </c>
      <c r="BN67" s="382">
        <f>IF(BN66+CA66&gt;マスタ!$C$3,1,0)</f>
        <v>0</v>
      </c>
      <c r="BO67" s="382">
        <f>IF(BO66+CB66&gt;マスタ!$C$3,1,0)</f>
        <v>0</v>
      </c>
      <c r="BP67" s="382">
        <f>IF(BP66+CC66&gt;マスタ!$C$3,1,0)</f>
        <v>0</v>
      </c>
      <c r="BQ67" s="382">
        <f>IF(BQ66+CD66&gt;マスタ!$C$3,1,0)</f>
        <v>0</v>
      </c>
      <c r="BR67" s="382">
        <f>IF(BR66+CE66&gt;マスタ!$C$3,1,0)</f>
        <v>0</v>
      </c>
      <c r="BS67" s="382">
        <f>IF(BS66+CF66&gt;マスタ!$C$3,1,0)</f>
        <v>0</v>
      </c>
      <c r="BU67" s="382"/>
      <c r="BV67" s="382"/>
      <c r="BW67" s="382"/>
      <c r="BX67" s="382"/>
      <c r="BY67" s="382"/>
      <c r="BZ67" s="382"/>
      <c r="CA67" s="382"/>
      <c r="CB67" s="382"/>
      <c r="CC67" s="382"/>
      <c r="CD67" s="382"/>
      <c r="CE67" s="382"/>
      <c r="CF67" s="382"/>
    </row>
    <row r="68" spans="1:99" x14ac:dyDescent="0.15">
      <c r="A68" s="522"/>
      <c r="B68" s="525"/>
      <c r="C68" s="525"/>
      <c r="D68" s="525"/>
      <c r="E68" s="529"/>
      <c r="F68" s="525"/>
      <c r="G68" s="421" t="s">
        <v>440</v>
      </c>
      <c r="H68" s="381"/>
      <c r="I68" s="440"/>
      <c r="J68" s="440"/>
      <c r="K68" s="440"/>
      <c r="L68" s="440"/>
      <c r="M68" s="440"/>
      <c r="N68" s="440"/>
      <c r="O68" s="440"/>
      <c r="P68" s="440"/>
      <c r="Q68" s="440"/>
      <c r="R68" s="440"/>
      <c r="S68" s="440"/>
      <c r="T68" s="379">
        <f t="shared" si="2"/>
        <v>0</v>
      </c>
      <c r="U68" s="380"/>
      <c r="V68" s="441"/>
      <c r="W68" s="441"/>
      <c r="X68" s="441"/>
      <c r="Y68" s="441"/>
      <c r="Z68" s="441"/>
      <c r="AA68" s="441"/>
      <c r="AB68" s="441"/>
      <c r="AC68" s="441"/>
      <c r="AD68" s="441"/>
      <c r="AE68" s="441"/>
      <c r="AF68" s="441"/>
      <c r="AG68" s="379">
        <f t="shared" si="4"/>
        <v>0</v>
      </c>
      <c r="AH68" s="519"/>
      <c r="AO68" s="376">
        <v>2</v>
      </c>
      <c r="AP68" s="376">
        <v>3</v>
      </c>
      <c r="AQ68" s="376">
        <v>3</v>
      </c>
      <c r="AR68" s="37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76">
        <f ca="1">COUNTIF(INDIRECT("H"&amp;(ROW()+12*(($AO68-1)*3+$AP68)-ROW())/12+5):INDIRECT("S"&amp;(ROW()+12*(($AO68-1)*3+$AP68)-ROW())/12+5),AR68)</f>
        <v>0</v>
      </c>
      <c r="AT68" s="378">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376">
        <f ca="1">COUNTIF(INDIRECT("U"&amp;(ROW()+12*(($AO68-1)*3+$AP68)-ROW())/12+5):INDIRECT("AF"&amp;(ROW()+12*(($AO68-1)*3+$AP68)-ROW())/12+5),AT68)</f>
        <v>0</v>
      </c>
      <c r="AV68" s="376">
        <f ca="1">IF(AND(AR68+AT68&gt;0,AS68+AU68&gt;0),COUNTIF(AV$6:AV67,"&gt;0")+1,0)</f>
        <v>0</v>
      </c>
      <c r="BF68" s="376">
        <v>3</v>
      </c>
      <c r="BG68" s="420"/>
      <c r="BH68" s="382"/>
      <c r="BI68" s="382"/>
      <c r="BJ68" s="382"/>
      <c r="BK68" s="382"/>
      <c r="BL68" s="382"/>
      <c r="BM68" s="382"/>
      <c r="BN68" s="382"/>
      <c r="BO68" s="382"/>
      <c r="BP68" s="382"/>
      <c r="BQ68" s="382"/>
      <c r="BR68" s="382"/>
      <c r="BS68" s="382"/>
      <c r="BU68" s="382"/>
      <c r="BV68" s="382"/>
      <c r="BW68" s="382"/>
      <c r="BX68" s="382"/>
      <c r="BY68" s="382"/>
      <c r="BZ68" s="382"/>
      <c r="CA68" s="382"/>
      <c r="CB68" s="382"/>
      <c r="CC68" s="382"/>
      <c r="CD68" s="382"/>
      <c r="CE68" s="382"/>
      <c r="CF68" s="382"/>
    </row>
    <row r="69" spans="1:99" x14ac:dyDescent="0.15">
      <c r="A69" s="520">
        <v>22</v>
      </c>
      <c r="B69" s="526"/>
      <c r="C69" s="526"/>
      <c r="D69" s="526"/>
      <c r="E69" s="527"/>
      <c r="F69" s="526"/>
      <c r="G69" s="390" t="s">
        <v>367</v>
      </c>
      <c r="H69" s="389"/>
      <c r="I69" s="436" t="str">
        <f t="shared" si="57"/>
        <v/>
      </c>
      <c r="J69" s="436" t="str">
        <f t="shared" si="57"/>
        <v/>
      </c>
      <c r="K69" s="436" t="str">
        <f t="shared" si="57"/>
        <v/>
      </c>
      <c r="L69" s="436" t="str">
        <f t="shared" si="57"/>
        <v/>
      </c>
      <c r="M69" s="436" t="str">
        <f t="shared" si="57"/>
        <v/>
      </c>
      <c r="N69" s="436" t="str">
        <f t="shared" si="57"/>
        <v/>
      </c>
      <c r="O69" s="436" t="str">
        <f t="shared" si="57"/>
        <v/>
      </c>
      <c r="P69" s="436" t="str">
        <f t="shared" si="57"/>
        <v/>
      </c>
      <c r="Q69" s="436" t="str">
        <f t="shared" si="57"/>
        <v/>
      </c>
      <c r="R69" s="436" t="str">
        <f t="shared" si="57"/>
        <v/>
      </c>
      <c r="S69" s="436" t="str">
        <f t="shared" si="57"/>
        <v/>
      </c>
      <c r="T69" s="387">
        <f t="shared" si="2"/>
        <v>0</v>
      </c>
      <c r="U69" s="388"/>
      <c r="V69" s="438" t="str">
        <f t="shared" si="58"/>
        <v/>
      </c>
      <c r="W69" s="438" t="str">
        <f t="shared" si="58"/>
        <v/>
      </c>
      <c r="X69" s="438" t="str">
        <f t="shared" si="58"/>
        <v/>
      </c>
      <c r="Y69" s="438" t="str">
        <f t="shared" si="58"/>
        <v/>
      </c>
      <c r="Z69" s="438" t="str">
        <f t="shared" si="58"/>
        <v/>
      </c>
      <c r="AA69" s="438" t="str">
        <f t="shared" si="58"/>
        <v/>
      </c>
      <c r="AB69" s="438" t="str">
        <f t="shared" si="58"/>
        <v/>
      </c>
      <c r="AC69" s="438" t="str">
        <f t="shared" si="58"/>
        <v/>
      </c>
      <c r="AD69" s="438" t="str">
        <f t="shared" si="58"/>
        <v/>
      </c>
      <c r="AE69" s="438" t="str">
        <f t="shared" si="58"/>
        <v/>
      </c>
      <c r="AF69" s="438" t="str">
        <f t="shared" si="58"/>
        <v/>
      </c>
      <c r="AG69" s="387">
        <f t="shared" si="4"/>
        <v>0</v>
      </c>
      <c r="AH69" s="517"/>
      <c r="AO69" s="376">
        <v>2</v>
      </c>
      <c r="AP69" s="376">
        <v>3</v>
      </c>
      <c r="AQ69" s="376">
        <v>4</v>
      </c>
      <c r="AR69" s="37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76">
        <f ca="1">COUNTIF(INDIRECT("H"&amp;(ROW()+12*(($AO69-1)*3+$AP69)-ROW())/12+5):INDIRECT("S"&amp;(ROW()+12*(($AO69-1)*3+$AP69)-ROW())/12+5),AR69)</f>
        <v>0</v>
      </c>
      <c r="AT69" s="378">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376">
        <f ca="1">COUNTIF(INDIRECT("U"&amp;(ROW()+12*(($AO69-1)*3+$AP69)-ROW())/12+5):INDIRECT("AF"&amp;(ROW()+12*(($AO69-1)*3+$AP69)-ROW())/12+5),AT69)</f>
        <v>0</v>
      </c>
      <c r="AV69" s="376">
        <f ca="1">IF(AND(AR69+AT69&gt;0,AS69+AU69&gt;0),COUNTIF(AV$6:AV68,"&gt;0")+1,0)</f>
        <v>0</v>
      </c>
      <c r="BF69" s="376">
        <v>1</v>
      </c>
      <c r="BH69" s="382">
        <f t="shared" ref="BH69:BS69" si="74">SUM(H69:H70)</f>
        <v>0</v>
      </c>
      <c r="BI69" s="382">
        <f t="shared" si="74"/>
        <v>0</v>
      </c>
      <c r="BJ69" s="382">
        <f t="shared" si="74"/>
        <v>0</v>
      </c>
      <c r="BK69" s="382">
        <f t="shared" si="74"/>
        <v>0</v>
      </c>
      <c r="BL69" s="382">
        <f t="shared" si="74"/>
        <v>0</v>
      </c>
      <c r="BM69" s="382">
        <f t="shared" si="74"/>
        <v>0</v>
      </c>
      <c r="BN69" s="382">
        <f t="shared" si="74"/>
        <v>0</v>
      </c>
      <c r="BO69" s="382">
        <f t="shared" si="74"/>
        <v>0</v>
      </c>
      <c r="BP69" s="382">
        <f t="shared" si="74"/>
        <v>0</v>
      </c>
      <c r="BQ69" s="382">
        <f t="shared" si="74"/>
        <v>0</v>
      </c>
      <c r="BR69" s="382">
        <f t="shared" si="74"/>
        <v>0</v>
      </c>
      <c r="BS69" s="382">
        <f t="shared" si="74"/>
        <v>0</v>
      </c>
      <c r="BU69" s="382">
        <f t="shared" ref="BU69:CF69" si="75">SUM(U69:U70)</f>
        <v>0</v>
      </c>
      <c r="BV69" s="382">
        <f t="shared" si="75"/>
        <v>0</v>
      </c>
      <c r="BW69" s="382">
        <f t="shared" si="75"/>
        <v>0</v>
      </c>
      <c r="BX69" s="382">
        <f t="shared" si="75"/>
        <v>0</v>
      </c>
      <c r="BY69" s="382">
        <f t="shared" si="75"/>
        <v>0</v>
      </c>
      <c r="BZ69" s="382">
        <f t="shared" si="75"/>
        <v>0</v>
      </c>
      <c r="CA69" s="382">
        <f t="shared" si="75"/>
        <v>0</v>
      </c>
      <c r="CB69" s="382">
        <f t="shared" si="75"/>
        <v>0</v>
      </c>
      <c r="CC69" s="382">
        <f t="shared" si="75"/>
        <v>0</v>
      </c>
      <c r="CD69" s="382">
        <f t="shared" si="75"/>
        <v>0</v>
      </c>
      <c r="CE69" s="382">
        <f t="shared" si="75"/>
        <v>0</v>
      </c>
      <c r="CF69" s="382">
        <f t="shared" si="75"/>
        <v>0</v>
      </c>
      <c r="CI69" s="425" t="s">
        <v>446</v>
      </c>
      <c r="CJ69" s="382">
        <f>IF(OR($D69="副園長",$D69="教頭",$D69="主任保育士",$D69="主幹教諭"),0,BH69)</f>
        <v>0</v>
      </c>
      <c r="CK69" s="382">
        <f t="shared" ref="CK69:CU69" si="76">IF(OR($D69="副園長",$D69="教頭",$D69="主任保育士",$D69="主幹教諭"),0,BI69)</f>
        <v>0</v>
      </c>
      <c r="CL69" s="382">
        <f t="shared" si="76"/>
        <v>0</v>
      </c>
      <c r="CM69" s="382">
        <f t="shared" si="76"/>
        <v>0</v>
      </c>
      <c r="CN69" s="382">
        <f t="shared" si="76"/>
        <v>0</v>
      </c>
      <c r="CO69" s="382">
        <f t="shared" si="76"/>
        <v>0</v>
      </c>
      <c r="CP69" s="382">
        <f t="shared" si="76"/>
        <v>0</v>
      </c>
      <c r="CQ69" s="382">
        <f t="shared" si="76"/>
        <v>0</v>
      </c>
      <c r="CR69" s="382">
        <f t="shared" si="76"/>
        <v>0</v>
      </c>
      <c r="CS69" s="382">
        <f t="shared" si="76"/>
        <v>0</v>
      </c>
      <c r="CT69" s="382">
        <f t="shared" si="76"/>
        <v>0</v>
      </c>
      <c r="CU69" s="382">
        <f t="shared" si="76"/>
        <v>0</v>
      </c>
    </row>
    <row r="70" spans="1:99" x14ac:dyDescent="0.15">
      <c r="A70" s="521"/>
      <c r="B70" s="524"/>
      <c r="C70" s="524"/>
      <c r="D70" s="524"/>
      <c r="E70" s="528"/>
      <c r="F70" s="524"/>
      <c r="G70" s="386" t="s">
        <v>366</v>
      </c>
      <c r="H70" s="385"/>
      <c r="I70" s="437" t="str">
        <f t="shared" ref="I70:S85" si="77">IF(H70="","",H70)</f>
        <v/>
      </c>
      <c r="J70" s="437" t="str">
        <f t="shared" si="77"/>
        <v/>
      </c>
      <c r="K70" s="437" t="str">
        <f t="shared" si="77"/>
        <v/>
      </c>
      <c r="L70" s="437" t="str">
        <f t="shared" si="77"/>
        <v/>
      </c>
      <c r="M70" s="437" t="str">
        <f t="shared" si="77"/>
        <v/>
      </c>
      <c r="N70" s="437" t="str">
        <f t="shared" si="77"/>
        <v/>
      </c>
      <c r="O70" s="437" t="str">
        <f t="shared" si="77"/>
        <v/>
      </c>
      <c r="P70" s="437" t="str">
        <f t="shared" si="77"/>
        <v/>
      </c>
      <c r="Q70" s="437" t="str">
        <f t="shared" si="77"/>
        <v/>
      </c>
      <c r="R70" s="437" t="str">
        <f t="shared" si="77"/>
        <v/>
      </c>
      <c r="S70" s="437" t="str">
        <f t="shared" si="77"/>
        <v/>
      </c>
      <c r="T70" s="383">
        <f t="shared" ref="T70:T95" si="78">SUM(H70:S70)</f>
        <v>0</v>
      </c>
      <c r="U70" s="384"/>
      <c r="V70" s="439" t="str">
        <f t="shared" ref="V70:AF85" si="79">IF(U70="","",U70)</f>
        <v/>
      </c>
      <c r="W70" s="439" t="str">
        <f t="shared" si="79"/>
        <v/>
      </c>
      <c r="X70" s="439" t="str">
        <f t="shared" si="79"/>
        <v/>
      </c>
      <c r="Y70" s="439" t="str">
        <f t="shared" si="79"/>
        <v/>
      </c>
      <c r="Z70" s="439" t="str">
        <f t="shared" si="79"/>
        <v/>
      </c>
      <c r="AA70" s="439" t="str">
        <f t="shared" si="79"/>
        <v/>
      </c>
      <c r="AB70" s="439" t="str">
        <f t="shared" si="79"/>
        <v/>
      </c>
      <c r="AC70" s="439" t="str">
        <f t="shared" si="79"/>
        <v/>
      </c>
      <c r="AD70" s="439" t="str">
        <f t="shared" si="79"/>
        <v/>
      </c>
      <c r="AE70" s="439" t="str">
        <f t="shared" si="79"/>
        <v/>
      </c>
      <c r="AF70" s="439" t="str">
        <f t="shared" si="79"/>
        <v/>
      </c>
      <c r="AG70" s="383">
        <f t="shared" ref="AG70:AG95" si="80">SUM(U70:AF70)</f>
        <v>0</v>
      </c>
      <c r="AH70" s="518"/>
      <c r="AO70" s="376">
        <v>2</v>
      </c>
      <c r="AP70" s="376">
        <v>3</v>
      </c>
      <c r="AQ70" s="376">
        <v>5</v>
      </c>
      <c r="AR70" s="37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76">
        <f ca="1">COUNTIF(INDIRECT("H"&amp;(ROW()+12*(($AO70-1)*3+$AP70)-ROW())/12+5):INDIRECT("S"&amp;(ROW()+12*(($AO70-1)*3+$AP70)-ROW())/12+5),AR70)</f>
        <v>0</v>
      </c>
      <c r="AT70" s="378">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376">
        <f ca="1">COUNTIF(INDIRECT("U"&amp;(ROW()+12*(($AO70-1)*3+$AP70)-ROW())/12+5):INDIRECT("AF"&amp;(ROW()+12*(($AO70-1)*3+$AP70)-ROW())/12+5),AT70)</f>
        <v>0</v>
      </c>
      <c r="AV70" s="376">
        <f ca="1">IF(AND(AR70+AT70&gt;0,AS70+AU70&gt;0),COUNTIF(AV$6:AV69,"&gt;0")+1,0)</f>
        <v>0</v>
      </c>
      <c r="BF70" s="376">
        <v>2</v>
      </c>
      <c r="BG70" s="376" t="s">
        <v>365</v>
      </c>
      <c r="BH70" s="382">
        <f>IF(BH69+BU69&gt;マスタ!$C$3,1,0)</f>
        <v>0</v>
      </c>
      <c r="BI70" s="382">
        <f>IF(BI69+BV69&gt;マスタ!$C$3,1,0)</f>
        <v>0</v>
      </c>
      <c r="BJ70" s="382">
        <f>IF(BJ69+BW69&gt;マスタ!$C$3,1,0)</f>
        <v>0</v>
      </c>
      <c r="BK70" s="382">
        <f>IF(BK69+BX69&gt;マスタ!$C$3,1,0)</f>
        <v>0</v>
      </c>
      <c r="BL70" s="382">
        <f>IF(BL69+BY69&gt;マスタ!$C$3,1,0)</f>
        <v>0</v>
      </c>
      <c r="BM70" s="382">
        <f>IF(BM69+BZ69&gt;マスタ!$C$3,1,0)</f>
        <v>0</v>
      </c>
      <c r="BN70" s="382">
        <f>IF(BN69+CA69&gt;マスタ!$C$3,1,0)</f>
        <v>0</v>
      </c>
      <c r="BO70" s="382">
        <f>IF(BO69+CB69&gt;マスタ!$C$3,1,0)</f>
        <v>0</v>
      </c>
      <c r="BP70" s="382">
        <f>IF(BP69+CC69&gt;マスタ!$C$3,1,0)</f>
        <v>0</v>
      </c>
      <c r="BQ70" s="382">
        <f>IF(BQ69+CD69&gt;マスタ!$C$3,1,0)</f>
        <v>0</v>
      </c>
      <c r="BR70" s="382">
        <f>IF(BR69+CE69&gt;マスタ!$C$3,1,0)</f>
        <v>0</v>
      </c>
      <c r="BS70" s="382">
        <f>IF(BS69+CF69&gt;マスタ!$C$3,1,0)</f>
        <v>0</v>
      </c>
      <c r="BU70" s="382"/>
      <c r="BV70" s="382"/>
      <c r="BW70" s="382"/>
      <c r="BX70" s="382"/>
      <c r="BY70" s="382"/>
      <c r="BZ70" s="382"/>
      <c r="CA70" s="382"/>
      <c r="CB70" s="382"/>
      <c r="CC70" s="382"/>
      <c r="CD70" s="382"/>
      <c r="CE70" s="382"/>
      <c r="CF70" s="382"/>
    </row>
    <row r="71" spans="1:99" x14ac:dyDescent="0.15">
      <c r="A71" s="522"/>
      <c r="B71" s="525"/>
      <c r="C71" s="525"/>
      <c r="D71" s="525"/>
      <c r="E71" s="529"/>
      <c r="F71" s="525"/>
      <c r="G71" s="421" t="s">
        <v>440</v>
      </c>
      <c r="H71" s="381"/>
      <c r="I71" s="440"/>
      <c r="J71" s="440"/>
      <c r="K71" s="440"/>
      <c r="L71" s="440"/>
      <c r="M71" s="440"/>
      <c r="N71" s="440"/>
      <c r="O71" s="440"/>
      <c r="P71" s="440"/>
      <c r="Q71" s="440"/>
      <c r="R71" s="440"/>
      <c r="S71" s="440"/>
      <c r="T71" s="379">
        <f t="shared" si="78"/>
        <v>0</v>
      </c>
      <c r="U71" s="380"/>
      <c r="V71" s="441"/>
      <c r="W71" s="441"/>
      <c r="X71" s="441"/>
      <c r="Y71" s="441"/>
      <c r="Z71" s="441"/>
      <c r="AA71" s="441"/>
      <c r="AB71" s="441"/>
      <c r="AC71" s="441"/>
      <c r="AD71" s="441"/>
      <c r="AE71" s="441"/>
      <c r="AF71" s="441"/>
      <c r="AG71" s="379">
        <f t="shared" si="80"/>
        <v>0</v>
      </c>
      <c r="AH71" s="519"/>
      <c r="AO71" s="376">
        <v>2</v>
      </c>
      <c r="AP71" s="376">
        <v>3</v>
      </c>
      <c r="AQ71" s="376">
        <v>6</v>
      </c>
      <c r="AR71" s="37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76">
        <f ca="1">COUNTIF(INDIRECT("H"&amp;(ROW()+12*(($AO71-1)*3+$AP71)-ROW())/12+5):INDIRECT("S"&amp;(ROW()+12*(($AO71-1)*3+$AP71)-ROW())/12+5),AR71)</f>
        <v>0</v>
      </c>
      <c r="AT71" s="378">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376">
        <f ca="1">COUNTIF(INDIRECT("U"&amp;(ROW()+12*(($AO71-1)*3+$AP71)-ROW())/12+5):INDIRECT("AF"&amp;(ROW()+12*(($AO71-1)*3+$AP71)-ROW())/12+5),AT71)</f>
        <v>0</v>
      </c>
      <c r="AV71" s="376">
        <f ca="1">IF(AND(AR71+AT71&gt;0,AS71+AU71&gt;0),COUNTIF(AV$6:AV70,"&gt;0")+1,0)</f>
        <v>0</v>
      </c>
      <c r="BF71" s="376">
        <v>3</v>
      </c>
      <c r="BG71" s="420"/>
      <c r="BH71" s="382"/>
      <c r="BI71" s="382"/>
      <c r="BJ71" s="382"/>
      <c r="BK71" s="382"/>
      <c r="BL71" s="382"/>
      <c r="BM71" s="382"/>
      <c r="BN71" s="382"/>
      <c r="BO71" s="382"/>
      <c r="BP71" s="382"/>
      <c r="BQ71" s="382"/>
      <c r="BR71" s="382"/>
      <c r="BS71" s="382"/>
      <c r="BU71" s="382"/>
      <c r="BV71" s="382"/>
      <c r="BW71" s="382"/>
      <c r="BX71" s="382"/>
      <c r="BY71" s="382"/>
      <c r="BZ71" s="382"/>
      <c r="CA71" s="382"/>
      <c r="CB71" s="382"/>
      <c r="CC71" s="382"/>
      <c r="CD71" s="382"/>
      <c r="CE71" s="382"/>
      <c r="CF71" s="382"/>
    </row>
    <row r="72" spans="1:99" x14ac:dyDescent="0.15">
      <c r="A72" s="520">
        <v>23</v>
      </c>
      <c r="B72" s="526"/>
      <c r="C72" s="526"/>
      <c r="D72" s="526"/>
      <c r="E72" s="527"/>
      <c r="F72" s="526"/>
      <c r="G72" s="390" t="s">
        <v>367</v>
      </c>
      <c r="H72" s="389"/>
      <c r="I72" s="436" t="str">
        <f t="shared" si="77"/>
        <v/>
      </c>
      <c r="J72" s="436" t="str">
        <f t="shared" si="77"/>
        <v/>
      </c>
      <c r="K72" s="436" t="str">
        <f t="shared" si="77"/>
        <v/>
      </c>
      <c r="L72" s="436" t="str">
        <f t="shared" si="77"/>
        <v/>
      </c>
      <c r="M72" s="436" t="str">
        <f t="shared" si="77"/>
        <v/>
      </c>
      <c r="N72" s="436" t="str">
        <f t="shared" si="77"/>
        <v/>
      </c>
      <c r="O72" s="436" t="str">
        <f t="shared" si="77"/>
        <v/>
      </c>
      <c r="P72" s="436" t="str">
        <f t="shared" si="77"/>
        <v/>
      </c>
      <c r="Q72" s="436" t="str">
        <f t="shared" si="77"/>
        <v/>
      </c>
      <c r="R72" s="436" t="str">
        <f t="shared" si="77"/>
        <v/>
      </c>
      <c r="S72" s="436" t="str">
        <f t="shared" si="77"/>
        <v/>
      </c>
      <c r="T72" s="387">
        <f t="shared" si="78"/>
        <v>0</v>
      </c>
      <c r="U72" s="388"/>
      <c r="V72" s="438" t="str">
        <f t="shared" si="79"/>
        <v/>
      </c>
      <c r="W72" s="438" t="str">
        <f t="shared" si="79"/>
        <v/>
      </c>
      <c r="X72" s="438" t="str">
        <f t="shared" si="79"/>
        <v/>
      </c>
      <c r="Y72" s="438" t="str">
        <f t="shared" si="79"/>
        <v/>
      </c>
      <c r="Z72" s="438" t="str">
        <f t="shared" si="79"/>
        <v/>
      </c>
      <c r="AA72" s="438" t="str">
        <f t="shared" si="79"/>
        <v/>
      </c>
      <c r="AB72" s="438" t="str">
        <f t="shared" si="79"/>
        <v/>
      </c>
      <c r="AC72" s="438" t="str">
        <f t="shared" si="79"/>
        <v/>
      </c>
      <c r="AD72" s="438" t="str">
        <f t="shared" si="79"/>
        <v/>
      </c>
      <c r="AE72" s="438" t="str">
        <f t="shared" si="79"/>
        <v/>
      </c>
      <c r="AF72" s="438" t="str">
        <f t="shared" si="79"/>
        <v/>
      </c>
      <c r="AG72" s="387">
        <f t="shared" si="80"/>
        <v>0</v>
      </c>
      <c r="AH72" s="517"/>
      <c r="AO72" s="376">
        <v>2</v>
      </c>
      <c r="AP72" s="376">
        <v>3</v>
      </c>
      <c r="AQ72" s="376">
        <v>7</v>
      </c>
      <c r="AR72" s="37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76">
        <f ca="1">COUNTIF(INDIRECT("H"&amp;(ROW()+12*(($AO72-1)*3+$AP72)-ROW())/12+5):INDIRECT("S"&amp;(ROW()+12*(($AO72-1)*3+$AP72)-ROW())/12+5),AR72)</f>
        <v>0</v>
      </c>
      <c r="AT72" s="378">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376">
        <f ca="1">COUNTIF(INDIRECT("U"&amp;(ROW()+12*(($AO72-1)*3+$AP72)-ROW())/12+5):INDIRECT("AF"&amp;(ROW()+12*(($AO72-1)*3+$AP72)-ROW())/12+5),AT72)</f>
        <v>0</v>
      </c>
      <c r="AV72" s="376">
        <f ca="1">IF(AND(AR72+AT72&gt;0,AS72+AU72&gt;0),COUNTIF(AV$6:AV71,"&gt;0")+1,0)</f>
        <v>0</v>
      </c>
      <c r="BF72" s="376">
        <v>1</v>
      </c>
      <c r="BH72" s="382">
        <f t="shared" ref="BH72:BS72" si="81">SUM(H72:H73)</f>
        <v>0</v>
      </c>
      <c r="BI72" s="382">
        <f t="shared" si="81"/>
        <v>0</v>
      </c>
      <c r="BJ72" s="382">
        <f t="shared" si="81"/>
        <v>0</v>
      </c>
      <c r="BK72" s="382">
        <f t="shared" si="81"/>
        <v>0</v>
      </c>
      <c r="BL72" s="382">
        <f t="shared" si="81"/>
        <v>0</v>
      </c>
      <c r="BM72" s="382">
        <f t="shared" si="81"/>
        <v>0</v>
      </c>
      <c r="BN72" s="382">
        <f t="shared" si="81"/>
        <v>0</v>
      </c>
      <c r="BO72" s="382">
        <f t="shared" si="81"/>
        <v>0</v>
      </c>
      <c r="BP72" s="382">
        <f t="shared" si="81"/>
        <v>0</v>
      </c>
      <c r="BQ72" s="382">
        <f t="shared" si="81"/>
        <v>0</v>
      </c>
      <c r="BR72" s="382">
        <f t="shared" si="81"/>
        <v>0</v>
      </c>
      <c r="BS72" s="382">
        <f t="shared" si="81"/>
        <v>0</v>
      </c>
      <c r="BU72" s="382">
        <f t="shared" ref="BU72:CF72" si="82">SUM(U72:U73)</f>
        <v>0</v>
      </c>
      <c r="BV72" s="382">
        <f t="shared" si="82"/>
        <v>0</v>
      </c>
      <c r="BW72" s="382">
        <f t="shared" si="82"/>
        <v>0</v>
      </c>
      <c r="BX72" s="382">
        <f t="shared" si="82"/>
        <v>0</v>
      </c>
      <c r="BY72" s="382">
        <f t="shared" si="82"/>
        <v>0</v>
      </c>
      <c r="BZ72" s="382">
        <f t="shared" si="82"/>
        <v>0</v>
      </c>
      <c r="CA72" s="382">
        <f t="shared" si="82"/>
        <v>0</v>
      </c>
      <c r="CB72" s="382">
        <f t="shared" si="82"/>
        <v>0</v>
      </c>
      <c r="CC72" s="382">
        <f t="shared" si="82"/>
        <v>0</v>
      </c>
      <c r="CD72" s="382">
        <f t="shared" si="82"/>
        <v>0</v>
      </c>
      <c r="CE72" s="382">
        <f t="shared" si="82"/>
        <v>0</v>
      </c>
      <c r="CF72" s="382">
        <f t="shared" si="82"/>
        <v>0</v>
      </c>
      <c r="CI72" s="425" t="s">
        <v>446</v>
      </c>
      <c r="CJ72" s="382">
        <f>IF(OR($D72="副園長",$D72="教頭",$D72="主任保育士",$D72="主幹教諭"),0,BH72)</f>
        <v>0</v>
      </c>
      <c r="CK72" s="382">
        <f t="shared" ref="CK72:CU72" si="83">IF(OR($D72="副園長",$D72="教頭",$D72="主任保育士",$D72="主幹教諭"),0,BI72)</f>
        <v>0</v>
      </c>
      <c r="CL72" s="382">
        <f t="shared" si="83"/>
        <v>0</v>
      </c>
      <c r="CM72" s="382">
        <f t="shared" si="83"/>
        <v>0</v>
      </c>
      <c r="CN72" s="382">
        <f t="shared" si="83"/>
        <v>0</v>
      </c>
      <c r="CO72" s="382">
        <f t="shared" si="83"/>
        <v>0</v>
      </c>
      <c r="CP72" s="382">
        <f t="shared" si="83"/>
        <v>0</v>
      </c>
      <c r="CQ72" s="382">
        <f t="shared" si="83"/>
        <v>0</v>
      </c>
      <c r="CR72" s="382">
        <f t="shared" si="83"/>
        <v>0</v>
      </c>
      <c r="CS72" s="382">
        <f t="shared" si="83"/>
        <v>0</v>
      </c>
      <c r="CT72" s="382">
        <f t="shared" si="83"/>
        <v>0</v>
      </c>
      <c r="CU72" s="382">
        <f t="shared" si="83"/>
        <v>0</v>
      </c>
    </row>
    <row r="73" spans="1:99" x14ac:dyDescent="0.15">
      <c r="A73" s="521"/>
      <c r="B73" s="524"/>
      <c r="C73" s="524"/>
      <c r="D73" s="524"/>
      <c r="E73" s="528"/>
      <c r="F73" s="524"/>
      <c r="G73" s="386" t="s">
        <v>366</v>
      </c>
      <c r="H73" s="385"/>
      <c r="I73" s="437" t="str">
        <f t="shared" si="77"/>
        <v/>
      </c>
      <c r="J73" s="437" t="str">
        <f t="shared" si="77"/>
        <v/>
      </c>
      <c r="K73" s="437" t="str">
        <f t="shared" si="77"/>
        <v/>
      </c>
      <c r="L73" s="437" t="str">
        <f t="shared" si="77"/>
        <v/>
      </c>
      <c r="M73" s="437" t="str">
        <f t="shared" si="77"/>
        <v/>
      </c>
      <c r="N73" s="437" t="str">
        <f t="shared" si="77"/>
        <v/>
      </c>
      <c r="O73" s="437" t="str">
        <f t="shared" si="77"/>
        <v/>
      </c>
      <c r="P73" s="437" t="str">
        <f t="shared" si="77"/>
        <v/>
      </c>
      <c r="Q73" s="437" t="str">
        <f t="shared" si="77"/>
        <v/>
      </c>
      <c r="R73" s="437" t="str">
        <f t="shared" si="77"/>
        <v/>
      </c>
      <c r="S73" s="437" t="str">
        <f t="shared" si="77"/>
        <v/>
      </c>
      <c r="T73" s="383">
        <f t="shared" si="78"/>
        <v>0</v>
      </c>
      <c r="U73" s="384"/>
      <c r="V73" s="439" t="str">
        <f t="shared" si="79"/>
        <v/>
      </c>
      <c r="W73" s="439" t="str">
        <f t="shared" si="79"/>
        <v/>
      </c>
      <c r="X73" s="439" t="str">
        <f t="shared" si="79"/>
        <v/>
      </c>
      <c r="Y73" s="439" t="str">
        <f t="shared" si="79"/>
        <v/>
      </c>
      <c r="Z73" s="439" t="str">
        <f t="shared" si="79"/>
        <v/>
      </c>
      <c r="AA73" s="439" t="str">
        <f t="shared" si="79"/>
        <v/>
      </c>
      <c r="AB73" s="439" t="str">
        <f t="shared" si="79"/>
        <v/>
      </c>
      <c r="AC73" s="439" t="str">
        <f t="shared" si="79"/>
        <v/>
      </c>
      <c r="AD73" s="439" t="str">
        <f t="shared" si="79"/>
        <v/>
      </c>
      <c r="AE73" s="439" t="str">
        <f t="shared" si="79"/>
        <v/>
      </c>
      <c r="AF73" s="439" t="str">
        <f t="shared" si="79"/>
        <v/>
      </c>
      <c r="AG73" s="383">
        <f t="shared" si="80"/>
        <v>0</v>
      </c>
      <c r="AH73" s="518"/>
      <c r="AO73" s="376">
        <v>2</v>
      </c>
      <c r="AP73" s="376">
        <v>3</v>
      </c>
      <c r="AQ73" s="376">
        <v>8</v>
      </c>
      <c r="AR73" s="37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76">
        <f ca="1">COUNTIF(INDIRECT("H"&amp;(ROW()+12*(($AO73-1)*3+$AP73)-ROW())/12+5):INDIRECT("S"&amp;(ROW()+12*(($AO73-1)*3+$AP73)-ROW())/12+5),AR73)</f>
        <v>0</v>
      </c>
      <c r="AT73" s="378">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376">
        <f ca="1">COUNTIF(INDIRECT("U"&amp;(ROW()+12*(($AO73-1)*3+$AP73)-ROW())/12+5):INDIRECT("AF"&amp;(ROW()+12*(($AO73-1)*3+$AP73)-ROW())/12+5),AT73)</f>
        <v>0</v>
      </c>
      <c r="AV73" s="376">
        <f ca="1">IF(AND(AR73+AT73&gt;0,AS73+AU73&gt;0),COUNTIF(AV$6:AV72,"&gt;0")+1,0)</f>
        <v>0</v>
      </c>
      <c r="BF73" s="376">
        <v>2</v>
      </c>
      <c r="BG73" s="376" t="s">
        <v>365</v>
      </c>
      <c r="BH73" s="382">
        <f>IF(BH72+BU72&gt;マスタ!$C$3,1,0)</f>
        <v>0</v>
      </c>
      <c r="BI73" s="382">
        <f>IF(BI72+BV72&gt;マスタ!$C$3,1,0)</f>
        <v>0</v>
      </c>
      <c r="BJ73" s="382">
        <f>IF(BJ72+BW72&gt;マスタ!$C$3,1,0)</f>
        <v>0</v>
      </c>
      <c r="BK73" s="382">
        <f>IF(BK72+BX72&gt;マスタ!$C$3,1,0)</f>
        <v>0</v>
      </c>
      <c r="BL73" s="382">
        <f>IF(BL72+BY72&gt;マスタ!$C$3,1,0)</f>
        <v>0</v>
      </c>
      <c r="BM73" s="382">
        <f>IF(BM72+BZ72&gt;マスタ!$C$3,1,0)</f>
        <v>0</v>
      </c>
      <c r="BN73" s="382">
        <f>IF(BN72+CA72&gt;マスタ!$C$3,1,0)</f>
        <v>0</v>
      </c>
      <c r="BO73" s="382">
        <f>IF(BO72+CB72&gt;マスタ!$C$3,1,0)</f>
        <v>0</v>
      </c>
      <c r="BP73" s="382">
        <f>IF(BP72+CC72&gt;マスタ!$C$3,1,0)</f>
        <v>0</v>
      </c>
      <c r="BQ73" s="382">
        <f>IF(BQ72+CD72&gt;マスタ!$C$3,1,0)</f>
        <v>0</v>
      </c>
      <c r="BR73" s="382">
        <f>IF(BR72+CE72&gt;マスタ!$C$3,1,0)</f>
        <v>0</v>
      </c>
      <c r="BS73" s="382">
        <f>IF(BS72+CF72&gt;マスタ!$C$3,1,0)</f>
        <v>0</v>
      </c>
      <c r="BU73" s="382"/>
      <c r="BV73" s="382"/>
      <c r="BW73" s="382"/>
      <c r="BX73" s="382"/>
      <c r="BY73" s="382"/>
      <c r="BZ73" s="382"/>
      <c r="CA73" s="382"/>
      <c r="CB73" s="382"/>
      <c r="CC73" s="382"/>
      <c r="CD73" s="382"/>
      <c r="CE73" s="382"/>
      <c r="CF73" s="382"/>
    </row>
    <row r="74" spans="1:99" x14ac:dyDescent="0.15">
      <c r="A74" s="522"/>
      <c r="B74" s="525"/>
      <c r="C74" s="525"/>
      <c r="D74" s="525"/>
      <c r="E74" s="529"/>
      <c r="F74" s="525"/>
      <c r="G74" s="421" t="s">
        <v>440</v>
      </c>
      <c r="H74" s="381"/>
      <c r="I74" s="440"/>
      <c r="J74" s="440"/>
      <c r="K74" s="440"/>
      <c r="L74" s="440"/>
      <c r="M74" s="440"/>
      <c r="N74" s="440"/>
      <c r="O74" s="440"/>
      <c r="P74" s="440"/>
      <c r="Q74" s="440"/>
      <c r="R74" s="440"/>
      <c r="S74" s="440"/>
      <c r="T74" s="379">
        <f t="shared" si="78"/>
        <v>0</v>
      </c>
      <c r="U74" s="380"/>
      <c r="V74" s="441"/>
      <c r="W74" s="441"/>
      <c r="X74" s="441"/>
      <c r="Y74" s="441"/>
      <c r="Z74" s="441"/>
      <c r="AA74" s="441"/>
      <c r="AB74" s="441"/>
      <c r="AC74" s="441"/>
      <c r="AD74" s="441"/>
      <c r="AE74" s="441"/>
      <c r="AF74" s="441"/>
      <c r="AG74" s="379">
        <f t="shared" si="80"/>
        <v>0</v>
      </c>
      <c r="AH74" s="519"/>
      <c r="AO74" s="376">
        <v>2</v>
      </c>
      <c r="AP74" s="376">
        <v>3</v>
      </c>
      <c r="AQ74" s="376">
        <v>9</v>
      </c>
      <c r="AR74" s="37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76">
        <f ca="1">COUNTIF(INDIRECT("H"&amp;(ROW()+12*(($AO74-1)*3+$AP74)-ROW())/12+5):INDIRECT("S"&amp;(ROW()+12*(($AO74-1)*3+$AP74)-ROW())/12+5),AR74)</f>
        <v>0</v>
      </c>
      <c r="AT74" s="378">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376">
        <f ca="1">COUNTIF(INDIRECT("U"&amp;(ROW()+12*(($AO74-1)*3+$AP74)-ROW())/12+5):INDIRECT("AF"&amp;(ROW()+12*(($AO74-1)*3+$AP74)-ROW())/12+5),AT74)</f>
        <v>0</v>
      </c>
      <c r="AV74" s="376">
        <f ca="1">IF(AND(AR74+AT74&gt;0,AS74+AU74&gt;0),COUNTIF(AV$6:AV73,"&gt;0")+1,0)</f>
        <v>0</v>
      </c>
      <c r="BF74" s="376">
        <v>3</v>
      </c>
      <c r="BG74" s="420"/>
      <c r="BH74" s="382"/>
      <c r="BI74" s="382"/>
      <c r="BJ74" s="382"/>
      <c r="BK74" s="382"/>
      <c r="BL74" s="382"/>
      <c r="BM74" s="382"/>
      <c r="BN74" s="382"/>
      <c r="BO74" s="382"/>
      <c r="BP74" s="382"/>
      <c r="BQ74" s="382"/>
      <c r="BR74" s="382"/>
      <c r="BS74" s="382"/>
      <c r="BU74" s="382"/>
      <c r="BV74" s="382"/>
      <c r="BW74" s="382"/>
      <c r="BX74" s="382"/>
      <c r="BY74" s="382"/>
      <c r="BZ74" s="382"/>
      <c r="CA74" s="382"/>
      <c r="CB74" s="382"/>
      <c r="CC74" s="382"/>
      <c r="CD74" s="382"/>
      <c r="CE74" s="382"/>
      <c r="CF74" s="382"/>
    </row>
    <row r="75" spans="1:99" x14ac:dyDescent="0.15">
      <c r="A75" s="520">
        <v>24</v>
      </c>
      <c r="B75" s="526"/>
      <c r="C75" s="523"/>
      <c r="D75" s="526"/>
      <c r="E75" s="527"/>
      <c r="F75" s="526"/>
      <c r="G75" s="390" t="s">
        <v>367</v>
      </c>
      <c r="H75" s="389"/>
      <c r="I75" s="436" t="str">
        <f t="shared" si="77"/>
        <v/>
      </c>
      <c r="J75" s="436" t="str">
        <f t="shared" si="77"/>
        <v/>
      </c>
      <c r="K75" s="436" t="str">
        <f t="shared" si="77"/>
        <v/>
      </c>
      <c r="L75" s="436" t="str">
        <f t="shared" si="77"/>
        <v/>
      </c>
      <c r="M75" s="436" t="str">
        <f t="shared" si="77"/>
        <v/>
      </c>
      <c r="N75" s="436" t="str">
        <f t="shared" si="77"/>
        <v/>
      </c>
      <c r="O75" s="436" t="str">
        <f t="shared" si="77"/>
        <v/>
      </c>
      <c r="P75" s="436" t="str">
        <f t="shared" si="77"/>
        <v/>
      </c>
      <c r="Q75" s="436" t="str">
        <f t="shared" si="77"/>
        <v/>
      </c>
      <c r="R75" s="436" t="str">
        <f t="shared" si="77"/>
        <v/>
      </c>
      <c r="S75" s="436" t="str">
        <f t="shared" si="77"/>
        <v/>
      </c>
      <c r="T75" s="387">
        <f t="shared" si="78"/>
        <v>0</v>
      </c>
      <c r="U75" s="388"/>
      <c r="V75" s="438" t="str">
        <f t="shared" si="79"/>
        <v/>
      </c>
      <c r="W75" s="438" t="str">
        <f t="shared" si="79"/>
        <v/>
      </c>
      <c r="X75" s="438" t="str">
        <f t="shared" si="79"/>
        <v/>
      </c>
      <c r="Y75" s="438" t="str">
        <f t="shared" si="79"/>
        <v/>
      </c>
      <c r="Z75" s="438" t="str">
        <f t="shared" si="79"/>
        <v/>
      </c>
      <c r="AA75" s="438" t="str">
        <f t="shared" si="79"/>
        <v/>
      </c>
      <c r="AB75" s="438" t="str">
        <f t="shared" si="79"/>
        <v/>
      </c>
      <c r="AC75" s="438" t="str">
        <f t="shared" si="79"/>
        <v/>
      </c>
      <c r="AD75" s="438" t="str">
        <f t="shared" si="79"/>
        <v/>
      </c>
      <c r="AE75" s="438" t="str">
        <f t="shared" si="79"/>
        <v/>
      </c>
      <c r="AF75" s="438" t="str">
        <f t="shared" si="79"/>
        <v/>
      </c>
      <c r="AG75" s="387">
        <f t="shared" si="80"/>
        <v>0</v>
      </c>
      <c r="AH75" s="517"/>
      <c r="AO75" s="376">
        <v>2</v>
      </c>
      <c r="AP75" s="376">
        <v>3</v>
      </c>
      <c r="AQ75" s="376">
        <v>10</v>
      </c>
      <c r="AR75" s="37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76">
        <f ca="1">COUNTIF(INDIRECT("H"&amp;(ROW()+12*(($AO75-1)*3+$AP75)-ROW())/12+5):INDIRECT("S"&amp;(ROW()+12*(($AO75-1)*3+$AP75)-ROW())/12+5),AR75)</f>
        <v>0</v>
      </c>
      <c r="AT75" s="378">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376">
        <f ca="1">COUNTIF(INDIRECT("U"&amp;(ROW()+12*(($AO75-1)*3+$AP75)-ROW())/12+5):INDIRECT("AF"&amp;(ROW()+12*(($AO75-1)*3+$AP75)-ROW())/12+5),AT75)</f>
        <v>0</v>
      </c>
      <c r="AV75" s="376">
        <f ca="1">IF(AND(AR75+AT75&gt;0,AS75+AU75&gt;0),COUNTIF(AV$6:AV74,"&gt;0")+1,0)</f>
        <v>0</v>
      </c>
      <c r="BF75" s="376">
        <v>1</v>
      </c>
      <c r="BH75" s="382">
        <f t="shared" ref="BH75:BS75" si="84">SUM(H75:H76)</f>
        <v>0</v>
      </c>
      <c r="BI75" s="382">
        <f t="shared" si="84"/>
        <v>0</v>
      </c>
      <c r="BJ75" s="382">
        <f t="shared" si="84"/>
        <v>0</v>
      </c>
      <c r="BK75" s="382">
        <f t="shared" si="84"/>
        <v>0</v>
      </c>
      <c r="BL75" s="382">
        <f t="shared" si="84"/>
        <v>0</v>
      </c>
      <c r="BM75" s="382">
        <f t="shared" si="84"/>
        <v>0</v>
      </c>
      <c r="BN75" s="382">
        <f t="shared" si="84"/>
        <v>0</v>
      </c>
      <c r="BO75" s="382">
        <f t="shared" si="84"/>
        <v>0</v>
      </c>
      <c r="BP75" s="382">
        <f t="shared" si="84"/>
        <v>0</v>
      </c>
      <c r="BQ75" s="382">
        <f t="shared" si="84"/>
        <v>0</v>
      </c>
      <c r="BR75" s="382">
        <f t="shared" si="84"/>
        <v>0</v>
      </c>
      <c r="BS75" s="382">
        <f t="shared" si="84"/>
        <v>0</v>
      </c>
      <c r="BU75" s="382">
        <f t="shared" ref="BU75:CF75" si="85">SUM(U75:U76)</f>
        <v>0</v>
      </c>
      <c r="BV75" s="382">
        <f t="shared" si="85"/>
        <v>0</v>
      </c>
      <c r="BW75" s="382">
        <f t="shared" si="85"/>
        <v>0</v>
      </c>
      <c r="BX75" s="382">
        <f t="shared" si="85"/>
        <v>0</v>
      </c>
      <c r="BY75" s="382">
        <f t="shared" si="85"/>
        <v>0</v>
      </c>
      <c r="BZ75" s="382">
        <f t="shared" si="85"/>
        <v>0</v>
      </c>
      <c r="CA75" s="382">
        <f t="shared" si="85"/>
        <v>0</v>
      </c>
      <c r="CB75" s="382">
        <f t="shared" si="85"/>
        <v>0</v>
      </c>
      <c r="CC75" s="382">
        <f t="shared" si="85"/>
        <v>0</v>
      </c>
      <c r="CD75" s="382">
        <f t="shared" si="85"/>
        <v>0</v>
      </c>
      <c r="CE75" s="382">
        <f t="shared" si="85"/>
        <v>0</v>
      </c>
      <c r="CF75" s="382">
        <f t="shared" si="85"/>
        <v>0</v>
      </c>
      <c r="CI75" s="425" t="s">
        <v>446</v>
      </c>
      <c r="CJ75" s="382">
        <f>IF(OR($D75="副園長",$D75="教頭",$D75="主任保育士",$D75="主幹教諭"),0,BH75)</f>
        <v>0</v>
      </c>
      <c r="CK75" s="382">
        <f t="shared" ref="CK75:CU75" si="86">IF(OR($D75="副園長",$D75="教頭",$D75="主任保育士",$D75="主幹教諭"),0,BI75)</f>
        <v>0</v>
      </c>
      <c r="CL75" s="382">
        <f t="shared" si="86"/>
        <v>0</v>
      </c>
      <c r="CM75" s="382">
        <f t="shared" si="86"/>
        <v>0</v>
      </c>
      <c r="CN75" s="382">
        <f t="shared" si="86"/>
        <v>0</v>
      </c>
      <c r="CO75" s="382">
        <f t="shared" si="86"/>
        <v>0</v>
      </c>
      <c r="CP75" s="382">
        <f t="shared" si="86"/>
        <v>0</v>
      </c>
      <c r="CQ75" s="382">
        <f t="shared" si="86"/>
        <v>0</v>
      </c>
      <c r="CR75" s="382">
        <f t="shared" si="86"/>
        <v>0</v>
      </c>
      <c r="CS75" s="382">
        <f t="shared" si="86"/>
        <v>0</v>
      </c>
      <c r="CT75" s="382">
        <f t="shared" si="86"/>
        <v>0</v>
      </c>
      <c r="CU75" s="382">
        <f t="shared" si="86"/>
        <v>0</v>
      </c>
    </row>
    <row r="76" spans="1:99" x14ac:dyDescent="0.15">
      <c r="A76" s="521"/>
      <c r="B76" s="524"/>
      <c r="C76" s="540"/>
      <c r="D76" s="524"/>
      <c r="E76" s="528"/>
      <c r="F76" s="524"/>
      <c r="G76" s="386" t="s">
        <v>366</v>
      </c>
      <c r="H76" s="385"/>
      <c r="I76" s="437" t="str">
        <f t="shared" si="77"/>
        <v/>
      </c>
      <c r="J76" s="437" t="str">
        <f t="shared" si="77"/>
        <v/>
      </c>
      <c r="K76" s="437" t="str">
        <f t="shared" si="77"/>
        <v/>
      </c>
      <c r="L76" s="437" t="str">
        <f t="shared" si="77"/>
        <v/>
      </c>
      <c r="M76" s="437" t="str">
        <f t="shared" si="77"/>
        <v/>
      </c>
      <c r="N76" s="437" t="str">
        <f t="shared" si="77"/>
        <v/>
      </c>
      <c r="O76" s="437" t="str">
        <f t="shared" si="77"/>
        <v/>
      </c>
      <c r="P76" s="437" t="str">
        <f t="shared" si="77"/>
        <v/>
      </c>
      <c r="Q76" s="437" t="str">
        <f t="shared" si="77"/>
        <v/>
      </c>
      <c r="R76" s="437" t="str">
        <f t="shared" si="77"/>
        <v/>
      </c>
      <c r="S76" s="437" t="str">
        <f t="shared" si="77"/>
        <v/>
      </c>
      <c r="T76" s="383">
        <f t="shared" si="78"/>
        <v>0</v>
      </c>
      <c r="U76" s="384"/>
      <c r="V76" s="439" t="str">
        <f t="shared" si="79"/>
        <v/>
      </c>
      <c r="W76" s="439" t="str">
        <f t="shared" si="79"/>
        <v/>
      </c>
      <c r="X76" s="439" t="str">
        <f t="shared" si="79"/>
        <v/>
      </c>
      <c r="Y76" s="439" t="str">
        <f t="shared" si="79"/>
        <v/>
      </c>
      <c r="Z76" s="439" t="str">
        <f t="shared" si="79"/>
        <v/>
      </c>
      <c r="AA76" s="439" t="str">
        <f t="shared" si="79"/>
        <v/>
      </c>
      <c r="AB76" s="439" t="str">
        <f t="shared" si="79"/>
        <v/>
      </c>
      <c r="AC76" s="439" t="str">
        <f t="shared" si="79"/>
        <v/>
      </c>
      <c r="AD76" s="439" t="str">
        <f t="shared" si="79"/>
        <v/>
      </c>
      <c r="AE76" s="439" t="str">
        <f t="shared" si="79"/>
        <v/>
      </c>
      <c r="AF76" s="439" t="str">
        <f t="shared" si="79"/>
        <v/>
      </c>
      <c r="AG76" s="383">
        <f t="shared" si="80"/>
        <v>0</v>
      </c>
      <c r="AH76" s="518"/>
      <c r="AO76" s="376">
        <v>2</v>
      </c>
      <c r="AP76" s="376">
        <v>3</v>
      </c>
      <c r="AQ76" s="376">
        <v>11</v>
      </c>
      <c r="AR76" s="37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76">
        <f ca="1">COUNTIF(INDIRECT("H"&amp;(ROW()+12*(($AO76-1)*3+$AP76)-ROW())/12+5):INDIRECT("S"&amp;(ROW()+12*(($AO76-1)*3+$AP76)-ROW())/12+5),AR76)</f>
        <v>0</v>
      </c>
      <c r="AT76" s="378">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376">
        <f ca="1">COUNTIF(INDIRECT("U"&amp;(ROW()+12*(($AO76-1)*3+$AP76)-ROW())/12+5):INDIRECT("AF"&amp;(ROW()+12*(($AO76-1)*3+$AP76)-ROW())/12+5),AT76)</f>
        <v>0</v>
      </c>
      <c r="AV76" s="376">
        <f ca="1">IF(AND(AR76+AT76&gt;0,AS76+AU76&gt;0),COUNTIF(AV$6:AV75,"&gt;0")+1,0)</f>
        <v>0</v>
      </c>
      <c r="BF76" s="376">
        <v>2</v>
      </c>
      <c r="BG76" s="376" t="s">
        <v>365</v>
      </c>
      <c r="BH76" s="382">
        <f>IF(BH75+BU75&gt;マスタ!$C$3,1,0)</f>
        <v>0</v>
      </c>
      <c r="BI76" s="382">
        <f>IF(BI75+BV75&gt;マスタ!$C$3,1,0)</f>
        <v>0</v>
      </c>
      <c r="BJ76" s="382">
        <f>IF(BJ75+BW75&gt;マスタ!$C$3,1,0)</f>
        <v>0</v>
      </c>
      <c r="BK76" s="382">
        <f>IF(BK75+BX75&gt;マスタ!$C$3,1,0)</f>
        <v>0</v>
      </c>
      <c r="BL76" s="382">
        <f>IF(BL75+BY75&gt;マスタ!$C$3,1,0)</f>
        <v>0</v>
      </c>
      <c r="BM76" s="382">
        <f>IF(BM75+BZ75&gt;マスタ!$C$3,1,0)</f>
        <v>0</v>
      </c>
      <c r="BN76" s="382">
        <f>IF(BN75+CA75&gt;マスタ!$C$3,1,0)</f>
        <v>0</v>
      </c>
      <c r="BO76" s="382">
        <f>IF(BO75+CB75&gt;マスタ!$C$3,1,0)</f>
        <v>0</v>
      </c>
      <c r="BP76" s="382">
        <f>IF(BP75+CC75&gt;マスタ!$C$3,1,0)</f>
        <v>0</v>
      </c>
      <c r="BQ76" s="382">
        <f>IF(BQ75+CD75&gt;マスタ!$C$3,1,0)</f>
        <v>0</v>
      </c>
      <c r="BR76" s="382">
        <f>IF(BR75+CE75&gt;マスタ!$C$3,1,0)</f>
        <v>0</v>
      </c>
      <c r="BS76" s="382">
        <f>IF(BS75+CF75&gt;マスタ!$C$3,1,0)</f>
        <v>0</v>
      </c>
      <c r="BU76" s="382"/>
      <c r="BV76" s="382"/>
      <c r="BW76" s="382"/>
      <c r="BX76" s="382"/>
      <c r="BY76" s="382"/>
      <c r="BZ76" s="382"/>
      <c r="CA76" s="382"/>
      <c r="CB76" s="382"/>
      <c r="CC76" s="382"/>
      <c r="CD76" s="382"/>
      <c r="CE76" s="382"/>
      <c r="CF76" s="382"/>
    </row>
    <row r="77" spans="1:99" x14ac:dyDescent="0.15">
      <c r="A77" s="522"/>
      <c r="B77" s="525"/>
      <c r="C77" s="541"/>
      <c r="D77" s="525"/>
      <c r="E77" s="529"/>
      <c r="F77" s="525"/>
      <c r="G77" s="421" t="s">
        <v>440</v>
      </c>
      <c r="H77" s="381"/>
      <c r="I77" s="440"/>
      <c r="J77" s="440"/>
      <c r="K77" s="440"/>
      <c r="L77" s="440"/>
      <c r="M77" s="440"/>
      <c r="N77" s="440"/>
      <c r="O77" s="440"/>
      <c r="P77" s="440"/>
      <c r="Q77" s="440"/>
      <c r="R77" s="440"/>
      <c r="S77" s="440"/>
      <c r="T77" s="379">
        <f t="shared" si="78"/>
        <v>0</v>
      </c>
      <c r="U77" s="380"/>
      <c r="V77" s="441"/>
      <c r="W77" s="441"/>
      <c r="X77" s="441"/>
      <c r="Y77" s="441"/>
      <c r="Z77" s="441"/>
      <c r="AA77" s="441"/>
      <c r="AB77" s="441"/>
      <c r="AC77" s="441"/>
      <c r="AD77" s="441"/>
      <c r="AE77" s="441"/>
      <c r="AF77" s="441"/>
      <c r="AG77" s="379">
        <f t="shared" si="80"/>
        <v>0</v>
      </c>
      <c r="AH77" s="519"/>
      <c r="AO77" s="376">
        <v>2</v>
      </c>
      <c r="AP77" s="376">
        <v>3</v>
      </c>
      <c r="AQ77" s="376">
        <v>12</v>
      </c>
      <c r="AR77" s="37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76">
        <f ca="1">COUNTIF(INDIRECT("H"&amp;(ROW()+12*(($AO77-1)*3+$AP77)-ROW())/12+5):INDIRECT("S"&amp;(ROW()+12*(($AO77-1)*3+$AP77)-ROW())/12+5),AR77)</f>
        <v>0</v>
      </c>
      <c r="AT77" s="378">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376">
        <f ca="1">COUNTIF(INDIRECT("U"&amp;(ROW()+12*(($AO77-1)*3+$AP77)-ROW())/12+5):INDIRECT("AF"&amp;(ROW()+12*(($AO77-1)*3+$AP77)-ROW())/12+5),AT77)</f>
        <v>0</v>
      </c>
      <c r="AV77" s="376">
        <f ca="1">IF(AND(AR77+AT77&gt;0,AS77+AU77&gt;0),COUNTIF(AV$6:AV76,"&gt;0")+1,0)</f>
        <v>0</v>
      </c>
      <c r="BF77" s="376">
        <v>3</v>
      </c>
      <c r="BG77" s="420"/>
      <c r="BH77" s="382"/>
      <c r="BI77" s="382"/>
      <c r="BJ77" s="382"/>
      <c r="BK77" s="382"/>
      <c r="BL77" s="382"/>
      <c r="BM77" s="382"/>
      <c r="BN77" s="382"/>
      <c r="BO77" s="382"/>
      <c r="BP77" s="382"/>
      <c r="BQ77" s="382"/>
      <c r="BR77" s="382"/>
      <c r="BS77" s="382"/>
      <c r="BU77" s="382"/>
      <c r="BV77" s="382"/>
      <c r="BW77" s="382"/>
      <c r="BX77" s="382"/>
      <c r="BY77" s="382"/>
      <c r="BZ77" s="382"/>
      <c r="CA77" s="382"/>
      <c r="CB77" s="382"/>
      <c r="CC77" s="382"/>
      <c r="CD77" s="382"/>
      <c r="CE77" s="382"/>
      <c r="CF77" s="382"/>
    </row>
    <row r="78" spans="1:99" x14ac:dyDescent="0.15">
      <c r="A78" s="520">
        <v>25</v>
      </c>
      <c r="B78" s="526"/>
      <c r="C78" s="526"/>
      <c r="D78" s="526"/>
      <c r="E78" s="527"/>
      <c r="F78" s="526"/>
      <c r="G78" s="390" t="s">
        <v>367</v>
      </c>
      <c r="H78" s="389"/>
      <c r="I78" s="436" t="str">
        <f t="shared" si="77"/>
        <v/>
      </c>
      <c r="J78" s="436" t="str">
        <f t="shared" si="77"/>
        <v/>
      </c>
      <c r="K78" s="436" t="str">
        <f t="shared" si="77"/>
        <v/>
      </c>
      <c r="L78" s="436" t="str">
        <f t="shared" si="77"/>
        <v/>
      </c>
      <c r="M78" s="436" t="str">
        <f t="shared" si="77"/>
        <v/>
      </c>
      <c r="N78" s="436" t="str">
        <f t="shared" si="77"/>
        <v/>
      </c>
      <c r="O78" s="436" t="str">
        <f t="shared" si="77"/>
        <v/>
      </c>
      <c r="P78" s="436" t="str">
        <f t="shared" si="77"/>
        <v/>
      </c>
      <c r="Q78" s="436" t="str">
        <f t="shared" si="77"/>
        <v/>
      </c>
      <c r="R78" s="436" t="str">
        <f t="shared" si="77"/>
        <v/>
      </c>
      <c r="S78" s="436" t="str">
        <f t="shared" si="77"/>
        <v/>
      </c>
      <c r="T78" s="387">
        <f t="shared" si="78"/>
        <v>0</v>
      </c>
      <c r="U78" s="388"/>
      <c r="V78" s="438" t="str">
        <f t="shared" si="79"/>
        <v/>
      </c>
      <c r="W78" s="438" t="str">
        <f t="shared" si="79"/>
        <v/>
      </c>
      <c r="X78" s="438" t="str">
        <f t="shared" si="79"/>
        <v/>
      </c>
      <c r="Y78" s="438" t="str">
        <f t="shared" si="79"/>
        <v/>
      </c>
      <c r="Z78" s="438" t="str">
        <f t="shared" si="79"/>
        <v/>
      </c>
      <c r="AA78" s="438" t="str">
        <f t="shared" si="79"/>
        <v/>
      </c>
      <c r="AB78" s="438" t="str">
        <f t="shared" si="79"/>
        <v/>
      </c>
      <c r="AC78" s="438" t="str">
        <f t="shared" si="79"/>
        <v/>
      </c>
      <c r="AD78" s="438" t="str">
        <f t="shared" si="79"/>
        <v/>
      </c>
      <c r="AE78" s="438" t="str">
        <f t="shared" si="79"/>
        <v/>
      </c>
      <c r="AF78" s="438" t="str">
        <f t="shared" si="79"/>
        <v/>
      </c>
      <c r="AG78" s="387">
        <f t="shared" si="80"/>
        <v>0</v>
      </c>
      <c r="AH78" s="517"/>
      <c r="AO78" s="376">
        <v>3</v>
      </c>
      <c r="AP78" s="376">
        <v>1</v>
      </c>
      <c r="AQ78" s="376">
        <v>1</v>
      </c>
      <c r="AR78" s="37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76">
        <f ca="1">COUNTIF(INDIRECT("H"&amp;(ROW()+12*(($AO78-1)*3+$AP78)-ROW())/12+5):INDIRECT("S"&amp;(ROW()+12*(($AO78-1)*3+$AP78)-ROW())/12+5),AR78)</f>
        <v>0</v>
      </c>
      <c r="AT78" s="378">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376">
        <f ca="1">COUNTIF(INDIRECT("U"&amp;(ROW()+12*(($AO78-1)*3+$AP78)-ROW())/12+5):INDIRECT("AF"&amp;(ROW()+12*(($AO78-1)*3+$AP78)-ROW())/12+5),AT78)</f>
        <v>0</v>
      </c>
      <c r="AV78" s="376">
        <f ca="1">IF(AND(AR78+AT78&gt;0,AS78+AU78&gt;0),COUNTIF(AV$6:AV77,"&gt;0")+1,0)</f>
        <v>0</v>
      </c>
      <c r="BF78" s="376">
        <v>1</v>
      </c>
      <c r="BH78" s="382">
        <f t="shared" ref="BH78:BS78" si="87">SUM(H78:H79)</f>
        <v>0</v>
      </c>
      <c r="BI78" s="382">
        <f t="shared" si="87"/>
        <v>0</v>
      </c>
      <c r="BJ78" s="382">
        <f t="shared" si="87"/>
        <v>0</v>
      </c>
      <c r="BK78" s="382">
        <f t="shared" si="87"/>
        <v>0</v>
      </c>
      <c r="BL78" s="382">
        <f t="shared" si="87"/>
        <v>0</v>
      </c>
      <c r="BM78" s="382">
        <f t="shared" si="87"/>
        <v>0</v>
      </c>
      <c r="BN78" s="382">
        <f t="shared" si="87"/>
        <v>0</v>
      </c>
      <c r="BO78" s="382">
        <f t="shared" si="87"/>
        <v>0</v>
      </c>
      <c r="BP78" s="382">
        <f t="shared" si="87"/>
        <v>0</v>
      </c>
      <c r="BQ78" s="382">
        <f t="shared" si="87"/>
        <v>0</v>
      </c>
      <c r="BR78" s="382">
        <f t="shared" si="87"/>
        <v>0</v>
      </c>
      <c r="BS78" s="382">
        <f t="shared" si="87"/>
        <v>0</v>
      </c>
      <c r="BU78" s="382">
        <f t="shared" ref="BU78:CF78" si="88">SUM(U78:U79)</f>
        <v>0</v>
      </c>
      <c r="BV78" s="382">
        <f t="shared" si="88"/>
        <v>0</v>
      </c>
      <c r="BW78" s="382">
        <f t="shared" si="88"/>
        <v>0</v>
      </c>
      <c r="BX78" s="382">
        <f t="shared" si="88"/>
        <v>0</v>
      </c>
      <c r="BY78" s="382">
        <f t="shared" si="88"/>
        <v>0</v>
      </c>
      <c r="BZ78" s="382">
        <f t="shared" si="88"/>
        <v>0</v>
      </c>
      <c r="CA78" s="382">
        <f t="shared" si="88"/>
        <v>0</v>
      </c>
      <c r="CB78" s="382">
        <f t="shared" si="88"/>
        <v>0</v>
      </c>
      <c r="CC78" s="382">
        <f t="shared" si="88"/>
        <v>0</v>
      </c>
      <c r="CD78" s="382">
        <f t="shared" si="88"/>
        <v>0</v>
      </c>
      <c r="CE78" s="382">
        <f t="shared" si="88"/>
        <v>0</v>
      </c>
      <c r="CF78" s="382">
        <f t="shared" si="88"/>
        <v>0</v>
      </c>
      <c r="CI78" s="425" t="s">
        <v>446</v>
      </c>
      <c r="CJ78" s="382">
        <f>IF(OR($D78="副園長",$D78="教頭",$D78="主任保育士",$D78="主幹教諭"),0,BH78)</f>
        <v>0</v>
      </c>
      <c r="CK78" s="382">
        <f t="shared" ref="CK78:CU78" si="89">IF(OR($D78="副園長",$D78="教頭",$D78="主任保育士",$D78="主幹教諭"),0,BI78)</f>
        <v>0</v>
      </c>
      <c r="CL78" s="382">
        <f t="shared" si="89"/>
        <v>0</v>
      </c>
      <c r="CM78" s="382">
        <f t="shared" si="89"/>
        <v>0</v>
      </c>
      <c r="CN78" s="382">
        <f t="shared" si="89"/>
        <v>0</v>
      </c>
      <c r="CO78" s="382">
        <f t="shared" si="89"/>
        <v>0</v>
      </c>
      <c r="CP78" s="382">
        <f t="shared" si="89"/>
        <v>0</v>
      </c>
      <c r="CQ78" s="382">
        <f t="shared" si="89"/>
        <v>0</v>
      </c>
      <c r="CR78" s="382">
        <f t="shared" si="89"/>
        <v>0</v>
      </c>
      <c r="CS78" s="382">
        <f t="shared" si="89"/>
        <v>0</v>
      </c>
      <c r="CT78" s="382">
        <f t="shared" si="89"/>
        <v>0</v>
      </c>
      <c r="CU78" s="382">
        <f t="shared" si="89"/>
        <v>0</v>
      </c>
    </row>
    <row r="79" spans="1:99" x14ac:dyDescent="0.15">
      <c r="A79" s="521"/>
      <c r="B79" s="524"/>
      <c r="C79" s="524"/>
      <c r="D79" s="524"/>
      <c r="E79" s="528"/>
      <c r="F79" s="524"/>
      <c r="G79" s="386" t="s">
        <v>366</v>
      </c>
      <c r="H79" s="385"/>
      <c r="I79" s="437" t="str">
        <f t="shared" si="77"/>
        <v/>
      </c>
      <c r="J79" s="437" t="str">
        <f t="shared" si="77"/>
        <v/>
      </c>
      <c r="K79" s="437" t="str">
        <f t="shared" si="77"/>
        <v/>
      </c>
      <c r="L79" s="437" t="str">
        <f t="shared" si="77"/>
        <v/>
      </c>
      <c r="M79" s="437" t="str">
        <f t="shared" si="77"/>
        <v/>
      </c>
      <c r="N79" s="437" t="str">
        <f t="shared" si="77"/>
        <v/>
      </c>
      <c r="O79" s="437" t="str">
        <f t="shared" si="77"/>
        <v/>
      </c>
      <c r="P79" s="437" t="str">
        <f t="shared" si="77"/>
        <v/>
      </c>
      <c r="Q79" s="437" t="str">
        <f t="shared" si="77"/>
        <v/>
      </c>
      <c r="R79" s="437" t="str">
        <f t="shared" si="77"/>
        <v/>
      </c>
      <c r="S79" s="437" t="str">
        <f t="shared" si="77"/>
        <v/>
      </c>
      <c r="T79" s="383">
        <f t="shared" si="78"/>
        <v>0</v>
      </c>
      <c r="U79" s="384"/>
      <c r="V79" s="439" t="str">
        <f t="shared" si="79"/>
        <v/>
      </c>
      <c r="W79" s="439" t="str">
        <f t="shared" si="79"/>
        <v/>
      </c>
      <c r="X79" s="439" t="str">
        <f t="shared" si="79"/>
        <v/>
      </c>
      <c r="Y79" s="439" t="str">
        <f t="shared" si="79"/>
        <v/>
      </c>
      <c r="Z79" s="439" t="str">
        <f t="shared" si="79"/>
        <v/>
      </c>
      <c r="AA79" s="439" t="str">
        <f t="shared" si="79"/>
        <v/>
      </c>
      <c r="AB79" s="439" t="str">
        <f t="shared" si="79"/>
        <v/>
      </c>
      <c r="AC79" s="439" t="str">
        <f t="shared" si="79"/>
        <v/>
      </c>
      <c r="AD79" s="439" t="str">
        <f t="shared" si="79"/>
        <v/>
      </c>
      <c r="AE79" s="439" t="str">
        <f t="shared" si="79"/>
        <v/>
      </c>
      <c r="AF79" s="439" t="str">
        <f t="shared" si="79"/>
        <v/>
      </c>
      <c r="AG79" s="383">
        <f t="shared" si="80"/>
        <v>0</v>
      </c>
      <c r="AH79" s="518"/>
      <c r="AO79" s="376">
        <v>3</v>
      </c>
      <c r="AP79" s="376">
        <v>1</v>
      </c>
      <c r="AQ79" s="376">
        <v>2</v>
      </c>
      <c r="AR79" s="37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76">
        <f ca="1">COUNTIF(INDIRECT("H"&amp;(ROW()+12*(($AO79-1)*3+$AP79)-ROW())/12+5):INDIRECT("S"&amp;(ROW()+12*(($AO79-1)*3+$AP79)-ROW())/12+5),AR79)</f>
        <v>0</v>
      </c>
      <c r="AT79" s="378">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376">
        <f ca="1">COUNTIF(INDIRECT("U"&amp;(ROW()+12*(($AO79-1)*3+$AP79)-ROW())/12+5):INDIRECT("AF"&amp;(ROW()+12*(($AO79-1)*3+$AP79)-ROW())/12+5),AT79)</f>
        <v>0</v>
      </c>
      <c r="AV79" s="376">
        <f ca="1">IF(AND(AR79+AT79&gt;0,AS79+AU79&gt;0),COUNTIF(AV$6:AV78,"&gt;0")+1,0)</f>
        <v>0</v>
      </c>
      <c r="BF79" s="376">
        <v>2</v>
      </c>
      <c r="BG79" s="376" t="s">
        <v>365</v>
      </c>
      <c r="BH79" s="382">
        <f>IF(BH78+BU78&gt;マスタ!$C$3,1,0)</f>
        <v>0</v>
      </c>
      <c r="BI79" s="382">
        <f>IF(BI78+BV78&gt;マスタ!$C$3,1,0)</f>
        <v>0</v>
      </c>
      <c r="BJ79" s="382">
        <f>IF(BJ78+BW78&gt;マスタ!$C$3,1,0)</f>
        <v>0</v>
      </c>
      <c r="BK79" s="382">
        <f>IF(BK78+BX78&gt;マスタ!$C$3,1,0)</f>
        <v>0</v>
      </c>
      <c r="BL79" s="382">
        <f>IF(BL78+BY78&gt;マスタ!$C$3,1,0)</f>
        <v>0</v>
      </c>
      <c r="BM79" s="382">
        <f>IF(BM78+BZ78&gt;マスタ!$C$3,1,0)</f>
        <v>0</v>
      </c>
      <c r="BN79" s="382">
        <f>IF(BN78+CA78&gt;マスタ!$C$3,1,0)</f>
        <v>0</v>
      </c>
      <c r="BO79" s="382">
        <f>IF(BO78+CB78&gt;マスタ!$C$3,1,0)</f>
        <v>0</v>
      </c>
      <c r="BP79" s="382">
        <f>IF(BP78+CC78&gt;マスタ!$C$3,1,0)</f>
        <v>0</v>
      </c>
      <c r="BQ79" s="382">
        <f>IF(BQ78+CD78&gt;マスタ!$C$3,1,0)</f>
        <v>0</v>
      </c>
      <c r="BR79" s="382">
        <f>IF(BR78+CE78&gt;マスタ!$C$3,1,0)</f>
        <v>0</v>
      </c>
      <c r="BS79" s="382">
        <f>IF(BS78+CF78&gt;マスタ!$C$3,1,0)</f>
        <v>0</v>
      </c>
      <c r="BU79" s="382"/>
      <c r="BV79" s="382"/>
      <c r="BW79" s="382"/>
      <c r="BX79" s="382"/>
      <c r="BY79" s="382"/>
      <c r="BZ79" s="382"/>
      <c r="CA79" s="382"/>
      <c r="CB79" s="382"/>
      <c r="CC79" s="382"/>
      <c r="CD79" s="382"/>
      <c r="CE79" s="382"/>
      <c r="CF79" s="382"/>
    </row>
    <row r="80" spans="1:99" x14ac:dyDescent="0.15">
      <c r="A80" s="522"/>
      <c r="B80" s="525"/>
      <c r="C80" s="525"/>
      <c r="D80" s="525"/>
      <c r="E80" s="529"/>
      <c r="F80" s="525"/>
      <c r="G80" s="421" t="s">
        <v>440</v>
      </c>
      <c r="H80" s="381"/>
      <c r="I80" s="440"/>
      <c r="J80" s="440"/>
      <c r="K80" s="440"/>
      <c r="L80" s="440"/>
      <c r="M80" s="440"/>
      <c r="N80" s="440"/>
      <c r="O80" s="440"/>
      <c r="P80" s="440"/>
      <c r="Q80" s="440"/>
      <c r="R80" s="440"/>
      <c r="S80" s="440"/>
      <c r="T80" s="379">
        <f t="shared" si="78"/>
        <v>0</v>
      </c>
      <c r="U80" s="380"/>
      <c r="V80" s="441"/>
      <c r="W80" s="441"/>
      <c r="X80" s="441"/>
      <c r="Y80" s="441"/>
      <c r="Z80" s="441"/>
      <c r="AA80" s="441"/>
      <c r="AB80" s="441"/>
      <c r="AC80" s="441"/>
      <c r="AD80" s="441"/>
      <c r="AE80" s="441"/>
      <c r="AF80" s="441"/>
      <c r="AG80" s="379">
        <f t="shared" si="80"/>
        <v>0</v>
      </c>
      <c r="AH80" s="519"/>
      <c r="AO80" s="376">
        <v>3</v>
      </c>
      <c r="AP80" s="376">
        <v>1</v>
      </c>
      <c r="AQ80" s="376">
        <v>3</v>
      </c>
      <c r="AR80" s="37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76">
        <f ca="1">COUNTIF(INDIRECT("H"&amp;(ROW()+12*(($AO80-1)*3+$AP80)-ROW())/12+5):INDIRECT("S"&amp;(ROW()+12*(($AO80-1)*3+$AP80)-ROW())/12+5),AR80)</f>
        <v>0</v>
      </c>
      <c r="AT80" s="378">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376">
        <f ca="1">COUNTIF(INDIRECT("U"&amp;(ROW()+12*(($AO80-1)*3+$AP80)-ROW())/12+5):INDIRECT("AF"&amp;(ROW()+12*(($AO80-1)*3+$AP80)-ROW())/12+5),AT80)</f>
        <v>0</v>
      </c>
      <c r="AV80" s="376">
        <f ca="1">IF(AND(AR80+AT80&gt;0,AS80+AU80&gt;0),COUNTIF(AV$6:AV79,"&gt;0")+1,0)</f>
        <v>0</v>
      </c>
      <c r="BF80" s="376">
        <v>3</v>
      </c>
      <c r="BG80" s="420"/>
      <c r="BH80" s="382"/>
      <c r="BI80" s="382"/>
      <c r="BJ80" s="382"/>
      <c r="BK80" s="382"/>
      <c r="BL80" s="382"/>
      <c r="BM80" s="382"/>
      <c r="BN80" s="382"/>
      <c r="BO80" s="382"/>
      <c r="BP80" s="382"/>
      <c r="BQ80" s="382"/>
      <c r="BR80" s="382"/>
      <c r="BS80" s="382"/>
      <c r="BU80" s="382"/>
      <c r="BV80" s="382"/>
      <c r="BW80" s="382"/>
      <c r="BX80" s="382"/>
      <c r="BY80" s="382"/>
      <c r="BZ80" s="382"/>
      <c r="CA80" s="382"/>
      <c r="CB80" s="382"/>
      <c r="CC80" s="382"/>
      <c r="CD80" s="382"/>
      <c r="CE80" s="382"/>
      <c r="CF80" s="382"/>
    </row>
    <row r="81" spans="1:99" x14ac:dyDescent="0.15">
      <c r="A81" s="520">
        <v>26</v>
      </c>
      <c r="B81" s="526"/>
      <c r="C81" s="526"/>
      <c r="D81" s="526"/>
      <c r="E81" s="527"/>
      <c r="F81" s="526"/>
      <c r="G81" s="390" t="s">
        <v>367</v>
      </c>
      <c r="H81" s="389"/>
      <c r="I81" s="436" t="str">
        <f t="shared" si="77"/>
        <v/>
      </c>
      <c r="J81" s="436" t="str">
        <f t="shared" si="77"/>
        <v/>
      </c>
      <c r="K81" s="436" t="str">
        <f t="shared" si="77"/>
        <v/>
      </c>
      <c r="L81" s="436" t="str">
        <f t="shared" si="77"/>
        <v/>
      </c>
      <c r="M81" s="436" t="str">
        <f t="shared" si="77"/>
        <v/>
      </c>
      <c r="N81" s="436" t="str">
        <f t="shared" si="77"/>
        <v/>
      </c>
      <c r="O81" s="436" t="str">
        <f t="shared" si="77"/>
        <v/>
      </c>
      <c r="P81" s="436" t="str">
        <f t="shared" si="77"/>
        <v/>
      </c>
      <c r="Q81" s="436" t="str">
        <f t="shared" si="77"/>
        <v/>
      </c>
      <c r="R81" s="436" t="str">
        <f t="shared" si="77"/>
        <v/>
      </c>
      <c r="S81" s="436" t="str">
        <f t="shared" si="77"/>
        <v/>
      </c>
      <c r="T81" s="387">
        <f t="shared" si="78"/>
        <v>0</v>
      </c>
      <c r="U81" s="388"/>
      <c r="V81" s="438" t="str">
        <f t="shared" si="79"/>
        <v/>
      </c>
      <c r="W81" s="438" t="str">
        <f t="shared" si="79"/>
        <v/>
      </c>
      <c r="X81" s="438" t="str">
        <f t="shared" si="79"/>
        <v/>
      </c>
      <c r="Y81" s="438" t="str">
        <f t="shared" si="79"/>
        <v/>
      </c>
      <c r="Z81" s="438" t="str">
        <f t="shared" si="79"/>
        <v/>
      </c>
      <c r="AA81" s="438" t="str">
        <f t="shared" si="79"/>
        <v/>
      </c>
      <c r="AB81" s="438" t="str">
        <f t="shared" si="79"/>
        <v/>
      </c>
      <c r="AC81" s="438" t="str">
        <f t="shared" si="79"/>
        <v/>
      </c>
      <c r="AD81" s="438" t="str">
        <f t="shared" si="79"/>
        <v/>
      </c>
      <c r="AE81" s="438" t="str">
        <f t="shared" si="79"/>
        <v/>
      </c>
      <c r="AF81" s="438" t="str">
        <f t="shared" si="79"/>
        <v/>
      </c>
      <c r="AG81" s="387">
        <f t="shared" si="80"/>
        <v>0</v>
      </c>
      <c r="AH81" s="517"/>
      <c r="AO81" s="376">
        <v>3</v>
      </c>
      <c r="AP81" s="376">
        <v>1</v>
      </c>
      <c r="AQ81" s="376">
        <v>4</v>
      </c>
      <c r="AR81" s="37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76">
        <f ca="1">COUNTIF(INDIRECT("H"&amp;(ROW()+12*(($AO81-1)*3+$AP81)-ROW())/12+5):INDIRECT("S"&amp;(ROW()+12*(($AO81-1)*3+$AP81)-ROW())/12+5),AR81)</f>
        <v>0</v>
      </c>
      <c r="AT81" s="378">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376">
        <f ca="1">COUNTIF(INDIRECT("U"&amp;(ROW()+12*(($AO81-1)*3+$AP81)-ROW())/12+5):INDIRECT("AF"&amp;(ROW()+12*(($AO81-1)*3+$AP81)-ROW())/12+5),AT81)</f>
        <v>0</v>
      </c>
      <c r="AV81" s="376">
        <f ca="1">IF(AND(AR81+AT81&gt;0,AS81+AU81&gt;0),COUNTIF(AV$6:AV80,"&gt;0")+1,0)</f>
        <v>0</v>
      </c>
      <c r="BF81" s="376">
        <v>1</v>
      </c>
      <c r="BH81" s="382">
        <f t="shared" ref="BH81:BS81" si="90">SUM(H81:H82)</f>
        <v>0</v>
      </c>
      <c r="BI81" s="382">
        <f t="shared" si="90"/>
        <v>0</v>
      </c>
      <c r="BJ81" s="382">
        <f t="shared" si="90"/>
        <v>0</v>
      </c>
      <c r="BK81" s="382">
        <f t="shared" si="90"/>
        <v>0</v>
      </c>
      <c r="BL81" s="382">
        <f t="shared" si="90"/>
        <v>0</v>
      </c>
      <c r="BM81" s="382">
        <f t="shared" si="90"/>
        <v>0</v>
      </c>
      <c r="BN81" s="382">
        <f t="shared" si="90"/>
        <v>0</v>
      </c>
      <c r="BO81" s="382">
        <f t="shared" si="90"/>
        <v>0</v>
      </c>
      <c r="BP81" s="382">
        <f t="shared" si="90"/>
        <v>0</v>
      </c>
      <c r="BQ81" s="382">
        <f t="shared" si="90"/>
        <v>0</v>
      </c>
      <c r="BR81" s="382">
        <f t="shared" si="90"/>
        <v>0</v>
      </c>
      <c r="BS81" s="382">
        <f t="shared" si="90"/>
        <v>0</v>
      </c>
      <c r="BU81" s="382">
        <f t="shared" ref="BU81:CF81" si="91">SUM(U81:U82)</f>
        <v>0</v>
      </c>
      <c r="BV81" s="382">
        <f t="shared" si="91"/>
        <v>0</v>
      </c>
      <c r="BW81" s="382">
        <f t="shared" si="91"/>
        <v>0</v>
      </c>
      <c r="BX81" s="382">
        <f t="shared" si="91"/>
        <v>0</v>
      </c>
      <c r="BY81" s="382">
        <f t="shared" si="91"/>
        <v>0</v>
      </c>
      <c r="BZ81" s="382">
        <f t="shared" si="91"/>
        <v>0</v>
      </c>
      <c r="CA81" s="382">
        <f t="shared" si="91"/>
        <v>0</v>
      </c>
      <c r="CB81" s="382">
        <f t="shared" si="91"/>
        <v>0</v>
      </c>
      <c r="CC81" s="382">
        <f t="shared" si="91"/>
        <v>0</v>
      </c>
      <c r="CD81" s="382">
        <f t="shared" si="91"/>
        <v>0</v>
      </c>
      <c r="CE81" s="382">
        <f t="shared" si="91"/>
        <v>0</v>
      </c>
      <c r="CF81" s="382">
        <f t="shared" si="91"/>
        <v>0</v>
      </c>
      <c r="CI81" s="425" t="s">
        <v>446</v>
      </c>
      <c r="CJ81" s="382">
        <f>IF(OR($D81="副園長",$D81="教頭",$D81="主任保育士",$D81="主幹教諭"),0,BH81)</f>
        <v>0</v>
      </c>
      <c r="CK81" s="382">
        <f t="shared" ref="CK81:CU81" si="92">IF(OR($D81="副園長",$D81="教頭",$D81="主任保育士",$D81="主幹教諭"),0,BI81)</f>
        <v>0</v>
      </c>
      <c r="CL81" s="382">
        <f t="shared" si="92"/>
        <v>0</v>
      </c>
      <c r="CM81" s="382">
        <f t="shared" si="92"/>
        <v>0</v>
      </c>
      <c r="CN81" s="382">
        <f t="shared" si="92"/>
        <v>0</v>
      </c>
      <c r="CO81" s="382">
        <f t="shared" si="92"/>
        <v>0</v>
      </c>
      <c r="CP81" s="382">
        <f t="shared" si="92"/>
        <v>0</v>
      </c>
      <c r="CQ81" s="382">
        <f t="shared" si="92"/>
        <v>0</v>
      </c>
      <c r="CR81" s="382">
        <f t="shared" si="92"/>
        <v>0</v>
      </c>
      <c r="CS81" s="382">
        <f t="shared" si="92"/>
        <v>0</v>
      </c>
      <c r="CT81" s="382">
        <f t="shared" si="92"/>
        <v>0</v>
      </c>
      <c r="CU81" s="382">
        <f t="shared" si="92"/>
        <v>0</v>
      </c>
    </row>
    <row r="82" spans="1:99" x14ac:dyDescent="0.15">
      <c r="A82" s="521"/>
      <c r="B82" s="524"/>
      <c r="C82" s="524"/>
      <c r="D82" s="524"/>
      <c r="E82" s="528"/>
      <c r="F82" s="524"/>
      <c r="G82" s="386" t="s">
        <v>366</v>
      </c>
      <c r="H82" s="385"/>
      <c r="I82" s="437" t="str">
        <f t="shared" si="77"/>
        <v/>
      </c>
      <c r="J82" s="437" t="str">
        <f t="shared" si="77"/>
        <v/>
      </c>
      <c r="K82" s="437" t="str">
        <f t="shared" si="77"/>
        <v/>
      </c>
      <c r="L82" s="437" t="str">
        <f t="shared" si="77"/>
        <v/>
      </c>
      <c r="M82" s="437" t="str">
        <f t="shared" si="77"/>
        <v/>
      </c>
      <c r="N82" s="437" t="str">
        <f t="shared" si="77"/>
        <v/>
      </c>
      <c r="O82" s="437" t="str">
        <f t="shared" si="77"/>
        <v/>
      </c>
      <c r="P82" s="437" t="str">
        <f t="shared" si="77"/>
        <v/>
      </c>
      <c r="Q82" s="437" t="str">
        <f t="shared" si="77"/>
        <v/>
      </c>
      <c r="R82" s="437" t="str">
        <f t="shared" si="77"/>
        <v/>
      </c>
      <c r="S82" s="437" t="str">
        <f t="shared" si="77"/>
        <v/>
      </c>
      <c r="T82" s="383">
        <f t="shared" si="78"/>
        <v>0</v>
      </c>
      <c r="U82" s="384"/>
      <c r="V82" s="439" t="str">
        <f t="shared" si="79"/>
        <v/>
      </c>
      <c r="W82" s="439" t="str">
        <f t="shared" si="79"/>
        <v/>
      </c>
      <c r="X82" s="439" t="str">
        <f t="shared" si="79"/>
        <v/>
      </c>
      <c r="Y82" s="439" t="str">
        <f t="shared" si="79"/>
        <v/>
      </c>
      <c r="Z82" s="439" t="str">
        <f t="shared" si="79"/>
        <v/>
      </c>
      <c r="AA82" s="439" t="str">
        <f t="shared" si="79"/>
        <v/>
      </c>
      <c r="AB82" s="439" t="str">
        <f t="shared" si="79"/>
        <v/>
      </c>
      <c r="AC82" s="439" t="str">
        <f t="shared" si="79"/>
        <v/>
      </c>
      <c r="AD82" s="439" t="str">
        <f t="shared" si="79"/>
        <v/>
      </c>
      <c r="AE82" s="439" t="str">
        <f t="shared" si="79"/>
        <v/>
      </c>
      <c r="AF82" s="439" t="str">
        <f t="shared" si="79"/>
        <v/>
      </c>
      <c r="AG82" s="383">
        <f t="shared" si="80"/>
        <v>0</v>
      </c>
      <c r="AH82" s="518"/>
      <c r="AO82" s="376">
        <v>3</v>
      </c>
      <c r="AP82" s="376">
        <v>1</v>
      </c>
      <c r="AQ82" s="376">
        <v>5</v>
      </c>
      <c r="AR82" s="37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76">
        <f ca="1">COUNTIF(INDIRECT("H"&amp;(ROW()+12*(($AO82-1)*3+$AP82)-ROW())/12+5):INDIRECT("S"&amp;(ROW()+12*(($AO82-1)*3+$AP82)-ROW())/12+5),AR82)</f>
        <v>0</v>
      </c>
      <c r="AT82" s="378">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376">
        <f ca="1">COUNTIF(INDIRECT("U"&amp;(ROW()+12*(($AO82-1)*3+$AP82)-ROW())/12+5):INDIRECT("AF"&amp;(ROW()+12*(($AO82-1)*3+$AP82)-ROW())/12+5),AT82)</f>
        <v>0</v>
      </c>
      <c r="AV82" s="376">
        <f ca="1">IF(AND(AR82+AT82&gt;0,AS82+AU82&gt;0),COUNTIF(AV$6:AV81,"&gt;0")+1,0)</f>
        <v>0</v>
      </c>
      <c r="BF82" s="376">
        <v>2</v>
      </c>
      <c r="BG82" s="376" t="s">
        <v>365</v>
      </c>
      <c r="BH82" s="382">
        <f>IF(BH81+BU81&gt;マスタ!$C$3,1,0)</f>
        <v>0</v>
      </c>
      <c r="BI82" s="382">
        <f>IF(BI81+BV81&gt;マスタ!$C$3,1,0)</f>
        <v>0</v>
      </c>
      <c r="BJ82" s="382">
        <f>IF(BJ81+BW81&gt;マスタ!$C$3,1,0)</f>
        <v>0</v>
      </c>
      <c r="BK82" s="382">
        <f>IF(BK81+BX81&gt;マスタ!$C$3,1,0)</f>
        <v>0</v>
      </c>
      <c r="BL82" s="382">
        <f>IF(BL81+BY81&gt;マスタ!$C$3,1,0)</f>
        <v>0</v>
      </c>
      <c r="BM82" s="382">
        <f>IF(BM81+BZ81&gt;マスタ!$C$3,1,0)</f>
        <v>0</v>
      </c>
      <c r="BN82" s="382">
        <f>IF(BN81+CA81&gt;マスタ!$C$3,1,0)</f>
        <v>0</v>
      </c>
      <c r="BO82" s="382">
        <f>IF(BO81+CB81&gt;マスタ!$C$3,1,0)</f>
        <v>0</v>
      </c>
      <c r="BP82" s="382">
        <f>IF(BP81+CC81&gt;マスタ!$C$3,1,0)</f>
        <v>0</v>
      </c>
      <c r="BQ82" s="382">
        <f>IF(BQ81+CD81&gt;マスタ!$C$3,1,0)</f>
        <v>0</v>
      </c>
      <c r="BR82" s="382">
        <f>IF(BR81+CE81&gt;マスタ!$C$3,1,0)</f>
        <v>0</v>
      </c>
      <c r="BS82" s="382">
        <f>IF(BS81+CF81&gt;マスタ!$C$3,1,0)</f>
        <v>0</v>
      </c>
      <c r="BU82" s="382"/>
      <c r="BV82" s="382"/>
      <c r="BW82" s="382"/>
      <c r="BX82" s="382"/>
      <c r="BY82" s="382"/>
      <c r="BZ82" s="382"/>
      <c r="CA82" s="382"/>
      <c r="CB82" s="382"/>
      <c r="CC82" s="382"/>
      <c r="CD82" s="382"/>
      <c r="CE82" s="382"/>
      <c r="CF82" s="382"/>
    </row>
    <row r="83" spans="1:99" x14ac:dyDescent="0.15">
      <c r="A83" s="522"/>
      <c r="B83" s="525"/>
      <c r="C83" s="525"/>
      <c r="D83" s="525"/>
      <c r="E83" s="529"/>
      <c r="F83" s="525"/>
      <c r="G83" s="421" t="s">
        <v>440</v>
      </c>
      <c r="H83" s="381"/>
      <c r="I83" s="440"/>
      <c r="J83" s="440"/>
      <c r="K83" s="440"/>
      <c r="L83" s="440"/>
      <c r="M83" s="440"/>
      <c r="N83" s="440"/>
      <c r="O83" s="440"/>
      <c r="P83" s="440"/>
      <c r="Q83" s="440"/>
      <c r="R83" s="440"/>
      <c r="S83" s="440"/>
      <c r="T83" s="379">
        <f t="shared" si="78"/>
        <v>0</v>
      </c>
      <c r="U83" s="380"/>
      <c r="V83" s="441"/>
      <c r="W83" s="441"/>
      <c r="X83" s="441"/>
      <c r="Y83" s="441"/>
      <c r="Z83" s="441"/>
      <c r="AA83" s="441"/>
      <c r="AB83" s="441"/>
      <c r="AC83" s="441"/>
      <c r="AD83" s="441"/>
      <c r="AE83" s="441"/>
      <c r="AF83" s="441"/>
      <c r="AG83" s="379">
        <f t="shared" si="80"/>
        <v>0</v>
      </c>
      <c r="AH83" s="519"/>
      <c r="AO83" s="376">
        <v>3</v>
      </c>
      <c r="AP83" s="376">
        <v>1</v>
      </c>
      <c r="AQ83" s="376">
        <v>6</v>
      </c>
      <c r="AR83" s="37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76">
        <f ca="1">COUNTIF(INDIRECT("H"&amp;(ROW()+12*(($AO83-1)*3+$AP83)-ROW())/12+5):INDIRECT("S"&amp;(ROW()+12*(($AO83-1)*3+$AP83)-ROW())/12+5),AR83)</f>
        <v>0</v>
      </c>
      <c r="AT83" s="378">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376">
        <f ca="1">COUNTIF(INDIRECT("U"&amp;(ROW()+12*(($AO83-1)*3+$AP83)-ROW())/12+5):INDIRECT("AF"&amp;(ROW()+12*(($AO83-1)*3+$AP83)-ROW())/12+5),AT83)</f>
        <v>0</v>
      </c>
      <c r="AV83" s="376">
        <f ca="1">IF(AND(AR83+AT83&gt;0,AS83+AU83&gt;0),COUNTIF(AV$6:AV82,"&gt;0")+1,0)</f>
        <v>0</v>
      </c>
      <c r="BF83" s="376">
        <v>3</v>
      </c>
      <c r="BG83" s="420"/>
      <c r="BH83" s="382"/>
      <c r="BI83" s="382"/>
      <c r="BJ83" s="382"/>
      <c r="BK83" s="382"/>
      <c r="BL83" s="382"/>
      <c r="BM83" s="382"/>
      <c r="BN83" s="382"/>
      <c r="BO83" s="382"/>
      <c r="BP83" s="382"/>
      <c r="BQ83" s="382"/>
      <c r="BR83" s="382"/>
      <c r="BS83" s="382"/>
      <c r="BU83" s="382"/>
      <c r="BV83" s="382"/>
      <c r="BW83" s="382"/>
      <c r="BX83" s="382"/>
      <c r="BY83" s="382"/>
      <c r="BZ83" s="382"/>
      <c r="CA83" s="382"/>
      <c r="CB83" s="382"/>
      <c r="CC83" s="382"/>
      <c r="CD83" s="382"/>
      <c r="CE83" s="382"/>
      <c r="CF83" s="382"/>
    </row>
    <row r="84" spans="1:99" x14ac:dyDescent="0.15">
      <c r="A84" s="520">
        <v>27</v>
      </c>
      <c r="B84" s="526"/>
      <c r="C84" s="526"/>
      <c r="D84" s="526"/>
      <c r="E84" s="527"/>
      <c r="F84" s="526"/>
      <c r="G84" s="390" t="s">
        <v>367</v>
      </c>
      <c r="H84" s="389"/>
      <c r="I84" s="436" t="str">
        <f t="shared" si="77"/>
        <v/>
      </c>
      <c r="J84" s="436" t="str">
        <f t="shared" si="77"/>
        <v/>
      </c>
      <c r="K84" s="436" t="str">
        <f t="shared" si="77"/>
        <v/>
      </c>
      <c r="L84" s="436" t="str">
        <f t="shared" si="77"/>
        <v/>
      </c>
      <c r="M84" s="436" t="str">
        <f t="shared" si="77"/>
        <v/>
      </c>
      <c r="N84" s="436" t="str">
        <f t="shared" si="77"/>
        <v/>
      </c>
      <c r="O84" s="436" t="str">
        <f t="shared" si="77"/>
        <v/>
      </c>
      <c r="P84" s="436" t="str">
        <f t="shared" si="77"/>
        <v/>
      </c>
      <c r="Q84" s="436" t="str">
        <f t="shared" si="77"/>
        <v/>
      </c>
      <c r="R84" s="436" t="str">
        <f t="shared" si="77"/>
        <v/>
      </c>
      <c r="S84" s="436" t="str">
        <f t="shared" si="77"/>
        <v/>
      </c>
      <c r="T84" s="387">
        <f t="shared" si="78"/>
        <v>0</v>
      </c>
      <c r="U84" s="388"/>
      <c r="V84" s="438" t="str">
        <f t="shared" si="79"/>
        <v/>
      </c>
      <c r="W84" s="438" t="str">
        <f t="shared" si="79"/>
        <v/>
      </c>
      <c r="X84" s="438" t="str">
        <f t="shared" si="79"/>
        <v/>
      </c>
      <c r="Y84" s="438" t="str">
        <f t="shared" si="79"/>
        <v/>
      </c>
      <c r="Z84" s="438" t="str">
        <f t="shared" si="79"/>
        <v/>
      </c>
      <c r="AA84" s="438" t="str">
        <f t="shared" si="79"/>
        <v/>
      </c>
      <c r="AB84" s="438" t="str">
        <f t="shared" si="79"/>
        <v/>
      </c>
      <c r="AC84" s="438" t="str">
        <f t="shared" si="79"/>
        <v/>
      </c>
      <c r="AD84" s="438" t="str">
        <f t="shared" si="79"/>
        <v/>
      </c>
      <c r="AE84" s="438" t="str">
        <f t="shared" si="79"/>
        <v/>
      </c>
      <c r="AF84" s="438" t="str">
        <f t="shared" si="79"/>
        <v/>
      </c>
      <c r="AG84" s="387">
        <f t="shared" si="80"/>
        <v>0</v>
      </c>
      <c r="AH84" s="517"/>
      <c r="AO84" s="376">
        <v>3</v>
      </c>
      <c r="AP84" s="376">
        <v>1</v>
      </c>
      <c r="AQ84" s="376">
        <v>7</v>
      </c>
      <c r="AR84" s="37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76">
        <f ca="1">COUNTIF(INDIRECT("H"&amp;(ROW()+12*(($AO84-1)*3+$AP84)-ROW())/12+5):INDIRECT("S"&amp;(ROW()+12*(($AO84-1)*3+$AP84)-ROW())/12+5),AR84)</f>
        <v>0</v>
      </c>
      <c r="AT84" s="378">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376">
        <f ca="1">COUNTIF(INDIRECT("U"&amp;(ROW()+12*(($AO84-1)*3+$AP84)-ROW())/12+5):INDIRECT("AF"&amp;(ROW()+12*(($AO84-1)*3+$AP84)-ROW())/12+5),AT84)</f>
        <v>0</v>
      </c>
      <c r="AV84" s="376">
        <f ca="1">IF(AND(AR84+AT84&gt;0,AS84+AU84&gt;0),COUNTIF(AV$6:AV83,"&gt;0")+1,0)</f>
        <v>0</v>
      </c>
      <c r="BF84" s="376">
        <v>1</v>
      </c>
      <c r="BH84" s="382">
        <f t="shared" ref="BH84:BS84" si="93">SUM(H84:H85)</f>
        <v>0</v>
      </c>
      <c r="BI84" s="382">
        <f t="shared" si="93"/>
        <v>0</v>
      </c>
      <c r="BJ84" s="382">
        <f t="shared" si="93"/>
        <v>0</v>
      </c>
      <c r="BK84" s="382">
        <f t="shared" si="93"/>
        <v>0</v>
      </c>
      <c r="BL84" s="382">
        <f t="shared" si="93"/>
        <v>0</v>
      </c>
      <c r="BM84" s="382">
        <f t="shared" si="93"/>
        <v>0</v>
      </c>
      <c r="BN84" s="382">
        <f t="shared" si="93"/>
        <v>0</v>
      </c>
      <c r="BO84" s="382">
        <f t="shared" si="93"/>
        <v>0</v>
      </c>
      <c r="BP84" s="382">
        <f t="shared" si="93"/>
        <v>0</v>
      </c>
      <c r="BQ84" s="382">
        <f t="shared" si="93"/>
        <v>0</v>
      </c>
      <c r="BR84" s="382">
        <f t="shared" si="93"/>
        <v>0</v>
      </c>
      <c r="BS84" s="382">
        <f t="shared" si="93"/>
        <v>0</v>
      </c>
      <c r="BU84" s="382">
        <f t="shared" ref="BU84:CF84" si="94">SUM(U84:U85)</f>
        <v>0</v>
      </c>
      <c r="BV84" s="382">
        <f t="shared" si="94"/>
        <v>0</v>
      </c>
      <c r="BW84" s="382">
        <f t="shared" si="94"/>
        <v>0</v>
      </c>
      <c r="BX84" s="382">
        <f t="shared" si="94"/>
        <v>0</v>
      </c>
      <c r="BY84" s="382">
        <f t="shared" si="94"/>
        <v>0</v>
      </c>
      <c r="BZ84" s="382">
        <f t="shared" si="94"/>
        <v>0</v>
      </c>
      <c r="CA84" s="382">
        <f t="shared" si="94"/>
        <v>0</v>
      </c>
      <c r="CB84" s="382">
        <f t="shared" si="94"/>
        <v>0</v>
      </c>
      <c r="CC84" s="382">
        <f t="shared" si="94"/>
        <v>0</v>
      </c>
      <c r="CD84" s="382">
        <f t="shared" si="94"/>
        <v>0</v>
      </c>
      <c r="CE84" s="382">
        <f t="shared" si="94"/>
        <v>0</v>
      </c>
      <c r="CF84" s="382">
        <f t="shared" si="94"/>
        <v>0</v>
      </c>
      <c r="CI84" s="425" t="s">
        <v>446</v>
      </c>
      <c r="CJ84" s="382">
        <f>IF(OR($D84="副園長",$D84="教頭",$D84="主任保育士",$D84="主幹教諭"),0,BH84)</f>
        <v>0</v>
      </c>
      <c r="CK84" s="382">
        <f t="shared" ref="CK84:CU84" si="95">IF(OR($D84="副園長",$D84="教頭",$D84="主任保育士",$D84="主幹教諭"),0,BI84)</f>
        <v>0</v>
      </c>
      <c r="CL84" s="382">
        <f t="shared" si="95"/>
        <v>0</v>
      </c>
      <c r="CM84" s="382">
        <f t="shared" si="95"/>
        <v>0</v>
      </c>
      <c r="CN84" s="382">
        <f t="shared" si="95"/>
        <v>0</v>
      </c>
      <c r="CO84" s="382">
        <f t="shared" si="95"/>
        <v>0</v>
      </c>
      <c r="CP84" s="382">
        <f t="shared" si="95"/>
        <v>0</v>
      </c>
      <c r="CQ84" s="382">
        <f t="shared" si="95"/>
        <v>0</v>
      </c>
      <c r="CR84" s="382">
        <f t="shared" si="95"/>
        <v>0</v>
      </c>
      <c r="CS84" s="382">
        <f t="shared" si="95"/>
        <v>0</v>
      </c>
      <c r="CT84" s="382">
        <f t="shared" si="95"/>
        <v>0</v>
      </c>
      <c r="CU84" s="382">
        <f t="shared" si="95"/>
        <v>0</v>
      </c>
    </row>
    <row r="85" spans="1:99" x14ac:dyDescent="0.15">
      <c r="A85" s="521"/>
      <c r="B85" s="524"/>
      <c r="C85" s="524"/>
      <c r="D85" s="524"/>
      <c r="E85" s="528"/>
      <c r="F85" s="524"/>
      <c r="G85" s="386" t="s">
        <v>366</v>
      </c>
      <c r="H85" s="385"/>
      <c r="I85" s="437" t="str">
        <f t="shared" si="77"/>
        <v/>
      </c>
      <c r="J85" s="437" t="str">
        <f t="shared" si="77"/>
        <v/>
      </c>
      <c r="K85" s="437" t="str">
        <f t="shared" si="77"/>
        <v/>
      </c>
      <c r="L85" s="437" t="str">
        <f t="shared" si="77"/>
        <v/>
      </c>
      <c r="M85" s="437" t="str">
        <f t="shared" si="77"/>
        <v/>
      </c>
      <c r="N85" s="437" t="str">
        <f t="shared" si="77"/>
        <v/>
      </c>
      <c r="O85" s="437" t="str">
        <f t="shared" si="77"/>
        <v/>
      </c>
      <c r="P85" s="437" t="str">
        <f t="shared" si="77"/>
        <v/>
      </c>
      <c r="Q85" s="437" t="str">
        <f t="shared" si="77"/>
        <v/>
      </c>
      <c r="R85" s="437" t="str">
        <f t="shared" si="77"/>
        <v/>
      </c>
      <c r="S85" s="437" t="str">
        <f t="shared" si="77"/>
        <v/>
      </c>
      <c r="T85" s="383">
        <f t="shared" si="78"/>
        <v>0</v>
      </c>
      <c r="U85" s="384"/>
      <c r="V85" s="439" t="str">
        <f t="shared" si="79"/>
        <v/>
      </c>
      <c r="W85" s="439" t="str">
        <f t="shared" si="79"/>
        <v/>
      </c>
      <c r="X85" s="439" t="str">
        <f t="shared" si="79"/>
        <v/>
      </c>
      <c r="Y85" s="439" t="str">
        <f t="shared" si="79"/>
        <v/>
      </c>
      <c r="Z85" s="439" t="str">
        <f t="shared" si="79"/>
        <v/>
      </c>
      <c r="AA85" s="439" t="str">
        <f t="shared" si="79"/>
        <v/>
      </c>
      <c r="AB85" s="439" t="str">
        <f t="shared" si="79"/>
        <v/>
      </c>
      <c r="AC85" s="439" t="str">
        <f t="shared" si="79"/>
        <v/>
      </c>
      <c r="AD85" s="439" t="str">
        <f t="shared" si="79"/>
        <v/>
      </c>
      <c r="AE85" s="439" t="str">
        <f t="shared" si="79"/>
        <v/>
      </c>
      <c r="AF85" s="439" t="str">
        <f t="shared" si="79"/>
        <v/>
      </c>
      <c r="AG85" s="383">
        <f t="shared" si="80"/>
        <v>0</v>
      </c>
      <c r="AH85" s="518"/>
      <c r="AO85" s="376">
        <v>3</v>
      </c>
      <c r="AP85" s="376">
        <v>1</v>
      </c>
      <c r="AQ85" s="376">
        <v>8</v>
      </c>
      <c r="AR85" s="37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76">
        <f ca="1">COUNTIF(INDIRECT("H"&amp;(ROW()+12*(($AO85-1)*3+$AP85)-ROW())/12+5):INDIRECT("S"&amp;(ROW()+12*(($AO85-1)*3+$AP85)-ROW())/12+5),AR85)</f>
        <v>0</v>
      </c>
      <c r="AT85" s="378">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376">
        <f ca="1">COUNTIF(INDIRECT("U"&amp;(ROW()+12*(($AO85-1)*3+$AP85)-ROW())/12+5):INDIRECT("AF"&amp;(ROW()+12*(($AO85-1)*3+$AP85)-ROW())/12+5),AT85)</f>
        <v>0</v>
      </c>
      <c r="AV85" s="376">
        <f ca="1">IF(AND(AR85+AT85&gt;0,AS85+AU85&gt;0),COUNTIF(AV$6:AV84,"&gt;0")+1,0)</f>
        <v>0</v>
      </c>
      <c r="BF85" s="376">
        <v>2</v>
      </c>
      <c r="BG85" s="376" t="s">
        <v>365</v>
      </c>
      <c r="BH85" s="382">
        <f>IF(BH84+BU84&gt;マスタ!$C$3,1,0)</f>
        <v>0</v>
      </c>
      <c r="BI85" s="382">
        <f>IF(BI84+BV84&gt;マスタ!$C$3,1,0)</f>
        <v>0</v>
      </c>
      <c r="BJ85" s="382">
        <f>IF(BJ84+BW84&gt;マスタ!$C$3,1,0)</f>
        <v>0</v>
      </c>
      <c r="BK85" s="382">
        <f>IF(BK84+BX84&gt;マスタ!$C$3,1,0)</f>
        <v>0</v>
      </c>
      <c r="BL85" s="382">
        <f>IF(BL84+BY84&gt;マスタ!$C$3,1,0)</f>
        <v>0</v>
      </c>
      <c r="BM85" s="382">
        <f>IF(BM84+BZ84&gt;マスタ!$C$3,1,0)</f>
        <v>0</v>
      </c>
      <c r="BN85" s="382">
        <f>IF(BN84+CA84&gt;マスタ!$C$3,1,0)</f>
        <v>0</v>
      </c>
      <c r="BO85" s="382">
        <f>IF(BO84+CB84&gt;マスタ!$C$3,1,0)</f>
        <v>0</v>
      </c>
      <c r="BP85" s="382">
        <f>IF(BP84+CC84&gt;マスタ!$C$3,1,0)</f>
        <v>0</v>
      </c>
      <c r="BQ85" s="382">
        <f>IF(BQ84+CD84&gt;マスタ!$C$3,1,0)</f>
        <v>0</v>
      </c>
      <c r="BR85" s="382">
        <f>IF(BR84+CE84&gt;マスタ!$C$3,1,0)</f>
        <v>0</v>
      </c>
      <c r="BS85" s="382">
        <f>IF(BS84+CF84&gt;マスタ!$C$3,1,0)</f>
        <v>0</v>
      </c>
      <c r="BU85" s="382"/>
      <c r="BV85" s="382"/>
      <c r="BW85" s="382"/>
      <c r="BX85" s="382"/>
      <c r="BY85" s="382"/>
      <c r="BZ85" s="382"/>
      <c r="CA85" s="382"/>
      <c r="CB85" s="382"/>
      <c r="CC85" s="382"/>
      <c r="CD85" s="382"/>
      <c r="CE85" s="382"/>
      <c r="CF85" s="382"/>
    </row>
    <row r="86" spans="1:99" x14ac:dyDescent="0.15">
      <c r="A86" s="522"/>
      <c r="B86" s="525"/>
      <c r="C86" s="525"/>
      <c r="D86" s="525"/>
      <c r="E86" s="529"/>
      <c r="F86" s="525"/>
      <c r="G86" s="421" t="s">
        <v>440</v>
      </c>
      <c r="H86" s="381"/>
      <c r="I86" s="440"/>
      <c r="J86" s="440"/>
      <c r="K86" s="440"/>
      <c r="L86" s="440"/>
      <c r="M86" s="440"/>
      <c r="N86" s="440"/>
      <c r="O86" s="440"/>
      <c r="P86" s="440"/>
      <c r="Q86" s="440"/>
      <c r="R86" s="440"/>
      <c r="S86" s="440"/>
      <c r="T86" s="379">
        <f t="shared" si="78"/>
        <v>0</v>
      </c>
      <c r="U86" s="380"/>
      <c r="V86" s="441"/>
      <c r="W86" s="441"/>
      <c r="X86" s="441"/>
      <c r="Y86" s="441"/>
      <c r="Z86" s="441"/>
      <c r="AA86" s="441"/>
      <c r="AB86" s="441"/>
      <c r="AC86" s="441"/>
      <c r="AD86" s="441"/>
      <c r="AE86" s="441"/>
      <c r="AF86" s="441"/>
      <c r="AG86" s="379">
        <f t="shared" si="80"/>
        <v>0</v>
      </c>
      <c r="AH86" s="519"/>
      <c r="AO86" s="376">
        <v>3</v>
      </c>
      <c r="AP86" s="376">
        <v>1</v>
      </c>
      <c r="AQ86" s="376">
        <v>9</v>
      </c>
      <c r="AR86" s="37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76">
        <f ca="1">COUNTIF(INDIRECT("H"&amp;(ROW()+12*(($AO86-1)*3+$AP86)-ROW())/12+5):INDIRECT("S"&amp;(ROW()+12*(($AO86-1)*3+$AP86)-ROW())/12+5),AR86)</f>
        <v>0</v>
      </c>
      <c r="AT86" s="378">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376">
        <f ca="1">COUNTIF(INDIRECT("U"&amp;(ROW()+12*(($AO86-1)*3+$AP86)-ROW())/12+5):INDIRECT("AF"&amp;(ROW()+12*(($AO86-1)*3+$AP86)-ROW())/12+5),AT86)</f>
        <v>0</v>
      </c>
      <c r="AV86" s="376">
        <f ca="1">IF(AND(AR86+AT86&gt;0,AS86+AU86&gt;0),COUNTIF(AV$6:AV85,"&gt;0")+1,0)</f>
        <v>0</v>
      </c>
      <c r="BF86" s="376">
        <v>3</v>
      </c>
      <c r="BG86" s="420"/>
      <c r="BH86" s="382"/>
      <c r="BI86" s="382"/>
      <c r="BJ86" s="382"/>
      <c r="BK86" s="382"/>
      <c r="BL86" s="382"/>
      <c r="BM86" s="382"/>
      <c r="BN86" s="382"/>
      <c r="BO86" s="382"/>
      <c r="BP86" s="382"/>
      <c r="BQ86" s="382"/>
      <c r="BR86" s="382"/>
      <c r="BS86" s="382"/>
      <c r="BU86" s="382"/>
      <c r="BV86" s="382"/>
      <c r="BW86" s="382"/>
      <c r="BX86" s="382"/>
      <c r="BY86" s="382"/>
      <c r="BZ86" s="382"/>
      <c r="CA86" s="382"/>
      <c r="CB86" s="382"/>
      <c r="CC86" s="382"/>
      <c r="CD86" s="382"/>
      <c r="CE86" s="382"/>
      <c r="CF86" s="382"/>
    </row>
    <row r="87" spans="1:99" x14ac:dyDescent="0.15">
      <c r="A87" s="520">
        <v>28</v>
      </c>
      <c r="B87" s="526"/>
      <c r="C87" s="526"/>
      <c r="D87" s="526"/>
      <c r="E87" s="527"/>
      <c r="F87" s="526"/>
      <c r="G87" s="390" t="s">
        <v>367</v>
      </c>
      <c r="H87" s="389"/>
      <c r="I87" s="436" t="str">
        <f t="shared" ref="I87:S94" si="96">IF(H87="","",H87)</f>
        <v/>
      </c>
      <c r="J87" s="436" t="str">
        <f t="shared" si="96"/>
        <v/>
      </c>
      <c r="K87" s="436" t="str">
        <f t="shared" si="96"/>
        <v/>
      </c>
      <c r="L87" s="436" t="str">
        <f t="shared" si="96"/>
        <v/>
      </c>
      <c r="M87" s="436" t="str">
        <f t="shared" si="96"/>
        <v/>
      </c>
      <c r="N87" s="436" t="str">
        <f t="shared" si="96"/>
        <v/>
      </c>
      <c r="O87" s="436" t="str">
        <f t="shared" si="96"/>
        <v/>
      </c>
      <c r="P87" s="436" t="str">
        <f t="shared" si="96"/>
        <v/>
      </c>
      <c r="Q87" s="436" t="str">
        <f t="shared" si="96"/>
        <v/>
      </c>
      <c r="R87" s="436" t="str">
        <f t="shared" si="96"/>
        <v/>
      </c>
      <c r="S87" s="436" t="str">
        <f t="shared" si="96"/>
        <v/>
      </c>
      <c r="T87" s="387">
        <f t="shared" si="78"/>
        <v>0</v>
      </c>
      <c r="U87" s="388"/>
      <c r="V87" s="438" t="str">
        <f t="shared" ref="V87:AF94" si="97">IF(U87="","",U87)</f>
        <v/>
      </c>
      <c r="W87" s="438" t="str">
        <f t="shared" si="97"/>
        <v/>
      </c>
      <c r="X87" s="438" t="str">
        <f t="shared" si="97"/>
        <v/>
      </c>
      <c r="Y87" s="438" t="str">
        <f t="shared" si="97"/>
        <v/>
      </c>
      <c r="Z87" s="438" t="str">
        <f t="shared" si="97"/>
        <v/>
      </c>
      <c r="AA87" s="438" t="str">
        <f t="shared" si="97"/>
        <v/>
      </c>
      <c r="AB87" s="438" t="str">
        <f t="shared" si="97"/>
        <v/>
      </c>
      <c r="AC87" s="438" t="str">
        <f t="shared" si="97"/>
        <v/>
      </c>
      <c r="AD87" s="438" t="str">
        <f t="shared" si="97"/>
        <v/>
      </c>
      <c r="AE87" s="438" t="str">
        <f t="shared" si="97"/>
        <v/>
      </c>
      <c r="AF87" s="438" t="str">
        <f t="shared" si="97"/>
        <v/>
      </c>
      <c r="AG87" s="387">
        <f t="shared" si="80"/>
        <v>0</v>
      </c>
      <c r="AH87" s="517"/>
      <c r="AO87" s="376">
        <v>3</v>
      </c>
      <c r="AP87" s="376">
        <v>1</v>
      </c>
      <c r="AQ87" s="376">
        <v>10</v>
      </c>
      <c r="AR87" s="37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76">
        <f ca="1">COUNTIF(INDIRECT("H"&amp;(ROW()+12*(($AO87-1)*3+$AP87)-ROW())/12+5):INDIRECT("S"&amp;(ROW()+12*(($AO87-1)*3+$AP87)-ROW())/12+5),AR87)</f>
        <v>0</v>
      </c>
      <c r="AT87" s="378">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376">
        <f ca="1">COUNTIF(INDIRECT("U"&amp;(ROW()+12*(($AO87-1)*3+$AP87)-ROW())/12+5):INDIRECT("AF"&amp;(ROW()+12*(($AO87-1)*3+$AP87)-ROW())/12+5),AT87)</f>
        <v>0</v>
      </c>
      <c r="AV87" s="376">
        <f ca="1">IF(AND(AR87+AT87&gt;0,AS87+AU87&gt;0),COUNTIF(AV$6:AV86,"&gt;0")+1,0)</f>
        <v>0</v>
      </c>
      <c r="BF87" s="376">
        <v>1</v>
      </c>
      <c r="BH87" s="382">
        <f t="shared" ref="BH87:BS87" si="98">SUM(H87:H88)</f>
        <v>0</v>
      </c>
      <c r="BI87" s="382">
        <f t="shared" si="98"/>
        <v>0</v>
      </c>
      <c r="BJ87" s="382">
        <f t="shared" si="98"/>
        <v>0</v>
      </c>
      <c r="BK87" s="382">
        <f t="shared" si="98"/>
        <v>0</v>
      </c>
      <c r="BL87" s="382">
        <f t="shared" si="98"/>
        <v>0</v>
      </c>
      <c r="BM87" s="382">
        <f t="shared" si="98"/>
        <v>0</v>
      </c>
      <c r="BN87" s="382">
        <f t="shared" si="98"/>
        <v>0</v>
      </c>
      <c r="BO87" s="382">
        <f t="shared" si="98"/>
        <v>0</v>
      </c>
      <c r="BP87" s="382">
        <f t="shared" si="98"/>
        <v>0</v>
      </c>
      <c r="BQ87" s="382">
        <f t="shared" si="98"/>
        <v>0</v>
      </c>
      <c r="BR87" s="382">
        <f t="shared" si="98"/>
        <v>0</v>
      </c>
      <c r="BS87" s="382">
        <f t="shared" si="98"/>
        <v>0</v>
      </c>
      <c r="BU87" s="382">
        <f t="shared" ref="BU87:CF87" si="99">SUM(U87:U88)</f>
        <v>0</v>
      </c>
      <c r="BV87" s="382">
        <f t="shared" si="99"/>
        <v>0</v>
      </c>
      <c r="BW87" s="382">
        <f t="shared" si="99"/>
        <v>0</v>
      </c>
      <c r="BX87" s="382">
        <f t="shared" si="99"/>
        <v>0</v>
      </c>
      <c r="BY87" s="382">
        <f t="shared" si="99"/>
        <v>0</v>
      </c>
      <c r="BZ87" s="382">
        <f t="shared" si="99"/>
        <v>0</v>
      </c>
      <c r="CA87" s="382">
        <f t="shared" si="99"/>
        <v>0</v>
      </c>
      <c r="CB87" s="382">
        <f t="shared" si="99"/>
        <v>0</v>
      </c>
      <c r="CC87" s="382">
        <f t="shared" si="99"/>
        <v>0</v>
      </c>
      <c r="CD87" s="382">
        <f t="shared" si="99"/>
        <v>0</v>
      </c>
      <c r="CE87" s="382">
        <f t="shared" si="99"/>
        <v>0</v>
      </c>
      <c r="CF87" s="382">
        <f t="shared" si="99"/>
        <v>0</v>
      </c>
      <c r="CI87" s="425" t="s">
        <v>446</v>
      </c>
      <c r="CJ87" s="382">
        <f>IF(OR($D87="副園長",$D87="教頭",$D87="主任保育士",$D87="主幹教諭"),0,BH87)</f>
        <v>0</v>
      </c>
      <c r="CK87" s="382">
        <f t="shared" ref="CK87:CU87" si="100">IF(OR($D87="副園長",$D87="教頭",$D87="主任保育士",$D87="主幹教諭"),0,BI87)</f>
        <v>0</v>
      </c>
      <c r="CL87" s="382">
        <f t="shared" si="100"/>
        <v>0</v>
      </c>
      <c r="CM87" s="382">
        <f t="shared" si="100"/>
        <v>0</v>
      </c>
      <c r="CN87" s="382">
        <f t="shared" si="100"/>
        <v>0</v>
      </c>
      <c r="CO87" s="382">
        <f t="shared" si="100"/>
        <v>0</v>
      </c>
      <c r="CP87" s="382">
        <f t="shared" si="100"/>
        <v>0</v>
      </c>
      <c r="CQ87" s="382">
        <f t="shared" si="100"/>
        <v>0</v>
      </c>
      <c r="CR87" s="382">
        <f t="shared" si="100"/>
        <v>0</v>
      </c>
      <c r="CS87" s="382">
        <f t="shared" si="100"/>
        <v>0</v>
      </c>
      <c r="CT87" s="382">
        <f t="shared" si="100"/>
        <v>0</v>
      </c>
      <c r="CU87" s="382">
        <f t="shared" si="100"/>
        <v>0</v>
      </c>
    </row>
    <row r="88" spans="1:99" x14ac:dyDescent="0.15">
      <c r="A88" s="521"/>
      <c r="B88" s="524"/>
      <c r="C88" s="524"/>
      <c r="D88" s="524"/>
      <c r="E88" s="528"/>
      <c r="F88" s="524"/>
      <c r="G88" s="386" t="s">
        <v>366</v>
      </c>
      <c r="H88" s="385"/>
      <c r="I88" s="437" t="str">
        <f t="shared" si="96"/>
        <v/>
      </c>
      <c r="J88" s="437" t="str">
        <f t="shared" si="96"/>
        <v/>
      </c>
      <c r="K88" s="437" t="str">
        <f t="shared" si="96"/>
        <v/>
      </c>
      <c r="L88" s="437" t="str">
        <f t="shared" si="96"/>
        <v/>
      </c>
      <c r="M88" s="437" t="str">
        <f t="shared" si="96"/>
        <v/>
      </c>
      <c r="N88" s="437" t="str">
        <f t="shared" si="96"/>
        <v/>
      </c>
      <c r="O88" s="437" t="str">
        <f t="shared" si="96"/>
        <v/>
      </c>
      <c r="P88" s="437" t="str">
        <f t="shared" si="96"/>
        <v/>
      </c>
      <c r="Q88" s="437" t="str">
        <f t="shared" si="96"/>
        <v/>
      </c>
      <c r="R88" s="437" t="str">
        <f t="shared" si="96"/>
        <v/>
      </c>
      <c r="S88" s="437" t="str">
        <f t="shared" si="96"/>
        <v/>
      </c>
      <c r="T88" s="383">
        <f t="shared" si="78"/>
        <v>0</v>
      </c>
      <c r="U88" s="384"/>
      <c r="V88" s="439" t="str">
        <f t="shared" si="97"/>
        <v/>
      </c>
      <c r="W88" s="439" t="str">
        <f t="shared" si="97"/>
        <v/>
      </c>
      <c r="X88" s="439" t="str">
        <f t="shared" si="97"/>
        <v/>
      </c>
      <c r="Y88" s="439" t="str">
        <f t="shared" si="97"/>
        <v/>
      </c>
      <c r="Z88" s="439" t="str">
        <f t="shared" si="97"/>
        <v/>
      </c>
      <c r="AA88" s="439" t="str">
        <f t="shared" si="97"/>
        <v/>
      </c>
      <c r="AB88" s="439" t="str">
        <f t="shared" si="97"/>
        <v/>
      </c>
      <c r="AC88" s="439" t="str">
        <f t="shared" si="97"/>
        <v/>
      </c>
      <c r="AD88" s="439" t="str">
        <f t="shared" si="97"/>
        <v/>
      </c>
      <c r="AE88" s="439" t="str">
        <f t="shared" si="97"/>
        <v/>
      </c>
      <c r="AF88" s="439" t="str">
        <f t="shared" si="97"/>
        <v/>
      </c>
      <c r="AG88" s="383">
        <f t="shared" si="80"/>
        <v>0</v>
      </c>
      <c r="AH88" s="518"/>
      <c r="AO88" s="376">
        <v>3</v>
      </c>
      <c r="AP88" s="376">
        <v>1</v>
      </c>
      <c r="AQ88" s="376">
        <v>11</v>
      </c>
      <c r="AR88" s="37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76">
        <f ca="1">COUNTIF(INDIRECT("H"&amp;(ROW()+12*(($AO88-1)*3+$AP88)-ROW())/12+5):INDIRECT("S"&amp;(ROW()+12*(($AO88-1)*3+$AP88)-ROW())/12+5),AR88)</f>
        <v>0</v>
      </c>
      <c r="AT88" s="378">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376">
        <f ca="1">COUNTIF(INDIRECT("U"&amp;(ROW()+12*(($AO88-1)*3+$AP88)-ROW())/12+5):INDIRECT("AF"&amp;(ROW()+12*(($AO88-1)*3+$AP88)-ROW())/12+5),AT88)</f>
        <v>0</v>
      </c>
      <c r="AV88" s="376">
        <f ca="1">IF(AND(AR88+AT88&gt;0,AS88+AU88&gt;0),COUNTIF(AV$6:AV87,"&gt;0")+1,0)</f>
        <v>0</v>
      </c>
      <c r="BF88" s="376">
        <v>2</v>
      </c>
      <c r="BG88" s="376" t="s">
        <v>365</v>
      </c>
      <c r="BH88" s="382">
        <f>IF(BH87+BU87&gt;マスタ!$C$3,1,0)</f>
        <v>0</v>
      </c>
      <c r="BI88" s="382">
        <f>IF(BI87+BV87&gt;マスタ!$C$3,1,0)</f>
        <v>0</v>
      </c>
      <c r="BJ88" s="382">
        <f>IF(BJ87+BW87&gt;マスタ!$C$3,1,0)</f>
        <v>0</v>
      </c>
      <c r="BK88" s="382">
        <f>IF(BK87+BX87&gt;マスタ!$C$3,1,0)</f>
        <v>0</v>
      </c>
      <c r="BL88" s="382">
        <f>IF(BL87+BY87&gt;マスタ!$C$3,1,0)</f>
        <v>0</v>
      </c>
      <c r="BM88" s="382">
        <f>IF(BM87+BZ87&gt;マスタ!$C$3,1,0)</f>
        <v>0</v>
      </c>
      <c r="BN88" s="382">
        <f>IF(BN87+CA87&gt;マスタ!$C$3,1,0)</f>
        <v>0</v>
      </c>
      <c r="BO88" s="382">
        <f>IF(BO87+CB87&gt;マスタ!$C$3,1,0)</f>
        <v>0</v>
      </c>
      <c r="BP88" s="382">
        <f>IF(BP87+CC87&gt;マスタ!$C$3,1,0)</f>
        <v>0</v>
      </c>
      <c r="BQ88" s="382">
        <f>IF(BQ87+CD87&gt;マスタ!$C$3,1,0)</f>
        <v>0</v>
      </c>
      <c r="BR88" s="382">
        <f>IF(BR87+CE87&gt;マスタ!$C$3,1,0)</f>
        <v>0</v>
      </c>
      <c r="BS88" s="382">
        <f>IF(BS87+CF87&gt;マスタ!$C$3,1,0)</f>
        <v>0</v>
      </c>
      <c r="BU88" s="382"/>
      <c r="BV88" s="382"/>
      <c r="BW88" s="382"/>
      <c r="BX88" s="382"/>
      <c r="BY88" s="382"/>
      <c r="BZ88" s="382"/>
      <c r="CA88" s="382"/>
      <c r="CB88" s="382"/>
      <c r="CC88" s="382"/>
      <c r="CD88" s="382"/>
      <c r="CE88" s="382"/>
      <c r="CF88" s="382"/>
    </row>
    <row r="89" spans="1:99" x14ac:dyDescent="0.15">
      <c r="A89" s="522"/>
      <c r="B89" s="525"/>
      <c r="C89" s="525"/>
      <c r="D89" s="525"/>
      <c r="E89" s="529"/>
      <c r="F89" s="525"/>
      <c r="G89" s="421" t="s">
        <v>440</v>
      </c>
      <c r="H89" s="381"/>
      <c r="I89" s="440"/>
      <c r="J89" s="440"/>
      <c r="K89" s="440"/>
      <c r="L89" s="440"/>
      <c r="M89" s="440"/>
      <c r="N89" s="440"/>
      <c r="O89" s="440"/>
      <c r="P89" s="440"/>
      <c r="Q89" s="440"/>
      <c r="R89" s="440"/>
      <c r="S89" s="440"/>
      <c r="T89" s="379">
        <f t="shared" si="78"/>
        <v>0</v>
      </c>
      <c r="U89" s="380"/>
      <c r="V89" s="441"/>
      <c r="W89" s="441"/>
      <c r="X89" s="441"/>
      <c r="Y89" s="441"/>
      <c r="Z89" s="441"/>
      <c r="AA89" s="441"/>
      <c r="AB89" s="441"/>
      <c r="AC89" s="441"/>
      <c r="AD89" s="441"/>
      <c r="AE89" s="441"/>
      <c r="AF89" s="441"/>
      <c r="AG89" s="379">
        <f t="shared" si="80"/>
        <v>0</v>
      </c>
      <c r="AH89" s="519"/>
      <c r="AO89" s="376">
        <v>3</v>
      </c>
      <c r="AP89" s="376">
        <v>1</v>
      </c>
      <c r="AQ89" s="376">
        <v>12</v>
      </c>
      <c r="AR89" s="37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76">
        <f ca="1">COUNTIF(INDIRECT("H"&amp;(ROW()+12*(($AO89-1)*3+$AP89)-ROW())/12+5):INDIRECT("S"&amp;(ROW()+12*(($AO89-1)*3+$AP89)-ROW())/12+5),AR89)</f>
        <v>0</v>
      </c>
      <c r="AT89" s="378">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376">
        <f ca="1">COUNTIF(INDIRECT("U"&amp;(ROW()+12*(($AO89-1)*3+$AP89)-ROW())/12+5):INDIRECT("AF"&amp;(ROW()+12*(($AO89-1)*3+$AP89)-ROW())/12+5),AT89)</f>
        <v>0</v>
      </c>
      <c r="AV89" s="376">
        <f ca="1">IF(AND(AR89+AT89&gt;0,AS89+AU89&gt;0),COUNTIF(AV$6:AV88,"&gt;0")+1,0)</f>
        <v>0</v>
      </c>
      <c r="BF89" s="376">
        <v>3</v>
      </c>
      <c r="BG89" s="420"/>
      <c r="BH89" s="382"/>
      <c r="BI89" s="382"/>
      <c r="BJ89" s="382"/>
      <c r="BK89" s="382"/>
      <c r="BL89" s="382"/>
      <c r="BM89" s="382"/>
      <c r="BN89" s="382"/>
      <c r="BO89" s="382"/>
      <c r="BP89" s="382"/>
      <c r="BQ89" s="382"/>
      <c r="BR89" s="382"/>
      <c r="BS89" s="382"/>
    </row>
    <row r="90" spans="1:99" x14ac:dyDescent="0.15">
      <c r="A90" s="520">
        <v>29</v>
      </c>
      <c r="B90" s="526"/>
      <c r="C90" s="526"/>
      <c r="D90" s="526"/>
      <c r="E90" s="527"/>
      <c r="F90" s="526"/>
      <c r="G90" s="390" t="s">
        <v>367</v>
      </c>
      <c r="H90" s="389"/>
      <c r="I90" s="436" t="str">
        <f t="shared" si="96"/>
        <v/>
      </c>
      <c r="J90" s="436" t="str">
        <f t="shared" si="96"/>
        <v/>
      </c>
      <c r="K90" s="436" t="str">
        <f t="shared" si="96"/>
        <v/>
      </c>
      <c r="L90" s="436" t="str">
        <f t="shared" si="96"/>
        <v/>
      </c>
      <c r="M90" s="436" t="str">
        <f t="shared" si="96"/>
        <v/>
      </c>
      <c r="N90" s="436" t="str">
        <f t="shared" si="96"/>
        <v/>
      </c>
      <c r="O90" s="436" t="str">
        <f t="shared" si="96"/>
        <v/>
      </c>
      <c r="P90" s="436" t="str">
        <f t="shared" si="96"/>
        <v/>
      </c>
      <c r="Q90" s="436" t="str">
        <f t="shared" si="96"/>
        <v/>
      </c>
      <c r="R90" s="436" t="str">
        <f t="shared" si="96"/>
        <v/>
      </c>
      <c r="S90" s="436" t="str">
        <f t="shared" si="96"/>
        <v/>
      </c>
      <c r="T90" s="387">
        <f t="shared" si="78"/>
        <v>0</v>
      </c>
      <c r="U90" s="388"/>
      <c r="V90" s="438" t="str">
        <f t="shared" si="97"/>
        <v/>
      </c>
      <c r="W90" s="438" t="str">
        <f t="shared" si="97"/>
        <v/>
      </c>
      <c r="X90" s="438" t="str">
        <f t="shared" si="97"/>
        <v/>
      </c>
      <c r="Y90" s="438" t="str">
        <f t="shared" si="97"/>
        <v/>
      </c>
      <c r="Z90" s="438" t="str">
        <f t="shared" si="97"/>
        <v/>
      </c>
      <c r="AA90" s="438" t="str">
        <f t="shared" si="97"/>
        <v/>
      </c>
      <c r="AB90" s="438" t="str">
        <f t="shared" si="97"/>
        <v/>
      </c>
      <c r="AC90" s="438" t="str">
        <f t="shared" si="97"/>
        <v/>
      </c>
      <c r="AD90" s="438" t="str">
        <f t="shared" si="97"/>
        <v/>
      </c>
      <c r="AE90" s="438" t="str">
        <f t="shared" si="97"/>
        <v/>
      </c>
      <c r="AF90" s="438" t="str">
        <f t="shared" si="97"/>
        <v/>
      </c>
      <c r="AG90" s="387">
        <f t="shared" si="80"/>
        <v>0</v>
      </c>
      <c r="AH90" s="517"/>
      <c r="AO90" s="376">
        <v>3</v>
      </c>
      <c r="AP90" s="376">
        <v>2</v>
      </c>
      <c r="AQ90" s="376">
        <v>1</v>
      </c>
      <c r="AR90" s="37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76">
        <f ca="1">COUNTIF(INDIRECT("H"&amp;(ROW()+12*(($AO90-1)*3+$AP90)-ROW())/12+5):INDIRECT("S"&amp;(ROW()+12*(($AO90-1)*3+$AP90)-ROW())/12+5),AR90)</f>
        <v>0</v>
      </c>
      <c r="AT90" s="378">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376">
        <f ca="1">COUNTIF(INDIRECT("U"&amp;(ROW()+12*(($AO90-1)*3+$AP90)-ROW())/12+5):INDIRECT("AF"&amp;(ROW()+12*(($AO90-1)*3+$AP90)-ROW())/12+5),AT90)</f>
        <v>0</v>
      </c>
      <c r="AV90" s="376">
        <f ca="1">IF(AND(AR90+AT90&gt;0,AS90+AU90&gt;0),COUNTIF(AV$6:AV89,"&gt;0")+1,0)</f>
        <v>0</v>
      </c>
      <c r="BF90" s="376">
        <v>1</v>
      </c>
      <c r="BH90" s="382">
        <f t="shared" ref="BH90:BS90" si="101">SUM(H90:H91)</f>
        <v>0</v>
      </c>
      <c r="BI90" s="382">
        <f t="shared" si="101"/>
        <v>0</v>
      </c>
      <c r="BJ90" s="382">
        <f t="shared" si="101"/>
        <v>0</v>
      </c>
      <c r="BK90" s="382">
        <f t="shared" si="101"/>
        <v>0</v>
      </c>
      <c r="BL90" s="382">
        <f t="shared" si="101"/>
        <v>0</v>
      </c>
      <c r="BM90" s="382">
        <f t="shared" si="101"/>
        <v>0</v>
      </c>
      <c r="BN90" s="382">
        <f t="shared" si="101"/>
        <v>0</v>
      </c>
      <c r="BO90" s="382">
        <f t="shared" si="101"/>
        <v>0</v>
      </c>
      <c r="BP90" s="382">
        <f t="shared" si="101"/>
        <v>0</v>
      </c>
      <c r="BQ90" s="382">
        <f t="shared" si="101"/>
        <v>0</v>
      </c>
      <c r="BR90" s="382">
        <f t="shared" si="101"/>
        <v>0</v>
      </c>
      <c r="BS90" s="382">
        <f t="shared" si="101"/>
        <v>0</v>
      </c>
      <c r="BU90" s="382">
        <f t="shared" ref="BU90:CF90" si="102">SUM(U90:U91)</f>
        <v>0</v>
      </c>
      <c r="BV90" s="382">
        <f t="shared" si="102"/>
        <v>0</v>
      </c>
      <c r="BW90" s="382">
        <f t="shared" si="102"/>
        <v>0</v>
      </c>
      <c r="BX90" s="382">
        <f t="shared" si="102"/>
        <v>0</v>
      </c>
      <c r="BY90" s="382">
        <f t="shared" si="102"/>
        <v>0</v>
      </c>
      <c r="BZ90" s="382">
        <f t="shared" si="102"/>
        <v>0</v>
      </c>
      <c r="CA90" s="382">
        <f t="shared" si="102"/>
        <v>0</v>
      </c>
      <c r="CB90" s="382">
        <f t="shared" si="102"/>
        <v>0</v>
      </c>
      <c r="CC90" s="382">
        <f t="shared" si="102"/>
        <v>0</v>
      </c>
      <c r="CD90" s="382">
        <f t="shared" si="102"/>
        <v>0</v>
      </c>
      <c r="CE90" s="382">
        <f t="shared" si="102"/>
        <v>0</v>
      </c>
      <c r="CF90" s="382">
        <f t="shared" si="102"/>
        <v>0</v>
      </c>
      <c r="CI90" s="425" t="s">
        <v>446</v>
      </c>
      <c r="CJ90" s="382">
        <f>IF(OR($D90="副園長",$D90="教頭",$D90="主任保育士",$D90="主幹教諭"),0,BH90)</f>
        <v>0</v>
      </c>
      <c r="CK90" s="382">
        <f t="shared" ref="CK90:CU90" si="103">IF(OR($D90="副園長",$D90="教頭",$D90="主任保育士",$D90="主幹教諭"),0,BI90)</f>
        <v>0</v>
      </c>
      <c r="CL90" s="382">
        <f t="shared" si="103"/>
        <v>0</v>
      </c>
      <c r="CM90" s="382">
        <f t="shared" si="103"/>
        <v>0</v>
      </c>
      <c r="CN90" s="382">
        <f t="shared" si="103"/>
        <v>0</v>
      </c>
      <c r="CO90" s="382">
        <f t="shared" si="103"/>
        <v>0</v>
      </c>
      <c r="CP90" s="382">
        <f t="shared" si="103"/>
        <v>0</v>
      </c>
      <c r="CQ90" s="382">
        <f t="shared" si="103"/>
        <v>0</v>
      </c>
      <c r="CR90" s="382">
        <f t="shared" si="103"/>
        <v>0</v>
      </c>
      <c r="CS90" s="382">
        <f t="shared" si="103"/>
        <v>0</v>
      </c>
      <c r="CT90" s="382">
        <f t="shared" si="103"/>
        <v>0</v>
      </c>
      <c r="CU90" s="382">
        <f t="shared" si="103"/>
        <v>0</v>
      </c>
    </row>
    <row r="91" spans="1:99" x14ac:dyDescent="0.15">
      <c r="A91" s="521"/>
      <c r="B91" s="524"/>
      <c r="C91" s="524"/>
      <c r="D91" s="524"/>
      <c r="E91" s="528"/>
      <c r="F91" s="524"/>
      <c r="G91" s="386" t="s">
        <v>366</v>
      </c>
      <c r="H91" s="385"/>
      <c r="I91" s="437" t="str">
        <f t="shared" si="96"/>
        <v/>
      </c>
      <c r="J91" s="437" t="str">
        <f t="shared" si="96"/>
        <v/>
      </c>
      <c r="K91" s="437" t="str">
        <f t="shared" si="96"/>
        <v/>
      </c>
      <c r="L91" s="437" t="str">
        <f t="shared" si="96"/>
        <v/>
      </c>
      <c r="M91" s="437" t="str">
        <f t="shared" si="96"/>
        <v/>
      </c>
      <c r="N91" s="437" t="str">
        <f t="shared" si="96"/>
        <v/>
      </c>
      <c r="O91" s="437" t="str">
        <f t="shared" si="96"/>
        <v/>
      </c>
      <c r="P91" s="437" t="str">
        <f t="shared" si="96"/>
        <v/>
      </c>
      <c r="Q91" s="437" t="str">
        <f t="shared" si="96"/>
        <v/>
      </c>
      <c r="R91" s="437" t="str">
        <f t="shared" si="96"/>
        <v/>
      </c>
      <c r="S91" s="437" t="str">
        <f t="shared" si="96"/>
        <v/>
      </c>
      <c r="T91" s="383">
        <f t="shared" si="78"/>
        <v>0</v>
      </c>
      <c r="U91" s="384"/>
      <c r="V91" s="439" t="str">
        <f t="shared" si="97"/>
        <v/>
      </c>
      <c r="W91" s="439" t="str">
        <f t="shared" si="97"/>
        <v/>
      </c>
      <c r="X91" s="439" t="str">
        <f t="shared" si="97"/>
        <v/>
      </c>
      <c r="Y91" s="439" t="str">
        <f t="shared" si="97"/>
        <v/>
      </c>
      <c r="Z91" s="439" t="str">
        <f t="shared" si="97"/>
        <v/>
      </c>
      <c r="AA91" s="439" t="str">
        <f t="shared" si="97"/>
        <v/>
      </c>
      <c r="AB91" s="439" t="str">
        <f t="shared" si="97"/>
        <v/>
      </c>
      <c r="AC91" s="439" t="str">
        <f t="shared" si="97"/>
        <v/>
      </c>
      <c r="AD91" s="439" t="str">
        <f t="shared" si="97"/>
        <v/>
      </c>
      <c r="AE91" s="439" t="str">
        <f t="shared" si="97"/>
        <v/>
      </c>
      <c r="AF91" s="439" t="str">
        <f t="shared" si="97"/>
        <v/>
      </c>
      <c r="AG91" s="383">
        <f t="shared" si="80"/>
        <v>0</v>
      </c>
      <c r="AH91" s="518"/>
      <c r="AO91" s="376">
        <v>3</v>
      </c>
      <c r="AP91" s="376">
        <v>2</v>
      </c>
      <c r="AQ91" s="376">
        <v>2</v>
      </c>
      <c r="AR91" s="37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76">
        <f ca="1">COUNTIF(INDIRECT("H"&amp;(ROW()+12*(($AO91-1)*3+$AP91)-ROW())/12+5):INDIRECT("S"&amp;(ROW()+12*(($AO91-1)*3+$AP91)-ROW())/12+5),AR91)</f>
        <v>0</v>
      </c>
      <c r="AT91" s="378">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376">
        <f ca="1">COUNTIF(INDIRECT("U"&amp;(ROW()+12*(($AO91-1)*3+$AP91)-ROW())/12+5):INDIRECT("AF"&amp;(ROW()+12*(($AO91-1)*3+$AP91)-ROW())/12+5),AT91)</f>
        <v>0</v>
      </c>
      <c r="AV91" s="376">
        <f ca="1">IF(AND(AR91+AT91&gt;0,AS91+AU91&gt;0),COUNTIF(AV$6:AV90,"&gt;0")+1,0)</f>
        <v>0</v>
      </c>
      <c r="BF91" s="376">
        <v>2</v>
      </c>
      <c r="BG91" s="376" t="s">
        <v>365</v>
      </c>
      <c r="BH91" s="382">
        <f>IF(BH90+BU90&gt;マスタ!$C$3,1,0)</f>
        <v>0</v>
      </c>
      <c r="BI91" s="382">
        <f>IF(BI90+BV90&gt;マスタ!$C$3,1,0)</f>
        <v>0</v>
      </c>
      <c r="BJ91" s="382">
        <f>IF(BJ90+BW90&gt;マスタ!$C$3,1,0)</f>
        <v>0</v>
      </c>
      <c r="BK91" s="382">
        <f>IF(BK90+BX90&gt;マスタ!$C$3,1,0)</f>
        <v>0</v>
      </c>
      <c r="BL91" s="382">
        <f>IF(BL90+BY90&gt;マスタ!$C$3,1,0)</f>
        <v>0</v>
      </c>
      <c r="BM91" s="382">
        <f>IF(BM90+BZ90&gt;マスタ!$C$3,1,0)</f>
        <v>0</v>
      </c>
      <c r="BN91" s="382">
        <f>IF(BN90+CA90&gt;マスタ!$C$3,1,0)</f>
        <v>0</v>
      </c>
      <c r="BO91" s="382">
        <f>IF(BO90+CB90&gt;マスタ!$C$3,1,0)</f>
        <v>0</v>
      </c>
      <c r="BP91" s="382">
        <f>IF(BP90+CC90&gt;マスタ!$C$3,1,0)</f>
        <v>0</v>
      </c>
      <c r="BQ91" s="382">
        <f>IF(BQ90+CD90&gt;マスタ!$C$3,1,0)</f>
        <v>0</v>
      </c>
      <c r="BR91" s="382">
        <f>IF(BR90+CE90&gt;マスタ!$C$3,1,0)</f>
        <v>0</v>
      </c>
      <c r="BS91" s="382">
        <f>IF(BS90+CF90&gt;マスタ!$C$3,1,0)</f>
        <v>0</v>
      </c>
      <c r="BU91" s="382"/>
      <c r="BV91" s="382"/>
      <c r="BW91" s="382"/>
      <c r="BX91" s="382"/>
      <c r="BY91" s="382"/>
      <c r="BZ91" s="382"/>
      <c r="CA91" s="382"/>
      <c r="CB91" s="382"/>
      <c r="CC91" s="382"/>
      <c r="CD91" s="382"/>
      <c r="CE91" s="382"/>
      <c r="CF91" s="382"/>
    </row>
    <row r="92" spans="1:99" x14ac:dyDescent="0.15">
      <c r="A92" s="522"/>
      <c r="B92" s="525"/>
      <c r="C92" s="525"/>
      <c r="D92" s="525"/>
      <c r="E92" s="529"/>
      <c r="F92" s="525"/>
      <c r="G92" s="421" t="s">
        <v>440</v>
      </c>
      <c r="H92" s="381"/>
      <c r="I92" s="440"/>
      <c r="J92" s="440"/>
      <c r="K92" s="440"/>
      <c r="L92" s="440"/>
      <c r="M92" s="440"/>
      <c r="N92" s="440"/>
      <c r="O92" s="440"/>
      <c r="P92" s="440"/>
      <c r="Q92" s="440"/>
      <c r="R92" s="440"/>
      <c r="S92" s="440"/>
      <c r="T92" s="379">
        <f t="shared" si="78"/>
        <v>0</v>
      </c>
      <c r="U92" s="380"/>
      <c r="V92" s="441"/>
      <c r="W92" s="441"/>
      <c r="X92" s="441"/>
      <c r="Y92" s="441"/>
      <c r="Z92" s="441"/>
      <c r="AA92" s="441"/>
      <c r="AB92" s="441"/>
      <c r="AC92" s="441"/>
      <c r="AD92" s="441"/>
      <c r="AE92" s="441"/>
      <c r="AF92" s="441"/>
      <c r="AG92" s="379">
        <f t="shared" si="80"/>
        <v>0</v>
      </c>
      <c r="AH92" s="519"/>
      <c r="AO92" s="376">
        <v>3</v>
      </c>
      <c r="AP92" s="376">
        <v>2</v>
      </c>
      <c r="AQ92" s="376">
        <v>3</v>
      </c>
      <c r="AR92" s="37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76">
        <f ca="1">COUNTIF(INDIRECT("H"&amp;(ROW()+12*(($AO92-1)*3+$AP92)-ROW())/12+5):INDIRECT("S"&amp;(ROW()+12*(($AO92-1)*3+$AP92)-ROW())/12+5),AR92)</f>
        <v>0</v>
      </c>
      <c r="AT92" s="378">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376">
        <f ca="1">COUNTIF(INDIRECT("U"&amp;(ROW()+12*(($AO92-1)*3+$AP92)-ROW())/12+5):INDIRECT("AF"&amp;(ROW()+12*(($AO92-1)*3+$AP92)-ROW())/12+5),AT92)</f>
        <v>0</v>
      </c>
      <c r="AV92" s="376">
        <f ca="1">IF(AND(AR92+AT92&gt;0,AS92+AU92&gt;0),COUNTIF(AV$6:AV91,"&gt;0")+1,0)</f>
        <v>0</v>
      </c>
      <c r="BF92" s="376">
        <v>3</v>
      </c>
      <c r="BG92" s="420"/>
      <c r="BH92" s="382"/>
      <c r="BI92" s="382"/>
      <c r="BJ92" s="382"/>
      <c r="BK92" s="382"/>
      <c r="BL92" s="382"/>
      <c r="BM92" s="382"/>
      <c r="BN92" s="382"/>
      <c r="BO92" s="382"/>
      <c r="BP92" s="382"/>
      <c r="BQ92" s="382"/>
      <c r="BR92" s="382"/>
      <c r="BS92" s="382"/>
      <c r="BU92" s="382"/>
      <c r="BV92" s="382"/>
      <c r="BW92" s="382"/>
      <c r="BX92" s="382"/>
      <c r="BY92" s="382"/>
      <c r="BZ92" s="382"/>
      <c r="CA92" s="382"/>
      <c r="CB92" s="382"/>
      <c r="CC92" s="382"/>
      <c r="CD92" s="382"/>
      <c r="CE92" s="382"/>
      <c r="CF92" s="382"/>
    </row>
    <row r="93" spans="1:99" x14ac:dyDescent="0.15">
      <c r="A93" s="520">
        <v>30</v>
      </c>
      <c r="B93" s="526"/>
      <c r="C93" s="526"/>
      <c r="D93" s="526"/>
      <c r="E93" s="527"/>
      <c r="F93" s="526"/>
      <c r="G93" s="390" t="s">
        <v>367</v>
      </c>
      <c r="H93" s="389"/>
      <c r="I93" s="436" t="str">
        <f t="shared" si="96"/>
        <v/>
      </c>
      <c r="J93" s="436" t="str">
        <f t="shared" si="96"/>
        <v/>
      </c>
      <c r="K93" s="436" t="str">
        <f t="shared" si="96"/>
        <v/>
      </c>
      <c r="L93" s="436" t="str">
        <f t="shared" si="96"/>
        <v/>
      </c>
      <c r="M93" s="436" t="str">
        <f t="shared" si="96"/>
        <v/>
      </c>
      <c r="N93" s="436" t="str">
        <f t="shared" si="96"/>
        <v/>
      </c>
      <c r="O93" s="436" t="str">
        <f t="shared" si="96"/>
        <v/>
      </c>
      <c r="P93" s="436" t="str">
        <f t="shared" si="96"/>
        <v/>
      </c>
      <c r="Q93" s="436" t="str">
        <f t="shared" si="96"/>
        <v/>
      </c>
      <c r="R93" s="436" t="str">
        <f t="shared" si="96"/>
        <v/>
      </c>
      <c r="S93" s="436" t="str">
        <f t="shared" si="96"/>
        <v/>
      </c>
      <c r="T93" s="387">
        <f t="shared" si="78"/>
        <v>0</v>
      </c>
      <c r="U93" s="388"/>
      <c r="V93" s="438" t="str">
        <f t="shared" si="97"/>
        <v/>
      </c>
      <c r="W93" s="438" t="str">
        <f t="shared" si="97"/>
        <v/>
      </c>
      <c r="X93" s="438" t="str">
        <f t="shared" si="97"/>
        <v/>
      </c>
      <c r="Y93" s="438" t="str">
        <f t="shared" si="97"/>
        <v/>
      </c>
      <c r="Z93" s="438" t="str">
        <f t="shared" si="97"/>
        <v/>
      </c>
      <c r="AA93" s="438" t="str">
        <f t="shared" si="97"/>
        <v/>
      </c>
      <c r="AB93" s="438" t="str">
        <f t="shared" si="97"/>
        <v/>
      </c>
      <c r="AC93" s="438" t="str">
        <f t="shared" si="97"/>
        <v/>
      </c>
      <c r="AD93" s="438" t="str">
        <f t="shared" si="97"/>
        <v/>
      </c>
      <c r="AE93" s="438" t="str">
        <f t="shared" si="97"/>
        <v/>
      </c>
      <c r="AF93" s="438" t="str">
        <f t="shared" si="97"/>
        <v/>
      </c>
      <c r="AG93" s="387">
        <f t="shared" si="80"/>
        <v>0</v>
      </c>
      <c r="AH93" s="517"/>
      <c r="AO93" s="376">
        <v>3</v>
      </c>
      <c r="AP93" s="376">
        <v>2</v>
      </c>
      <c r="AQ93" s="376">
        <v>4</v>
      </c>
      <c r="AR93" s="37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76">
        <f ca="1">COUNTIF(INDIRECT("H"&amp;(ROW()+12*(($AO93-1)*3+$AP93)-ROW())/12+5):INDIRECT("S"&amp;(ROW()+12*(($AO93-1)*3+$AP93)-ROW())/12+5),AR93)</f>
        <v>0</v>
      </c>
      <c r="AT93" s="378">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376">
        <f ca="1">COUNTIF(INDIRECT("U"&amp;(ROW()+12*(($AO93-1)*3+$AP93)-ROW())/12+5):INDIRECT("AF"&amp;(ROW()+12*(($AO93-1)*3+$AP93)-ROW())/12+5),AT93)</f>
        <v>0</v>
      </c>
      <c r="AV93" s="376">
        <f ca="1">IF(AND(AR93+AT93&gt;0,AS93+AU93&gt;0),COUNTIF(AV$6:AV92,"&gt;0")+1,0)</f>
        <v>0</v>
      </c>
      <c r="BF93" s="376">
        <v>1</v>
      </c>
      <c r="BH93" s="382">
        <f t="shared" ref="BH93:BS93" si="104">SUM(H93:H94)</f>
        <v>0</v>
      </c>
      <c r="BI93" s="382">
        <f t="shared" si="104"/>
        <v>0</v>
      </c>
      <c r="BJ93" s="382">
        <f t="shared" si="104"/>
        <v>0</v>
      </c>
      <c r="BK93" s="382">
        <f t="shared" si="104"/>
        <v>0</v>
      </c>
      <c r="BL93" s="382">
        <f t="shared" si="104"/>
        <v>0</v>
      </c>
      <c r="BM93" s="382">
        <f t="shared" si="104"/>
        <v>0</v>
      </c>
      <c r="BN93" s="382">
        <f t="shared" si="104"/>
        <v>0</v>
      </c>
      <c r="BO93" s="382">
        <f t="shared" si="104"/>
        <v>0</v>
      </c>
      <c r="BP93" s="382">
        <f t="shared" si="104"/>
        <v>0</v>
      </c>
      <c r="BQ93" s="382">
        <f t="shared" si="104"/>
        <v>0</v>
      </c>
      <c r="BR93" s="382">
        <f t="shared" si="104"/>
        <v>0</v>
      </c>
      <c r="BS93" s="382">
        <f t="shared" si="104"/>
        <v>0</v>
      </c>
      <c r="BU93" s="382">
        <f t="shared" ref="BU93:CF93" si="105">SUM(U93:U94)</f>
        <v>0</v>
      </c>
      <c r="BV93" s="382">
        <f t="shared" si="105"/>
        <v>0</v>
      </c>
      <c r="BW93" s="382">
        <f t="shared" si="105"/>
        <v>0</v>
      </c>
      <c r="BX93" s="382">
        <f t="shared" si="105"/>
        <v>0</v>
      </c>
      <c r="BY93" s="382">
        <f t="shared" si="105"/>
        <v>0</v>
      </c>
      <c r="BZ93" s="382">
        <f t="shared" si="105"/>
        <v>0</v>
      </c>
      <c r="CA93" s="382">
        <f t="shared" si="105"/>
        <v>0</v>
      </c>
      <c r="CB93" s="382">
        <f t="shared" si="105"/>
        <v>0</v>
      </c>
      <c r="CC93" s="382">
        <f t="shared" si="105"/>
        <v>0</v>
      </c>
      <c r="CD93" s="382">
        <f t="shared" si="105"/>
        <v>0</v>
      </c>
      <c r="CE93" s="382">
        <f t="shared" si="105"/>
        <v>0</v>
      </c>
      <c r="CF93" s="382">
        <f t="shared" si="105"/>
        <v>0</v>
      </c>
      <c r="CI93" s="425" t="s">
        <v>446</v>
      </c>
      <c r="CJ93" s="382">
        <f>IF(OR($D93="副園長",$D93="教頭",$D93="主任保育士",$D93="主幹教諭"),0,BH93)</f>
        <v>0</v>
      </c>
      <c r="CK93" s="382">
        <f t="shared" ref="CK93:CU93" si="106">IF(OR($D93="副園長",$D93="教頭",$D93="主任保育士",$D93="主幹教諭"),0,BI93)</f>
        <v>0</v>
      </c>
      <c r="CL93" s="382">
        <f t="shared" si="106"/>
        <v>0</v>
      </c>
      <c r="CM93" s="382">
        <f t="shared" si="106"/>
        <v>0</v>
      </c>
      <c r="CN93" s="382">
        <f t="shared" si="106"/>
        <v>0</v>
      </c>
      <c r="CO93" s="382">
        <f t="shared" si="106"/>
        <v>0</v>
      </c>
      <c r="CP93" s="382">
        <f t="shared" si="106"/>
        <v>0</v>
      </c>
      <c r="CQ93" s="382">
        <f t="shared" si="106"/>
        <v>0</v>
      </c>
      <c r="CR93" s="382">
        <f t="shared" si="106"/>
        <v>0</v>
      </c>
      <c r="CS93" s="382">
        <f t="shared" si="106"/>
        <v>0</v>
      </c>
      <c r="CT93" s="382">
        <f t="shared" si="106"/>
        <v>0</v>
      </c>
      <c r="CU93" s="382">
        <f t="shared" si="106"/>
        <v>0</v>
      </c>
    </row>
    <row r="94" spans="1:99" x14ac:dyDescent="0.15">
      <c r="A94" s="521"/>
      <c r="B94" s="524"/>
      <c r="C94" s="524"/>
      <c r="D94" s="524"/>
      <c r="E94" s="528"/>
      <c r="F94" s="524"/>
      <c r="G94" s="386" t="s">
        <v>366</v>
      </c>
      <c r="H94" s="385"/>
      <c r="I94" s="437" t="str">
        <f t="shared" si="96"/>
        <v/>
      </c>
      <c r="J94" s="437" t="str">
        <f t="shared" si="96"/>
        <v/>
      </c>
      <c r="K94" s="437" t="str">
        <f t="shared" si="96"/>
        <v/>
      </c>
      <c r="L94" s="437" t="str">
        <f t="shared" si="96"/>
        <v/>
      </c>
      <c r="M94" s="437" t="str">
        <f t="shared" si="96"/>
        <v/>
      </c>
      <c r="N94" s="437" t="str">
        <f t="shared" si="96"/>
        <v/>
      </c>
      <c r="O94" s="437" t="str">
        <f t="shared" si="96"/>
        <v/>
      </c>
      <c r="P94" s="437" t="str">
        <f t="shared" si="96"/>
        <v/>
      </c>
      <c r="Q94" s="437" t="str">
        <f t="shared" si="96"/>
        <v/>
      </c>
      <c r="R94" s="437" t="str">
        <f t="shared" si="96"/>
        <v/>
      </c>
      <c r="S94" s="437" t="str">
        <f t="shared" si="96"/>
        <v/>
      </c>
      <c r="T94" s="383">
        <f t="shared" si="78"/>
        <v>0</v>
      </c>
      <c r="U94" s="384"/>
      <c r="V94" s="439" t="str">
        <f t="shared" si="97"/>
        <v/>
      </c>
      <c r="W94" s="439" t="str">
        <f t="shared" si="97"/>
        <v/>
      </c>
      <c r="X94" s="439" t="str">
        <f t="shared" si="97"/>
        <v/>
      </c>
      <c r="Y94" s="439" t="str">
        <f t="shared" si="97"/>
        <v/>
      </c>
      <c r="Z94" s="439" t="str">
        <f t="shared" si="97"/>
        <v/>
      </c>
      <c r="AA94" s="439" t="str">
        <f t="shared" si="97"/>
        <v/>
      </c>
      <c r="AB94" s="439" t="str">
        <f t="shared" si="97"/>
        <v/>
      </c>
      <c r="AC94" s="439" t="str">
        <f t="shared" si="97"/>
        <v/>
      </c>
      <c r="AD94" s="439" t="str">
        <f t="shared" si="97"/>
        <v/>
      </c>
      <c r="AE94" s="439" t="str">
        <f t="shared" si="97"/>
        <v/>
      </c>
      <c r="AF94" s="439" t="str">
        <f t="shared" si="97"/>
        <v/>
      </c>
      <c r="AG94" s="383">
        <f t="shared" si="80"/>
        <v>0</v>
      </c>
      <c r="AH94" s="518"/>
      <c r="AO94" s="376">
        <v>3</v>
      </c>
      <c r="AP94" s="376">
        <v>2</v>
      </c>
      <c r="AQ94" s="376">
        <v>5</v>
      </c>
      <c r="AR94" s="37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76">
        <f ca="1">COUNTIF(INDIRECT("H"&amp;(ROW()+12*(($AO94-1)*3+$AP94)-ROW())/12+5):INDIRECT("S"&amp;(ROW()+12*(($AO94-1)*3+$AP94)-ROW())/12+5),AR94)</f>
        <v>0</v>
      </c>
      <c r="AT94" s="378">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376">
        <f ca="1">COUNTIF(INDIRECT("U"&amp;(ROW()+12*(($AO94-1)*3+$AP94)-ROW())/12+5):INDIRECT("AF"&amp;(ROW()+12*(($AO94-1)*3+$AP94)-ROW())/12+5),AT94)</f>
        <v>0</v>
      </c>
      <c r="AV94" s="376">
        <f ca="1">IF(AND(AR94+AT94&gt;0,AS94+AU94&gt;0),COUNTIF(AV$6:AV93,"&gt;0")+1,0)</f>
        <v>0</v>
      </c>
      <c r="BF94" s="376">
        <v>2</v>
      </c>
      <c r="BG94" s="376" t="s">
        <v>365</v>
      </c>
      <c r="BH94" s="382">
        <f>IF(BH93+BU93&gt;マスタ!$C$3,1,0)</f>
        <v>0</v>
      </c>
      <c r="BI94" s="382">
        <f>IF(BI93+BV93&gt;マスタ!$C$3,1,0)</f>
        <v>0</v>
      </c>
      <c r="BJ94" s="382">
        <f>IF(BJ93+BW93&gt;マスタ!$C$3,1,0)</f>
        <v>0</v>
      </c>
      <c r="BK94" s="382">
        <f>IF(BK93+BX93&gt;マスタ!$C$3,1,0)</f>
        <v>0</v>
      </c>
      <c r="BL94" s="382">
        <f>IF(BL93+BY93&gt;マスタ!$C$3,1,0)</f>
        <v>0</v>
      </c>
      <c r="BM94" s="382">
        <f>IF(BM93+BZ93&gt;マスタ!$C$3,1,0)</f>
        <v>0</v>
      </c>
      <c r="BN94" s="382">
        <f>IF(BN93+CA93&gt;マスタ!$C$3,1,0)</f>
        <v>0</v>
      </c>
      <c r="BO94" s="382">
        <f>IF(BO93+CB93&gt;マスタ!$C$3,1,0)</f>
        <v>0</v>
      </c>
      <c r="BP94" s="382">
        <f>IF(BP93+CC93&gt;マスタ!$C$3,1,0)</f>
        <v>0</v>
      </c>
      <c r="BQ94" s="382">
        <f>IF(BQ93+CD93&gt;マスタ!$C$3,1,0)</f>
        <v>0</v>
      </c>
      <c r="BR94" s="382">
        <f>IF(BR93+CE93&gt;マスタ!$C$3,1,0)</f>
        <v>0</v>
      </c>
      <c r="BS94" s="382">
        <f>IF(BS93+CF93&gt;マスタ!$C$3,1,0)</f>
        <v>0</v>
      </c>
    </row>
    <row r="95" spans="1:99" x14ac:dyDescent="0.15">
      <c r="A95" s="522"/>
      <c r="B95" s="525"/>
      <c r="C95" s="525"/>
      <c r="D95" s="525"/>
      <c r="E95" s="529"/>
      <c r="F95" s="525"/>
      <c r="G95" s="421" t="s">
        <v>440</v>
      </c>
      <c r="H95" s="381"/>
      <c r="I95" s="440"/>
      <c r="J95" s="440"/>
      <c r="K95" s="440"/>
      <c r="L95" s="440"/>
      <c r="M95" s="440"/>
      <c r="N95" s="440"/>
      <c r="O95" s="440"/>
      <c r="P95" s="440"/>
      <c r="Q95" s="440"/>
      <c r="R95" s="440"/>
      <c r="S95" s="440"/>
      <c r="T95" s="379">
        <f t="shared" si="78"/>
        <v>0</v>
      </c>
      <c r="U95" s="380"/>
      <c r="V95" s="441"/>
      <c r="W95" s="441"/>
      <c r="X95" s="441"/>
      <c r="Y95" s="441"/>
      <c r="Z95" s="441"/>
      <c r="AA95" s="441"/>
      <c r="AB95" s="441"/>
      <c r="AC95" s="441"/>
      <c r="AD95" s="441"/>
      <c r="AE95" s="441"/>
      <c r="AF95" s="441"/>
      <c r="AG95" s="379">
        <f t="shared" si="80"/>
        <v>0</v>
      </c>
      <c r="AH95" s="519"/>
      <c r="AO95" s="376">
        <v>3</v>
      </c>
      <c r="AP95" s="376">
        <v>2</v>
      </c>
      <c r="AQ95" s="376">
        <v>6</v>
      </c>
      <c r="AR95" s="37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76">
        <f ca="1">COUNTIF(INDIRECT("H"&amp;(ROW()+12*(($AO95-1)*3+$AP95)-ROW())/12+5):INDIRECT("S"&amp;(ROW()+12*(($AO95-1)*3+$AP95)-ROW())/12+5),AR95)</f>
        <v>0</v>
      </c>
      <c r="AT95" s="378">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376">
        <f ca="1">COUNTIF(INDIRECT("U"&amp;(ROW()+12*(($AO95-1)*3+$AP95)-ROW())/12+5):INDIRECT("AF"&amp;(ROW()+12*(($AO95-1)*3+$AP95)-ROW())/12+5),AT95)</f>
        <v>0</v>
      </c>
      <c r="AV95" s="376">
        <f ca="1">IF(AND(AR95+AT95&gt;0,AS95+AU95&gt;0),COUNTIF(AV$6:AV94,"&gt;0")+1,0)</f>
        <v>0</v>
      </c>
      <c r="BF95" s="376">
        <v>3</v>
      </c>
      <c r="BG95" s="420"/>
      <c r="BH95" s="382"/>
      <c r="BI95" s="382"/>
      <c r="BJ95" s="382"/>
      <c r="BK95" s="382"/>
      <c r="BL95" s="382"/>
      <c r="BM95" s="382"/>
      <c r="BN95" s="382"/>
      <c r="BO95" s="382"/>
      <c r="BP95" s="382"/>
      <c r="BQ95" s="382"/>
      <c r="BR95" s="382"/>
      <c r="BS95" s="382"/>
    </row>
    <row r="96" spans="1:99" x14ac:dyDescent="0.15">
      <c r="AO96" s="376">
        <v>3</v>
      </c>
      <c r="AP96" s="376">
        <v>2</v>
      </c>
      <c r="AQ96" s="376">
        <v>7</v>
      </c>
      <c r="AR96" s="37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76">
        <f ca="1">COUNTIF(INDIRECT("H"&amp;(ROW()+12*(($AO96-1)*3+$AP96)-ROW())/12+5):INDIRECT("S"&amp;(ROW()+12*(($AO96-1)*3+$AP96)-ROW())/12+5),AR96)</f>
        <v>0</v>
      </c>
      <c r="AT96" s="378">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376">
        <f ca="1">COUNTIF(INDIRECT("U"&amp;(ROW()+12*(($AO96-1)*3+$AP96)-ROW())/12+5):INDIRECT("AF"&amp;(ROW()+12*(($AO96-1)*3+$AP96)-ROW())/12+5),AT96)</f>
        <v>0</v>
      </c>
      <c r="AV96" s="376">
        <f ca="1">IF(AND(AR96+AT96&gt;0,AS96+AU96&gt;0),COUNTIF(AV$6:AV95,"&gt;0")+1,0)</f>
        <v>0</v>
      </c>
    </row>
    <row r="97" spans="41:48" x14ac:dyDescent="0.15">
      <c r="AO97" s="376">
        <v>3</v>
      </c>
      <c r="AP97" s="376">
        <v>2</v>
      </c>
      <c r="AQ97" s="376">
        <v>8</v>
      </c>
      <c r="AR97" s="37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76">
        <f ca="1">COUNTIF(INDIRECT("H"&amp;(ROW()+12*(($AO97-1)*3+$AP97)-ROW())/12+5):INDIRECT("S"&amp;(ROW()+12*(($AO97-1)*3+$AP97)-ROW())/12+5),AR97)</f>
        <v>0</v>
      </c>
      <c r="AT97" s="378">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376">
        <f ca="1">COUNTIF(INDIRECT("U"&amp;(ROW()+12*(($AO97-1)*3+$AP97)-ROW())/12+5):INDIRECT("AF"&amp;(ROW()+12*(($AO97-1)*3+$AP97)-ROW())/12+5),AT97)</f>
        <v>0</v>
      </c>
      <c r="AV97" s="376">
        <f ca="1">IF(AND(AR97+AT97&gt;0,AS97+AU97&gt;0),COUNTIF(AV$6:AV96,"&gt;0")+1,0)</f>
        <v>0</v>
      </c>
    </row>
    <row r="98" spans="41:48" x14ac:dyDescent="0.15">
      <c r="AO98" s="376">
        <v>3</v>
      </c>
      <c r="AP98" s="376">
        <v>2</v>
      </c>
      <c r="AQ98" s="376">
        <v>9</v>
      </c>
      <c r="AR98" s="37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76">
        <f ca="1">COUNTIF(INDIRECT("H"&amp;(ROW()+12*(($AO98-1)*3+$AP98)-ROW())/12+5):INDIRECT("S"&amp;(ROW()+12*(($AO98-1)*3+$AP98)-ROW())/12+5),AR98)</f>
        <v>0</v>
      </c>
      <c r="AT98" s="378">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376">
        <f ca="1">COUNTIF(INDIRECT("U"&amp;(ROW()+12*(($AO98-1)*3+$AP98)-ROW())/12+5):INDIRECT("AF"&amp;(ROW()+12*(($AO98-1)*3+$AP98)-ROW())/12+5),AT98)</f>
        <v>0</v>
      </c>
      <c r="AV98" s="376">
        <f ca="1">IF(AND(AR98+AT98&gt;0,AS98+AU98&gt;0),COUNTIF(AV$6:AV97,"&gt;0")+1,0)</f>
        <v>0</v>
      </c>
    </row>
    <row r="99" spans="41:48" x14ac:dyDescent="0.15">
      <c r="AO99" s="376">
        <v>3</v>
      </c>
      <c r="AP99" s="376">
        <v>2</v>
      </c>
      <c r="AQ99" s="376">
        <v>10</v>
      </c>
      <c r="AR99" s="37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76">
        <f ca="1">COUNTIF(INDIRECT("H"&amp;(ROW()+12*(($AO99-1)*3+$AP99)-ROW())/12+5):INDIRECT("S"&amp;(ROW()+12*(($AO99-1)*3+$AP99)-ROW())/12+5),AR99)</f>
        <v>0</v>
      </c>
      <c r="AT99" s="378">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376">
        <f ca="1">COUNTIF(INDIRECT("U"&amp;(ROW()+12*(($AO99-1)*3+$AP99)-ROW())/12+5):INDIRECT("AF"&amp;(ROW()+12*(($AO99-1)*3+$AP99)-ROW())/12+5),AT99)</f>
        <v>0</v>
      </c>
      <c r="AV99" s="376">
        <f ca="1">IF(AND(AR99+AT99&gt;0,AS99+AU99&gt;0),COUNTIF(AV$6:AV98,"&gt;0")+1,0)</f>
        <v>0</v>
      </c>
    </row>
    <row r="100" spans="41:48" x14ac:dyDescent="0.15">
      <c r="AO100" s="376">
        <v>3</v>
      </c>
      <c r="AP100" s="376">
        <v>2</v>
      </c>
      <c r="AQ100" s="376">
        <v>11</v>
      </c>
      <c r="AR100" s="37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76">
        <f ca="1">COUNTIF(INDIRECT("H"&amp;(ROW()+12*(($AO100-1)*3+$AP100)-ROW())/12+5):INDIRECT("S"&amp;(ROW()+12*(($AO100-1)*3+$AP100)-ROW())/12+5),AR100)</f>
        <v>0</v>
      </c>
      <c r="AT100" s="378">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376">
        <f ca="1">COUNTIF(INDIRECT("U"&amp;(ROW()+12*(($AO100-1)*3+$AP100)-ROW())/12+5):INDIRECT("AF"&amp;(ROW()+12*(($AO100-1)*3+$AP100)-ROW())/12+5),AT100)</f>
        <v>0</v>
      </c>
      <c r="AV100" s="376">
        <f ca="1">IF(AND(AR100+AT100&gt;0,AS100+AU100&gt;0),COUNTIF(AV$6:AV99,"&gt;0")+1,0)</f>
        <v>0</v>
      </c>
    </row>
    <row r="101" spans="41:48" x14ac:dyDescent="0.15">
      <c r="AO101" s="376">
        <v>3</v>
      </c>
      <c r="AP101" s="376">
        <v>2</v>
      </c>
      <c r="AQ101" s="376">
        <v>12</v>
      </c>
      <c r="AR101" s="37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76">
        <f ca="1">COUNTIF(INDIRECT("H"&amp;(ROW()+12*(($AO101-1)*3+$AP101)-ROW())/12+5):INDIRECT("S"&amp;(ROW()+12*(($AO101-1)*3+$AP101)-ROW())/12+5),AR101)</f>
        <v>0</v>
      </c>
      <c r="AT101" s="378">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376">
        <f ca="1">COUNTIF(INDIRECT("U"&amp;(ROW()+12*(($AO101-1)*3+$AP101)-ROW())/12+5):INDIRECT("AF"&amp;(ROW()+12*(($AO101-1)*3+$AP101)-ROW())/12+5),AT101)</f>
        <v>0</v>
      </c>
      <c r="AV101" s="376">
        <f ca="1">IF(AND(AR101+AT101&gt;0,AS101+AU101&gt;0),COUNTIF(AV$6:AV100,"&gt;0")+1,0)</f>
        <v>0</v>
      </c>
    </row>
    <row r="102" spans="41:48" x14ac:dyDescent="0.15">
      <c r="AO102" s="376">
        <v>3</v>
      </c>
      <c r="AP102" s="376">
        <v>3</v>
      </c>
      <c r="AQ102" s="376">
        <v>1</v>
      </c>
      <c r="AR102" s="37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76">
        <f ca="1">COUNTIF(INDIRECT("H"&amp;(ROW()+12*(($AO102-1)*3+$AP102)-ROW())/12+5):INDIRECT("S"&amp;(ROW()+12*(($AO102-1)*3+$AP102)-ROW())/12+5),AR102)</f>
        <v>0</v>
      </c>
      <c r="AT102" s="378">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376">
        <f ca="1">COUNTIF(INDIRECT("U"&amp;(ROW()+12*(($AO102-1)*3+$AP102)-ROW())/12+5):INDIRECT("AF"&amp;(ROW()+12*(($AO102-1)*3+$AP102)-ROW())/12+5),AT102)</f>
        <v>0</v>
      </c>
      <c r="AV102" s="376">
        <f ca="1">IF(AND(AR102+AT102&gt;0,AS102+AU102&gt;0),COUNTIF(AV$6:AV101,"&gt;0")+1,0)</f>
        <v>0</v>
      </c>
    </row>
    <row r="103" spans="41:48" x14ac:dyDescent="0.15">
      <c r="AO103" s="376">
        <v>3</v>
      </c>
      <c r="AP103" s="376">
        <v>3</v>
      </c>
      <c r="AQ103" s="376">
        <v>2</v>
      </c>
      <c r="AR103" s="37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76">
        <f ca="1">COUNTIF(INDIRECT("H"&amp;(ROW()+12*(($AO103-1)*3+$AP103)-ROW())/12+5):INDIRECT("S"&amp;(ROW()+12*(($AO103-1)*3+$AP103)-ROW())/12+5),AR103)</f>
        <v>0</v>
      </c>
      <c r="AT103" s="378">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376">
        <f ca="1">COUNTIF(INDIRECT("U"&amp;(ROW()+12*(($AO103-1)*3+$AP103)-ROW())/12+5):INDIRECT("AF"&amp;(ROW()+12*(($AO103-1)*3+$AP103)-ROW())/12+5),AT103)</f>
        <v>0</v>
      </c>
      <c r="AV103" s="376">
        <f ca="1">IF(AND(AR103+AT103&gt;0,AS103+AU103&gt;0),COUNTIF(AV$6:AV102,"&gt;0")+1,0)</f>
        <v>0</v>
      </c>
    </row>
    <row r="104" spans="41:48" x14ac:dyDescent="0.15">
      <c r="AO104" s="376">
        <v>3</v>
      </c>
      <c r="AP104" s="376">
        <v>3</v>
      </c>
      <c r="AQ104" s="376">
        <v>3</v>
      </c>
      <c r="AR104" s="37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76">
        <f ca="1">COUNTIF(INDIRECT("H"&amp;(ROW()+12*(($AO104-1)*3+$AP104)-ROW())/12+5):INDIRECT("S"&amp;(ROW()+12*(($AO104-1)*3+$AP104)-ROW())/12+5),AR104)</f>
        <v>0</v>
      </c>
      <c r="AT104" s="378">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376">
        <f ca="1">COUNTIF(INDIRECT("U"&amp;(ROW()+12*(($AO104-1)*3+$AP104)-ROW())/12+5):INDIRECT("AF"&amp;(ROW()+12*(($AO104-1)*3+$AP104)-ROW())/12+5),AT104)</f>
        <v>0</v>
      </c>
      <c r="AV104" s="376">
        <f ca="1">IF(AND(AR104+AT104&gt;0,AS104+AU104&gt;0),COUNTIF(AV$6:AV103,"&gt;0")+1,0)</f>
        <v>0</v>
      </c>
    </row>
    <row r="105" spans="41:48" x14ac:dyDescent="0.15">
      <c r="AO105" s="376">
        <v>3</v>
      </c>
      <c r="AP105" s="376">
        <v>3</v>
      </c>
      <c r="AQ105" s="376">
        <v>4</v>
      </c>
      <c r="AR105" s="37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76">
        <f ca="1">COUNTIF(INDIRECT("H"&amp;(ROW()+12*(($AO105-1)*3+$AP105)-ROW())/12+5):INDIRECT("S"&amp;(ROW()+12*(($AO105-1)*3+$AP105)-ROW())/12+5),AR105)</f>
        <v>0</v>
      </c>
      <c r="AT105" s="378">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376">
        <f ca="1">COUNTIF(INDIRECT("U"&amp;(ROW()+12*(($AO105-1)*3+$AP105)-ROW())/12+5):INDIRECT("AF"&amp;(ROW()+12*(($AO105-1)*3+$AP105)-ROW())/12+5),AT105)</f>
        <v>0</v>
      </c>
      <c r="AV105" s="376">
        <f ca="1">IF(AND(AR105+AT105&gt;0,AS105+AU105&gt;0),COUNTIF(AV$6:AV104,"&gt;0")+1,0)</f>
        <v>0</v>
      </c>
    </row>
    <row r="106" spans="41:48" x14ac:dyDescent="0.15">
      <c r="AO106" s="376">
        <v>3</v>
      </c>
      <c r="AP106" s="376">
        <v>3</v>
      </c>
      <c r="AQ106" s="376">
        <v>5</v>
      </c>
      <c r="AR106" s="37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76">
        <f ca="1">COUNTIF(INDIRECT("H"&amp;(ROW()+12*(($AO106-1)*3+$AP106)-ROW())/12+5):INDIRECT("S"&amp;(ROW()+12*(($AO106-1)*3+$AP106)-ROW())/12+5),AR106)</f>
        <v>0</v>
      </c>
      <c r="AT106" s="378">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376">
        <f ca="1">COUNTIF(INDIRECT("U"&amp;(ROW()+12*(($AO106-1)*3+$AP106)-ROW())/12+5):INDIRECT("AF"&amp;(ROW()+12*(($AO106-1)*3+$AP106)-ROW())/12+5),AT106)</f>
        <v>0</v>
      </c>
      <c r="AV106" s="376">
        <f ca="1">IF(AND(AR106+AT106&gt;0,AS106+AU106&gt;0),COUNTIF(AV$6:AV105,"&gt;0")+1,0)</f>
        <v>0</v>
      </c>
    </row>
    <row r="107" spans="41:48" x14ac:dyDescent="0.15">
      <c r="AO107" s="376">
        <v>3</v>
      </c>
      <c r="AP107" s="376">
        <v>3</v>
      </c>
      <c r="AQ107" s="376">
        <v>6</v>
      </c>
      <c r="AR107" s="37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76">
        <f ca="1">COUNTIF(INDIRECT("H"&amp;(ROW()+12*(($AO107-1)*3+$AP107)-ROW())/12+5):INDIRECT("S"&amp;(ROW()+12*(($AO107-1)*3+$AP107)-ROW())/12+5),AR107)</f>
        <v>0</v>
      </c>
      <c r="AT107" s="378">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376">
        <f ca="1">COUNTIF(INDIRECT("U"&amp;(ROW()+12*(($AO107-1)*3+$AP107)-ROW())/12+5):INDIRECT("AF"&amp;(ROW()+12*(($AO107-1)*3+$AP107)-ROW())/12+5),AT107)</f>
        <v>0</v>
      </c>
      <c r="AV107" s="376">
        <f ca="1">IF(AND(AR107+AT107&gt;0,AS107+AU107&gt;0),COUNTIF(AV$6:AV106,"&gt;0")+1,0)</f>
        <v>0</v>
      </c>
    </row>
    <row r="108" spans="41:48" x14ac:dyDescent="0.15">
      <c r="AO108" s="376">
        <v>3</v>
      </c>
      <c r="AP108" s="376">
        <v>3</v>
      </c>
      <c r="AQ108" s="376">
        <v>7</v>
      </c>
      <c r="AR108" s="37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76">
        <f ca="1">COUNTIF(INDIRECT("H"&amp;(ROW()+12*(($AO108-1)*3+$AP108)-ROW())/12+5):INDIRECT("S"&amp;(ROW()+12*(($AO108-1)*3+$AP108)-ROW())/12+5),AR108)</f>
        <v>0</v>
      </c>
      <c r="AT108" s="378">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376">
        <f ca="1">COUNTIF(INDIRECT("U"&amp;(ROW()+12*(($AO108-1)*3+$AP108)-ROW())/12+5):INDIRECT("AF"&amp;(ROW()+12*(($AO108-1)*3+$AP108)-ROW())/12+5),AT108)</f>
        <v>0</v>
      </c>
      <c r="AV108" s="376">
        <f ca="1">IF(AND(AR108+AT108&gt;0,AS108+AU108&gt;0),COUNTIF(AV$6:AV107,"&gt;0")+1,0)</f>
        <v>0</v>
      </c>
    </row>
    <row r="109" spans="41:48" x14ac:dyDescent="0.15">
      <c r="AO109" s="376">
        <v>3</v>
      </c>
      <c r="AP109" s="376">
        <v>3</v>
      </c>
      <c r="AQ109" s="376">
        <v>8</v>
      </c>
      <c r="AR109" s="37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76">
        <f ca="1">COUNTIF(INDIRECT("H"&amp;(ROW()+12*(($AO109-1)*3+$AP109)-ROW())/12+5):INDIRECT("S"&amp;(ROW()+12*(($AO109-1)*3+$AP109)-ROW())/12+5),AR109)</f>
        <v>0</v>
      </c>
      <c r="AT109" s="378">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376">
        <f ca="1">COUNTIF(INDIRECT("U"&amp;(ROW()+12*(($AO109-1)*3+$AP109)-ROW())/12+5):INDIRECT("AF"&amp;(ROW()+12*(($AO109-1)*3+$AP109)-ROW())/12+5),AT109)</f>
        <v>0</v>
      </c>
      <c r="AV109" s="376">
        <f ca="1">IF(AND(AR109+AT109&gt;0,AS109+AU109&gt;0),COUNTIF(AV$6:AV108,"&gt;0")+1,0)</f>
        <v>0</v>
      </c>
    </row>
    <row r="110" spans="41:48" x14ac:dyDescent="0.15">
      <c r="AO110" s="376">
        <v>3</v>
      </c>
      <c r="AP110" s="376">
        <v>3</v>
      </c>
      <c r="AQ110" s="376">
        <v>9</v>
      </c>
      <c r="AR110" s="37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76">
        <f ca="1">COUNTIF(INDIRECT("H"&amp;(ROW()+12*(($AO110-1)*3+$AP110)-ROW())/12+5):INDIRECT("S"&amp;(ROW()+12*(($AO110-1)*3+$AP110)-ROW())/12+5),AR110)</f>
        <v>0</v>
      </c>
      <c r="AT110" s="378">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376">
        <f ca="1">COUNTIF(INDIRECT("U"&amp;(ROW()+12*(($AO110-1)*3+$AP110)-ROW())/12+5):INDIRECT("AF"&amp;(ROW()+12*(($AO110-1)*3+$AP110)-ROW())/12+5),AT110)</f>
        <v>0</v>
      </c>
      <c r="AV110" s="376">
        <f ca="1">IF(AND(AR110+AT110&gt;0,AS110+AU110&gt;0),COUNTIF(AV$6:AV109,"&gt;0")+1,0)</f>
        <v>0</v>
      </c>
    </row>
    <row r="111" spans="41:48" x14ac:dyDescent="0.15">
      <c r="AO111" s="376">
        <v>3</v>
      </c>
      <c r="AP111" s="376">
        <v>3</v>
      </c>
      <c r="AQ111" s="376">
        <v>10</v>
      </c>
      <c r="AR111" s="37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76">
        <f ca="1">COUNTIF(INDIRECT("H"&amp;(ROW()+12*(($AO111-1)*3+$AP111)-ROW())/12+5):INDIRECT("S"&amp;(ROW()+12*(($AO111-1)*3+$AP111)-ROW())/12+5),AR111)</f>
        <v>0</v>
      </c>
      <c r="AT111" s="378">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376">
        <f ca="1">COUNTIF(INDIRECT("U"&amp;(ROW()+12*(($AO111-1)*3+$AP111)-ROW())/12+5):INDIRECT("AF"&amp;(ROW()+12*(($AO111-1)*3+$AP111)-ROW())/12+5),AT111)</f>
        <v>0</v>
      </c>
      <c r="AV111" s="376">
        <f ca="1">IF(AND(AR111+AT111&gt;0,AS111+AU111&gt;0),COUNTIF(AV$6:AV110,"&gt;0")+1,0)</f>
        <v>0</v>
      </c>
    </row>
    <row r="112" spans="41:48" x14ac:dyDescent="0.15">
      <c r="AO112" s="376">
        <v>3</v>
      </c>
      <c r="AP112" s="376">
        <v>3</v>
      </c>
      <c r="AQ112" s="376">
        <v>11</v>
      </c>
      <c r="AR112" s="37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76">
        <f ca="1">COUNTIF(INDIRECT("H"&amp;(ROW()+12*(($AO112-1)*3+$AP112)-ROW())/12+5):INDIRECT("S"&amp;(ROW()+12*(($AO112-1)*3+$AP112)-ROW())/12+5),AR112)</f>
        <v>0</v>
      </c>
      <c r="AT112" s="378">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376">
        <f ca="1">COUNTIF(INDIRECT("U"&amp;(ROW()+12*(($AO112-1)*3+$AP112)-ROW())/12+5):INDIRECT("AF"&amp;(ROW()+12*(($AO112-1)*3+$AP112)-ROW())/12+5),AT112)</f>
        <v>0</v>
      </c>
      <c r="AV112" s="376">
        <f ca="1">IF(AND(AR112+AT112&gt;0,AS112+AU112&gt;0),COUNTIF(AV$6:AV111,"&gt;0")+1,0)</f>
        <v>0</v>
      </c>
    </row>
    <row r="113" spans="41:48" x14ac:dyDescent="0.15">
      <c r="AO113" s="376">
        <v>3</v>
      </c>
      <c r="AP113" s="376">
        <v>3</v>
      </c>
      <c r="AQ113" s="376">
        <v>12</v>
      </c>
      <c r="AR113" s="37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76">
        <f ca="1">COUNTIF(INDIRECT("H"&amp;(ROW()+12*(($AO113-1)*3+$AP113)-ROW())/12+5):INDIRECT("S"&amp;(ROW()+12*(($AO113-1)*3+$AP113)-ROW())/12+5),AR113)</f>
        <v>0</v>
      </c>
      <c r="AT113" s="378">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376">
        <f ca="1">COUNTIF(INDIRECT("U"&amp;(ROW()+12*(($AO113-1)*3+$AP113)-ROW())/12+5):INDIRECT("AF"&amp;(ROW()+12*(($AO113-1)*3+$AP113)-ROW())/12+5),AT113)</f>
        <v>0</v>
      </c>
      <c r="AV113" s="376">
        <f ca="1">IF(AND(AR113+AT113&gt;0,AS113+AU113&gt;0),COUNTIF(AV$6:AV112,"&gt;0")+1,0)</f>
        <v>0</v>
      </c>
    </row>
    <row r="114" spans="41:48" x14ac:dyDescent="0.15">
      <c r="AO114" s="376">
        <v>4</v>
      </c>
      <c r="AP114" s="376">
        <v>1</v>
      </c>
      <c r="AQ114" s="376">
        <v>1</v>
      </c>
      <c r="AR114" s="37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76">
        <f ca="1">COUNTIF(INDIRECT("H"&amp;(ROW()+12*(($AO114-1)*3+$AP114)-ROW())/12+5):INDIRECT("S"&amp;(ROW()+12*(($AO114-1)*3+$AP114)-ROW())/12+5),AR114)</f>
        <v>0</v>
      </c>
      <c r="AT114" s="378">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376">
        <f ca="1">COUNTIF(INDIRECT("U"&amp;(ROW()+12*(($AO114-1)*3+$AP114)-ROW())/12+5):INDIRECT("AF"&amp;(ROW()+12*(($AO114-1)*3+$AP114)-ROW())/12+5),AT114)</f>
        <v>0</v>
      </c>
      <c r="AV114" s="376">
        <f ca="1">IF(AND(AR114+AT114&gt;0,AS114+AU114&gt;0),COUNTIF(AV$6:AV113,"&gt;0")+1,0)</f>
        <v>0</v>
      </c>
    </row>
    <row r="115" spans="41:48" x14ac:dyDescent="0.15">
      <c r="AO115" s="376">
        <v>4</v>
      </c>
      <c r="AP115" s="376">
        <v>1</v>
      </c>
      <c r="AQ115" s="376">
        <v>2</v>
      </c>
      <c r="AR115" s="37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76">
        <f ca="1">COUNTIF(INDIRECT("H"&amp;(ROW()+12*(($AO115-1)*3+$AP115)-ROW())/12+5):INDIRECT("S"&amp;(ROW()+12*(($AO115-1)*3+$AP115)-ROW())/12+5),AR115)</f>
        <v>0</v>
      </c>
      <c r="AT115" s="378">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376">
        <f ca="1">COUNTIF(INDIRECT("U"&amp;(ROW()+12*(($AO115-1)*3+$AP115)-ROW())/12+5):INDIRECT("AF"&amp;(ROW()+12*(($AO115-1)*3+$AP115)-ROW())/12+5),AT115)</f>
        <v>0</v>
      </c>
      <c r="AV115" s="376">
        <f ca="1">IF(AND(AR115+AT115&gt;0,AS115+AU115&gt;0),COUNTIF(AV$6:AV114,"&gt;0")+1,0)</f>
        <v>0</v>
      </c>
    </row>
    <row r="116" spans="41:48" x14ac:dyDescent="0.15">
      <c r="AO116" s="376">
        <v>4</v>
      </c>
      <c r="AP116" s="376">
        <v>1</v>
      </c>
      <c r="AQ116" s="376">
        <v>3</v>
      </c>
      <c r="AR116" s="37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76">
        <f ca="1">COUNTIF(INDIRECT("H"&amp;(ROW()+12*(($AO116-1)*3+$AP116)-ROW())/12+5):INDIRECT("S"&amp;(ROW()+12*(($AO116-1)*3+$AP116)-ROW())/12+5),AR116)</f>
        <v>0</v>
      </c>
      <c r="AT116" s="378">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376">
        <f ca="1">COUNTIF(INDIRECT("U"&amp;(ROW()+12*(($AO116-1)*3+$AP116)-ROW())/12+5):INDIRECT("AF"&amp;(ROW()+12*(($AO116-1)*3+$AP116)-ROW())/12+5),AT116)</f>
        <v>0</v>
      </c>
      <c r="AV116" s="376">
        <f ca="1">IF(AND(AR116+AT116&gt;0,AS116+AU116&gt;0),COUNTIF(AV$6:AV115,"&gt;0")+1,0)</f>
        <v>0</v>
      </c>
    </row>
    <row r="117" spans="41:48" x14ac:dyDescent="0.15">
      <c r="AO117" s="376">
        <v>4</v>
      </c>
      <c r="AP117" s="376">
        <v>1</v>
      </c>
      <c r="AQ117" s="376">
        <v>4</v>
      </c>
      <c r="AR117" s="37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76">
        <f ca="1">COUNTIF(INDIRECT("H"&amp;(ROW()+12*(($AO117-1)*3+$AP117)-ROW())/12+5):INDIRECT("S"&amp;(ROW()+12*(($AO117-1)*3+$AP117)-ROW())/12+5),AR117)</f>
        <v>0</v>
      </c>
      <c r="AT117" s="378">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376">
        <f ca="1">COUNTIF(INDIRECT("U"&amp;(ROW()+12*(($AO117-1)*3+$AP117)-ROW())/12+5):INDIRECT("AF"&amp;(ROW()+12*(($AO117-1)*3+$AP117)-ROW())/12+5),AT117)</f>
        <v>0</v>
      </c>
      <c r="AV117" s="376">
        <f ca="1">IF(AND(AR117+AT117&gt;0,AS117+AU117&gt;0),COUNTIF(AV$6:AV116,"&gt;0")+1,0)</f>
        <v>0</v>
      </c>
    </row>
    <row r="118" spans="41:48" x14ac:dyDescent="0.15">
      <c r="AO118" s="376">
        <v>4</v>
      </c>
      <c r="AP118" s="376">
        <v>1</v>
      </c>
      <c r="AQ118" s="376">
        <v>5</v>
      </c>
      <c r="AR118" s="37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76">
        <f ca="1">COUNTIF(INDIRECT("H"&amp;(ROW()+12*(($AO118-1)*3+$AP118)-ROW())/12+5):INDIRECT("S"&amp;(ROW()+12*(($AO118-1)*3+$AP118)-ROW())/12+5),AR118)</f>
        <v>0</v>
      </c>
      <c r="AT118" s="378">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376">
        <f ca="1">COUNTIF(INDIRECT("U"&amp;(ROW()+12*(($AO118-1)*3+$AP118)-ROW())/12+5):INDIRECT("AF"&amp;(ROW()+12*(($AO118-1)*3+$AP118)-ROW())/12+5),AT118)</f>
        <v>0</v>
      </c>
      <c r="AV118" s="376">
        <f ca="1">IF(AND(AR118+AT118&gt;0,AS118+AU118&gt;0),COUNTIF(AV$6:AV117,"&gt;0")+1,0)</f>
        <v>0</v>
      </c>
    </row>
    <row r="119" spans="41:48" x14ac:dyDescent="0.15">
      <c r="AO119" s="376">
        <v>4</v>
      </c>
      <c r="AP119" s="376">
        <v>1</v>
      </c>
      <c r="AQ119" s="376">
        <v>6</v>
      </c>
      <c r="AR119" s="37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76">
        <f ca="1">COUNTIF(INDIRECT("H"&amp;(ROW()+12*(($AO119-1)*3+$AP119)-ROW())/12+5):INDIRECT("S"&amp;(ROW()+12*(($AO119-1)*3+$AP119)-ROW())/12+5),AR119)</f>
        <v>0</v>
      </c>
      <c r="AT119" s="378">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376">
        <f ca="1">COUNTIF(INDIRECT("U"&amp;(ROW()+12*(($AO119-1)*3+$AP119)-ROW())/12+5):INDIRECT("AF"&amp;(ROW()+12*(($AO119-1)*3+$AP119)-ROW())/12+5),AT119)</f>
        <v>0</v>
      </c>
      <c r="AV119" s="376">
        <f ca="1">IF(AND(AR119+AT119&gt;0,AS119+AU119&gt;0),COUNTIF(AV$6:AV118,"&gt;0")+1,0)</f>
        <v>0</v>
      </c>
    </row>
    <row r="120" spans="41:48" x14ac:dyDescent="0.15">
      <c r="AO120" s="376">
        <v>4</v>
      </c>
      <c r="AP120" s="376">
        <v>1</v>
      </c>
      <c r="AQ120" s="376">
        <v>7</v>
      </c>
      <c r="AR120" s="37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76">
        <f ca="1">COUNTIF(INDIRECT("H"&amp;(ROW()+12*(($AO120-1)*3+$AP120)-ROW())/12+5):INDIRECT("S"&amp;(ROW()+12*(($AO120-1)*3+$AP120)-ROW())/12+5),AR120)</f>
        <v>0</v>
      </c>
      <c r="AT120" s="378">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376">
        <f ca="1">COUNTIF(INDIRECT("U"&amp;(ROW()+12*(($AO120-1)*3+$AP120)-ROW())/12+5):INDIRECT("AF"&amp;(ROW()+12*(($AO120-1)*3+$AP120)-ROW())/12+5),AT120)</f>
        <v>0</v>
      </c>
      <c r="AV120" s="376">
        <f ca="1">IF(AND(AR120+AT120&gt;0,AS120+AU120&gt;0),COUNTIF(AV$6:AV119,"&gt;0")+1,0)</f>
        <v>0</v>
      </c>
    </row>
    <row r="121" spans="41:48" x14ac:dyDescent="0.15">
      <c r="AO121" s="376">
        <v>4</v>
      </c>
      <c r="AP121" s="376">
        <v>1</v>
      </c>
      <c r="AQ121" s="376">
        <v>8</v>
      </c>
      <c r="AR121" s="37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76">
        <f ca="1">COUNTIF(INDIRECT("H"&amp;(ROW()+12*(($AO121-1)*3+$AP121)-ROW())/12+5):INDIRECT("S"&amp;(ROW()+12*(($AO121-1)*3+$AP121)-ROW())/12+5),AR121)</f>
        <v>0</v>
      </c>
      <c r="AT121" s="378">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376">
        <f ca="1">COUNTIF(INDIRECT("U"&amp;(ROW()+12*(($AO121-1)*3+$AP121)-ROW())/12+5):INDIRECT("AF"&amp;(ROW()+12*(($AO121-1)*3+$AP121)-ROW())/12+5),AT121)</f>
        <v>0</v>
      </c>
      <c r="AV121" s="376">
        <f ca="1">IF(AND(AR121+AT121&gt;0,AS121+AU121&gt;0),COUNTIF(AV$6:AV120,"&gt;0")+1,0)</f>
        <v>0</v>
      </c>
    </row>
    <row r="122" spans="41:48" x14ac:dyDescent="0.15">
      <c r="AO122" s="376">
        <v>4</v>
      </c>
      <c r="AP122" s="376">
        <v>1</v>
      </c>
      <c r="AQ122" s="376">
        <v>9</v>
      </c>
      <c r="AR122" s="37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76">
        <f ca="1">COUNTIF(INDIRECT("H"&amp;(ROW()+12*(($AO122-1)*3+$AP122)-ROW())/12+5):INDIRECT("S"&amp;(ROW()+12*(($AO122-1)*3+$AP122)-ROW())/12+5),AR122)</f>
        <v>0</v>
      </c>
      <c r="AT122" s="378">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376">
        <f ca="1">COUNTIF(INDIRECT("U"&amp;(ROW()+12*(($AO122-1)*3+$AP122)-ROW())/12+5):INDIRECT("AF"&amp;(ROW()+12*(($AO122-1)*3+$AP122)-ROW())/12+5),AT122)</f>
        <v>0</v>
      </c>
      <c r="AV122" s="376">
        <f ca="1">IF(AND(AR122+AT122&gt;0,AS122+AU122&gt;0),COUNTIF(AV$6:AV121,"&gt;0")+1,0)</f>
        <v>0</v>
      </c>
    </row>
    <row r="123" spans="41:48" x14ac:dyDescent="0.15">
      <c r="AO123" s="376">
        <v>4</v>
      </c>
      <c r="AP123" s="376">
        <v>1</v>
      </c>
      <c r="AQ123" s="376">
        <v>10</v>
      </c>
      <c r="AR123" s="37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76">
        <f ca="1">COUNTIF(INDIRECT("H"&amp;(ROW()+12*(($AO123-1)*3+$AP123)-ROW())/12+5):INDIRECT("S"&amp;(ROW()+12*(($AO123-1)*3+$AP123)-ROW())/12+5),AR123)</f>
        <v>0</v>
      </c>
      <c r="AT123" s="378">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376">
        <f ca="1">COUNTIF(INDIRECT("U"&amp;(ROW()+12*(($AO123-1)*3+$AP123)-ROW())/12+5):INDIRECT("AF"&amp;(ROW()+12*(($AO123-1)*3+$AP123)-ROW())/12+5),AT123)</f>
        <v>0</v>
      </c>
      <c r="AV123" s="376">
        <f ca="1">IF(AND(AR123+AT123&gt;0,AS123+AU123&gt;0),COUNTIF(AV$6:AV122,"&gt;0")+1,0)</f>
        <v>0</v>
      </c>
    </row>
    <row r="124" spans="41:48" x14ac:dyDescent="0.15">
      <c r="AO124" s="376">
        <v>4</v>
      </c>
      <c r="AP124" s="376">
        <v>1</v>
      </c>
      <c r="AQ124" s="376">
        <v>11</v>
      </c>
      <c r="AR124" s="37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76">
        <f ca="1">COUNTIF(INDIRECT("H"&amp;(ROW()+12*(($AO124-1)*3+$AP124)-ROW())/12+5):INDIRECT("S"&amp;(ROW()+12*(($AO124-1)*3+$AP124)-ROW())/12+5),AR124)</f>
        <v>0</v>
      </c>
      <c r="AT124" s="378">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376">
        <f ca="1">COUNTIF(INDIRECT("U"&amp;(ROW()+12*(($AO124-1)*3+$AP124)-ROW())/12+5):INDIRECT("AF"&amp;(ROW()+12*(($AO124-1)*3+$AP124)-ROW())/12+5),AT124)</f>
        <v>0</v>
      </c>
      <c r="AV124" s="376">
        <f ca="1">IF(AND(AR124+AT124&gt;0,AS124+AU124&gt;0),COUNTIF(AV$6:AV123,"&gt;0")+1,0)</f>
        <v>0</v>
      </c>
    </row>
    <row r="125" spans="41:48" x14ac:dyDescent="0.15">
      <c r="AO125" s="376">
        <v>4</v>
      </c>
      <c r="AP125" s="376">
        <v>1</v>
      </c>
      <c r="AQ125" s="376">
        <v>12</v>
      </c>
      <c r="AR125" s="37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76">
        <f ca="1">COUNTIF(INDIRECT("H"&amp;(ROW()+12*(($AO125-1)*3+$AP125)-ROW())/12+5):INDIRECT("S"&amp;(ROW()+12*(($AO125-1)*3+$AP125)-ROW())/12+5),AR125)</f>
        <v>0</v>
      </c>
      <c r="AT125" s="378">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376">
        <f ca="1">COUNTIF(INDIRECT("U"&amp;(ROW()+12*(($AO125-1)*3+$AP125)-ROW())/12+5):INDIRECT("AF"&amp;(ROW()+12*(($AO125-1)*3+$AP125)-ROW())/12+5),AT125)</f>
        <v>0</v>
      </c>
      <c r="AV125" s="376">
        <f ca="1">IF(AND(AR125+AT125&gt;0,AS125+AU125&gt;0),COUNTIF(AV$6:AV124,"&gt;0")+1,0)</f>
        <v>0</v>
      </c>
    </row>
    <row r="126" spans="41:48" x14ac:dyDescent="0.15">
      <c r="AO126" s="376">
        <v>4</v>
      </c>
      <c r="AP126" s="376">
        <v>2</v>
      </c>
      <c r="AQ126" s="376">
        <v>1</v>
      </c>
      <c r="AR126" s="37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76">
        <f ca="1">COUNTIF(INDIRECT("H"&amp;(ROW()+12*(($AO126-1)*3+$AP126)-ROW())/12+5):INDIRECT("S"&amp;(ROW()+12*(($AO126-1)*3+$AP126)-ROW())/12+5),AR126)</f>
        <v>0</v>
      </c>
      <c r="AT126" s="378">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376">
        <f ca="1">COUNTIF(INDIRECT("U"&amp;(ROW()+12*(($AO126-1)*3+$AP126)-ROW())/12+5):INDIRECT("AF"&amp;(ROW()+12*(($AO126-1)*3+$AP126)-ROW())/12+5),AT126)</f>
        <v>0</v>
      </c>
      <c r="AV126" s="376">
        <f ca="1">IF(AND(AR126+AT126&gt;0,AS126+AU126&gt;0),COUNTIF(AV$6:AV125,"&gt;0")+1,0)</f>
        <v>0</v>
      </c>
    </row>
    <row r="127" spans="41:48" x14ac:dyDescent="0.15">
      <c r="AO127" s="376">
        <v>4</v>
      </c>
      <c r="AP127" s="376">
        <v>2</v>
      </c>
      <c r="AQ127" s="376">
        <v>2</v>
      </c>
      <c r="AR127" s="37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76">
        <f ca="1">COUNTIF(INDIRECT("H"&amp;(ROW()+12*(($AO127-1)*3+$AP127)-ROW())/12+5):INDIRECT("S"&amp;(ROW()+12*(($AO127-1)*3+$AP127)-ROW())/12+5),AR127)</f>
        <v>0</v>
      </c>
      <c r="AT127" s="378">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376">
        <f ca="1">COUNTIF(INDIRECT("U"&amp;(ROW()+12*(($AO127-1)*3+$AP127)-ROW())/12+5):INDIRECT("AF"&amp;(ROW()+12*(($AO127-1)*3+$AP127)-ROW())/12+5),AT127)</f>
        <v>0</v>
      </c>
      <c r="AV127" s="376">
        <f ca="1">IF(AND(AR127+AT127&gt;0,AS127+AU127&gt;0),COUNTIF(AV$6:AV126,"&gt;0")+1,0)</f>
        <v>0</v>
      </c>
    </row>
    <row r="128" spans="41:48" x14ac:dyDescent="0.15">
      <c r="AO128" s="376">
        <v>4</v>
      </c>
      <c r="AP128" s="376">
        <v>2</v>
      </c>
      <c r="AQ128" s="376">
        <v>3</v>
      </c>
      <c r="AR128" s="37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76">
        <f ca="1">COUNTIF(INDIRECT("H"&amp;(ROW()+12*(($AO128-1)*3+$AP128)-ROW())/12+5):INDIRECT("S"&amp;(ROW()+12*(($AO128-1)*3+$AP128)-ROW())/12+5),AR128)</f>
        <v>0</v>
      </c>
      <c r="AT128" s="378">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376">
        <f ca="1">COUNTIF(INDIRECT("U"&amp;(ROW()+12*(($AO128-1)*3+$AP128)-ROW())/12+5):INDIRECT("AF"&amp;(ROW()+12*(($AO128-1)*3+$AP128)-ROW())/12+5),AT128)</f>
        <v>0</v>
      </c>
      <c r="AV128" s="376">
        <f ca="1">IF(AND(AR128+AT128&gt;0,AS128+AU128&gt;0),COUNTIF(AV$6:AV127,"&gt;0")+1,0)</f>
        <v>0</v>
      </c>
    </row>
    <row r="129" spans="41:48" x14ac:dyDescent="0.15">
      <c r="AO129" s="376">
        <v>4</v>
      </c>
      <c r="AP129" s="376">
        <v>2</v>
      </c>
      <c r="AQ129" s="376">
        <v>4</v>
      </c>
      <c r="AR129" s="37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76">
        <f ca="1">COUNTIF(INDIRECT("H"&amp;(ROW()+12*(($AO129-1)*3+$AP129)-ROW())/12+5):INDIRECT("S"&amp;(ROW()+12*(($AO129-1)*3+$AP129)-ROW())/12+5),AR129)</f>
        <v>0</v>
      </c>
      <c r="AT129" s="378">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376">
        <f ca="1">COUNTIF(INDIRECT("U"&amp;(ROW()+12*(($AO129-1)*3+$AP129)-ROW())/12+5):INDIRECT("AF"&amp;(ROW()+12*(($AO129-1)*3+$AP129)-ROW())/12+5),AT129)</f>
        <v>0</v>
      </c>
      <c r="AV129" s="376">
        <f ca="1">IF(AND(AR129+AT129&gt;0,AS129+AU129&gt;0),COUNTIF(AV$6:AV128,"&gt;0")+1,0)</f>
        <v>0</v>
      </c>
    </row>
    <row r="130" spans="41:48" x14ac:dyDescent="0.15">
      <c r="AO130" s="376">
        <v>4</v>
      </c>
      <c r="AP130" s="376">
        <v>2</v>
      </c>
      <c r="AQ130" s="376">
        <v>5</v>
      </c>
      <c r="AR130" s="37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76">
        <f ca="1">COUNTIF(INDIRECT("H"&amp;(ROW()+12*(($AO130-1)*3+$AP130)-ROW())/12+5):INDIRECT("S"&amp;(ROW()+12*(($AO130-1)*3+$AP130)-ROW())/12+5),AR130)</f>
        <v>0</v>
      </c>
      <c r="AT130" s="378">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376">
        <f ca="1">COUNTIF(INDIRECT("U"&amp;(ROW()+12*(($AO130-1)*3+$AP130)-ROW())/12+5):INDIRECT("AF"&amp;(ROW()+12*(($AO130-1)*3+$AP130)-ROW())/12+5),AT130)</f>
        <v>0</v>
      </c>
      <c r="AV130" s="376">
        <f ca="1">IF(AND(AR130+AT130&gt;0,AS130+AU130&gt;0),COUNTIF(AV$6:AV129,"&gt;0")+1,0)</f>
        <v>0</v>
      </c>
    </row>
    <row r="131" spans="41:48" x14ac:dyDescent="0.15">
      <c r="AO131" s="376">
        <v>4</v>
      </c>
      <c r="AP131" s="376">
        <v>2</v>
      </c>
      <c r="AQ131" s="376">
        <v>6</v>
      </c>
      <c r="AR131" s="37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76">
        <f ca="1">COUNTIF(INDIRECT("H"&amp;(ROW()+12*(($AO131-1)*3+$AP131)-ROW())/12+5):INDIRECT("S"&amp;(ROW()+12*(($AO131-1)*3+$AP131)-ROW())/12+5),AR131)</f>
        <v>0</v>
      </c>
      <c r="AT131" s="378">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376">
        <f ca="1">COUNTIF(INDIRECT("U"&amp;(ROW()+12*(($AO131-1)*3+$AP131)-ROW())/12+5):INDIRECT("AF"&amp;(ROW()+12*(($AO131-1)*3+$AP131)-ROW())/12+5),AT131)</f>
        <v>0</v>
      </c>
      <c r="AV131" s="376">
        <f ca="1">IF(AND(AR131+AT131&gt;0,AS131+AU131&gt;0),COUNTIF(AV$6:AV130,"&gt;0")+1,0)</f>
        <v>0</v>
      </c>
    </row>
    <row r="132" spans="41:48" x14ac:dyDescent="0.15">
      <c r="AO132" s="376">
        <v>4</v>
      </c>
      <c r="AP132" s="376">
        <v>2</v>
      </c>
      <c r="AQ132" s="376">
        <v>7</v>
      </c>
      <c r="AR132" s="37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76">
        <f ca="1">COUNTIF(INDIRECT("H"&amp;(ROW()+12*(($AO132-1)*3+$AP132)-ROW())/12+5):INDIRECT("S"&amp;(ROW()+12*(($AO132-1)*3+$AP132)-ROW())/12+5),AR132)</f>
        <v>0</v>
      </c>
      <c r="AT132" s="378">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376">
        <f ca="1">COUNTIF(INDIRECT("U"&amp;(ROW()+12*(($AO132-1)*3+$AP132)-ROW())/12+5):INDIRECT("AF"&amp;(ROW()+12*(($AO132-1)*3+$AP132)-ROW())/12+5),AT132)</f>
        <v>0</v>
      </c>
      <c r="AV132" s="376">
        <f ca="1">IF(AND(AR132+AT132&gt;0,AS132+AU132&gt;0),COUNTIF(AV$6:AV131,"&gt;0")+1,0)</f>
        <v>0</v>
      </c>
    </row>
    <row r="133" spans="41:48" x14ac:dyDescent="0.15">
      <c r="AO133" s="376">
        <v>4</v>
      </c>
      <c r="AP133" s="376">
        <v>2</v>
      </c>
      <c r="AQ133" s="376">
        <v>8</v>
      </c>
      <c r="AR133" s="37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76">
        <f ca="1">COUNTIF(INDIRECT("H"&amp;(ROW()+12*(($AO133-1)*3+$AP133)-ROW())/12+5):INDIRECT("S"&amp;(ROW()+12*(($AO133-1)*3+$AP133)-ROW())/12+5),AR133)</f>
        <v>0</v>
      </c>
      <c r="AT133" s="378">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376">
        <f ca="1">COUNTIF(INDIRECT("U"&amp;(ROW()+12*(($AO133-1)*3+$AP133)-ROW())/12+5):INDIRECT("AF"&amp;(ROW()+12*(($AO133-1)*3+$AP133)-ROW())/12+5),AT133)</f>
        <v>0</v>
      </c>
      <c r="AV133" s="376">
        <f ca="1">IF(AND(AR133+AT133&gt;0,AS133+AU133&gt;0),COUNTIF(AV$6:AV132,"&gt;0")+1,0)</f>
        <v>0</v>
      </c>
    </row>
    <row r="134" spans="41:48" x14ac:dyDescent="0.15">
      <c r="AO134" s="376">
        <v>4</v>
      </c>
      <c r="AP134" s="376">
        <v>2</v>
      </c>
      <c r="AQ134" s="376">
        <v>9</v>
      </c>
      <c r="AR134" s="37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76">
        <f ca="1">COUNTIF(INDIRECT("H"&amp;(ROW()+12*(($AO134-1)*3+$AP134)-ROW())/12+5):INDIRECT("S"&amp;(ROW()+12*(($AO134-1)*3+$AP134)-ROW())/12+5),AR134)</f>
        <v>0</v>
      </c>
      <c r="AT134" s="378">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376">
        <f ca="1">COUNTIF(INDIRECT("U"&amp;(ROW()+12*(($AO134-1)*3+$AP134)-ROW())/12+5):INDIRECT("AF"&amp;(ROW()+12*(($AO134-1)*3+$AP134)-ROW())/12+5),AT134)</f>
        <v>0</v>
      </c>
      <c r="AV134" s="376">
        <f ca="1">IF(AND(AR134+AT134&gt;0,AS134+AU134&gt;0),COUNTIF(AV$6:AV133,"&gt;0")+1,0)</f>
        <v>0</v>
      </c>
    </row>
    <row r="135" spans="41:48" x14ac:dyDescent="0.15">
      <c r="AO135" s="376">
        <v>4</v>
      </c>
      <c r="AP135" s="376">
        <v>2</v>
      </c>
      <c r="AQ135" s="376">
        <v>10</v>
      </c>
      <c r="AR135" s="37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76">
        <f ca="1">COUNTIF(INDIRECT("H"&amp;(ROW()+12*(($AO135-1)*3+$AP135)-ROW())/12+5):INDIRECT("S"&amp;(ROW()+12*(($AO135-1)*3+$AP135)-ROW())/12+5),AR135)</f>
        <v>0</v>
      </c>
      <c r="AT135" s="378">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376">
        <f ca="1">COUNTIF(INDIRECT("U"&amp;(ROW()+12*(($AO135-1)*3+$AP135)-ROW())/12+5):INDIRECT("AF"&amp;(ROW()+12*(($AO135-1)*3+$AP135)-ROW())/12+5),AT135)</f>
        <v>0</v>
      </c>
      <c r="AV135" s="376">
        <f ca="1">IF(AND(AR135+AT135&gt;0,AS135+AU135&gt;0),COUNTIF(AV$6:AV134,"&gt;0")+1,0)</f>
        <v>0</v>
      </c>
    </row>
    <row r="136" spans="41:48" x14ac:dyDescent="0.15">
      <c r="AO136" s="376">
        <v>4</v>
      </c>
      <c r="AP136" s="376">
        <v>2</v>
      </c>
      <c r="AQ136" s="376">
        <v>11</v>
      </c>
      <c r="AR136" s="37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76">
        <f ca="1">COUNTIF(INDIRECT("H"&amp;(ROW()+12*(($AO136-1)*3+$AP136)-ROW())/12+5):INDIRECT("S"&amp;(ROW()+12*(($AO136-1)*3+$AP136)-ROW())/12+5),AR136)</f>
        <v>0</v>
      </c>
      <c r="AT136" s="378">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376">
        <f ca="1">COUNTIF(INDIRECT("U"&amp;(ROW()+12*(($AO136-1)*3+$AP136)-ROW())/12+5):INDIRECT("AF"&amp;(ROW()+12*(($AO136-1)*3+$AP136)-ROW())/12+5),AT136)</f>
        <v>0</v>
      </c>
      <c r="AV136" s="376">
        <f ca="1">IF(AND(AR136+AT136&gt;0,AS136+AU136&gt;0),COUNTIF(AV$6:AV135,"&gt;0")+1,0)</f>
        <v>0</v>
      </c>
    </row>
    <row r="137" spans="41:48" x14ac:dyDescent="0.15">
      <c r="AO137" s="376">
        <v>4</v>
      </c>
      <c r="AP137" s="376">
        <v>2</v>
      </c>
      <c r="AQ137" s="376">
        <v>12</v>
      </c>
      <c r="AR137" s="37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76">
        <f ca="1">COUNTIF(INDIRECT("H"&amp;(ROW()+12*(($AO137-1)*3+$AP137)-ROW())/12+5):INDIRECT("S"&amp;(ROW()+12*(($AO137-1)*3+$AP137)-ROW())/12+5),AR137)</f>
        <v>0</v>
      </c>
      <c r="AT137" s="378">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376">
        <f ca="1">COUNTIF(INDIRECT("U"&amp;(ROW()+12*(($AO137-1)*3+$AP137)-ROW())/12+5):INDIRECT("AF"&amp;(ROW()+12*(($AO137-1)*3+$AP137)-ROW())/12+5),AT137)</f>
        <v>0</v>
      </c>
      <c r="AV137" s="376">
        <f ca="1">IF(AND(AR137+AT137&gt;0,AS137+AU137&gt;0),COUNTIF(AV$6:AV136,"&gt;0")+1,0)</f>
        <v>0</v>
      </c>
    </row>
    <row r="138" spans="41:48" x14ac:dyDescent="0.15">
      <c r="AO138" s="376">
        <v>4</v>
      </c>
      <c r="AP138" s="376">
        <v>3</v>
      </c>
      <c r="AQ138" s="376">
        <v>1</v>
      </c>
      <c r="AR138" s="37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76">
        <f ca="1">COUNTIF(INDIRECT("H"&amp;(ROW()+12*(($AO138-1)*3+$AP138)-ROW())/12+5):INDIRECT("S"&amp;(ROW()+12*(($AO138-1)*3+$AP138)-ROW())/12+5),AR138)</f>
        <v>0</v>
      </c>
      <c r="AT138" s="378">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376">
        <f ca="1">COUNTIF(INDIRECT("U"&amp;(ROW()+12*(($AO138-1)*3+$AP138)-ROW())/12+5):INDIRECT("AF"&amp;(ROW()+12*(($AO138-1)*3+$AP138)-ROW())/12+5),AT138)</f>
        <v>0</v>
      </c>
      <c r="AV138" s="376">
        <f ca="1">IF(AND(AR138+AT138&gt;0,AS138+AU138&gt;0),COUNTIF(AV$6:AV137,"&gt;0")+1,0)</f>
        <v>0</v>
      </c>
    </row>
    <row r="139" spans="41:48" x14ac:dyDescent="0.15">
      <c r="AO139" s="376">
        <v>4</v>
      </c>
      <c r="AP139" s="376">
        <v>3</v>
      </c>
      <c r="AQ139" s="376">
        <v>2</v>
      </c>
      <c r="AR139" s="37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76">
        <f ca="1">COUNTIF(INDIRECT("H"&amp;(ROW()+12*(($AO139-1)*3+$AP139)-ROW())/12+5):INDIRECT("S"&amp;(ROW()+12*(($AO139-1)*3+$AP139)-ROW())/12+5),AR139)</f>
        <v>0</v>
      </c>
      <c r="AT139" s="378">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376">
        <f ca="1">COUNTIF(INDIRECT("U"&amp;(ROW()+12*(($AO139-1)*3+$AP139)-ROW())/12+5):INDIRECT("AF"&amp;(ROW()+12*(($AO139-1)*3+$AP139)-ROW())/12+5),AT139)</f>
        <v>0</v>
      </c>
      <c r="AV139" s="376">
        <f ca="1">IF(AND(AR139+AT139&gt;0,AS139+AU139&gt;0),COUNTIF(AV$6:AV138,"&gt;0")+1,0)</f>
        <v>0</v>
      </c>
    </row>
    <row r="140" spans="41:48" x14ac:dyDescent="0.15">
      <c r="AO140" s="376">
        <v>4</v>
      </c>
      <c r="AP140" s="376">
        <v>3</v>
      </c>
      <c r="AQ140" s="376">
        <v>3</v>
      </c>
      <c r="AR140" s="37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76">
        <f ca="1">COUNTIF(INDIRECT("H"&amp;(ROW()+12*(($AO140-1)*3+$AP140)-ROW())/12+5):INDIRECT("S"&amp;(ROW()+12*(($AO140-1)*3+$AP140)-ROW())/12+5),AR140)</f>
        <v>0</v>
      </c>
      <c r="AT140" s="378">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376">
        <f ca="1">COUNTIF(INDIRECT("U"&amp;(ROW()+12*(($AO140-1)*3+$AP140)-ROW())/12+5):INDIRECT("AF"&amp;(ROW()+12*(($AO140-1)*3+$AP140)-ROW())/12+5),AT140)</f>
        <v>0</v>
      </c>
      <c r="AV140" s="376">
        <f ca="1">IF(AND(AR140+AT140&gt;0,AS140+AU140&gt;0),COUNTIF(AV$6:AV139,"&gt;0")+1,0)</f>
        <v>0</v>
      </c>
    </row>
    <row r="141" spans="41:48" x14ac:dyDescent="0.15">
      <c r="AO141" s="376">
        <v>4</v>
      </c>
      <c r="AP141" s="376">
        <v>3</v>
      </c>
      <c r="AQ141" s="376">
        <v>4</v>
      </c>
      <c r="AR141" s="37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76">
        <f ca="1">COUNTIF(INDIRECT("H"&amp;(ROW()+12*(($AO141-1)*3+$AP141)-ROW())/12+5):INDIRECT("S"&amp;(ROW()+12*(($AO141-1)*3+$AP141)-ROW())/12+5),AR141)</f>
        <v>0</v>
      </c>
      <c r="AT141" s="378">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376">
        <f ca="1">COUNTIF(INDIRECT("U"&amp;(ROW()+12*(($AO141-1)*3+$AP141)-ROW())/12+5):INDIRECT("AF"&amp;(ROW()+12*(($AO141-1)*3+$AP141)-ROW())/12+5),AT141)</f>
        <v>0</v>
      </c>
      <c r="AV141" s="376">
        <f ca="1">IF(AND(AR141+AT141&gt;0,AS141+AU141&gt;0),COUNTIF(AV$6:AV140,"&gt;0")+1,0)</f>
        <v>0</v>
      </c>
    </row>
    <row r="142" spans="41:48" x14ac:dyDescent="0.15">
      <c r="AO142" s="376">
        <v>4</v>
      </c>
      <c r="AP142" s="376">
        <v>3</v>
      </c>
      <c r="AQ142" s="376">
        <v>5</v>
      </c>
      <c r="AR142" s="37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76">
        <f ca="1">COUNTIF(INDIRECT("H"&amp;(ROW()+12*(($AO142-1)*3+$AP142)-ROW())/12+5):INDIRECT("S"&amp;(ROW()+12*(($AO142-1)*3+$AP142)-ROW())/12+5),AR142)</f>
        <v>0</v>
      </c>
      <c r="AT142" s="378">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376">
        <f ca="1">COUNTIF(INDIRECT("U"&amp;(ROW()+12*(($AO142-1)*3+$AP142)-ROW())/12+5):INDIRECT("AF"&amp;(ROW()+12*(($AO142-1)*3+$AP142)-ROW())/12+5),AT142)</f>
        <v>0</v>
      </c>
      <c r="AV142" s="376">
        <f ca="1">IF(AND(AR142+AT142&gt;0,AS142+AU142&gt;0),COUNTIF(AV$6:AV141,"&gt;0")+1,0)</f>
        <v>0</v>
      </c>
    </row>
    <row r="143" spans="41:48" x14ac:dyDescent="0.15">
      <c r="AO143" s="376">
        <v>4</v>
      </c>
      <c r="AP143" s="376">
        <v>3</v>
      </c>
      <c r="AQ143" s="376">
        <v>6</v>
      </c>
      <c r="AR143" s="37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76">
        <f ca="1">COUNTIF(INDIRECT("H"&amp;(ROW()+12*(($AO143-1)*3+$AP143)-ROW())/12+5):INDIRECT("S"&amp;(ROW()+12*(($AO143-1)*3+$AP143)-ROW())/12+5),AR143)</f>
        <v>0</v>
      </c>
      <c r="AT143" s="378">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376">
        <f ca="1">COUNTIF(INDIRECT("U"&amp;(ROW()+12*(($AO143-1)*3+$AP143)-ROW())/12+5):INDIRECT("AF"&amp;(ROW()+12*(($AO143-1)*3+$AP143)-ROW())/12+5),AT143)</f>
        <v>0</v>
      </c>
      <c r="AV143" s="376">
        <f ca="1">IF(AND(AR143+AT143&gt;0,AS143+AU143&gt;0),COUNTIF(AV$6:AV142,"&gt;0")+1,0)</f>
        <v>0</v>
      </c>
    </row>
    <row r="144" spans="41:48" x14ac:dyDescent="0.15">
      <c r="AO144" s="376">
        <v>4</v>
      </c>
      <c r="AP144" s="376">
        <v>3</v>
      </c>
      <c r="AQ144" s="376">
        <v>7</v>
      </c>
      <c r="AR144" s="37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76">
        <f ca="1">COUNTIF(INDIRECT("H"&amp;(ROW()+12*(($AO144-1)*3+$AP144)-ROW())/12+5):INDIRECT("S"&amp;(ROW()+12*(($AO144-1)*3+$AP144)-ROW())/12+5),AR144)</f>
        <v>0</v>
      </c>
      <c r="AT144" s="378">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376">
        <f ca="1">COUNTIF(INDIRECT("U"&amp;(ROW()+12*(($AO144-1)*3+$AP144)-ROW())/12+5):INDIRECT("AF"&amp;(ROW()+12*(($AO144-1)*3+$AP144)-ROW())/12+5),AT144)</f>
        <v>0</v>
      </c>
      <c r="AV144" s="376">
        <f ca="1">IF(AND(AR144+AT144&gt;0,AS144+AU144&gt;0),COUNTIF(AV$6:AV143,"&gt;0")+1,0)</f>
        <v>0</v>
      </c>
    </row>
    <row r="145" spans="41:48" x14ac:dyDescent="0.15">
      <c r="AO145" s="376">
        <v>4</v>
      </c>
      <c r="AP145" s="376">
        <v>3</v>
      </c>
      <c r="AQ145" s="376">
        <v>8</v>
      </c>
      <c r="AR145" s="37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76">
        <f ca="1">COUNTIF(INDIRECT("H"&amp;(ROW()+12*(($AO145-1)*3+$AP145)-ROW())/12+5):INDIRECT("S"&amp;(ROW()+12*(($AO145-1)*3+$AP145)-ROW())/12+5),AR145)</f>
        <v>0</v>
      </c>
      <c r="AT145" s="378">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376">
        <f ca="1">COUNTIF(INDIRECT("U"&amp;(ROW()+12*(($AO145-1)*3+$AP145)-ROW())/12+5):INDIRECT("AF"&amp;(ROW()+12*(($AO145-1)*3+$AP145)-ROW())/12+5),AT145)</f>
        <v>0</v>
      </c>
      <c r="AV145" s="376">
        <f ca="1">IF(AND(AR145+AT145&gt;0,AS145+AU145&gt;0),COUNTIF(AV$6:AV144,"&gt;0")+1,0)</f>
        <v>0</v>
      </c>
    </row>
    <row r="146" spans="41:48" x14ac:dyDescent="0.15">
      <c r="AO146" s="376">
        <v>4</v>
      </c>
      <c r="AP146" s="376">
        <v>3</v>
      </c>
      <c r="AQ146" s="376">
        <v>9</v>
      </c>
      <c r="AR146" s="37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76">
        <f ca="1">COUNTIF(INDIRECT("H"&amp;(ROW()+12*(($AO146-1)*3+$AP146)-ROW())/12+5):INDIRECT("S"&amp;(ROW()+12*(($AO146-1)*3+$AP146)-ROW())/12+5),AR146)</f>
        <v>0</v>
      </c>
      <c r="AT146" s="378">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376">
        <f ca="1">COUNTIF(INDIRECT("U"&amp;(ROW()+12*(($AO146-1)*3+$AP146)-ROW())/12+5):INDIRECT("AF"&amp;(ROW()+12*(($AO146-1)*3+$AP146)-ROW())/12+5),AT146)</f>
        <v>0</v>
      </c>
      <c r="AV146" s="376">
        <f ca="1">IF(AND(AR146+AT146&gt;0,AS146+AU146&gt;0),COUNTIF(AV$6:AV145,"&gt;0")+1,0)</f>
        <v>0</v>
      </c>
    </row>
    <row r="147" spans="41:48" x14ac:dyDescent="0.15">
      <c r="AO147" s="376">
        <v>4</v>
      </c>
      <c r="AP147" s="376">
        <v>3</v>
      </c>
      <c r="AQ147" s="376">
        <v>10</v>
      </c>
      <c r="AR147" s="37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76">
        <f ca="1">COUNTIF(INDIRECT("H"&amp;(ROW()+12*(($AO147-1)*3+$AP147)-ROW())/12+5):INDIRECT("S"&amp;(ROW()+12*(($AO147-1)*3+$AP147)-ROW())/12+5),AR147)</f>
        <v>0</v>
      </c>
      <c r="AT147" s="378">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376">
        <f ca="1">COUNTIF(INDIRECT("U"&amp;(ROW()+12*(($AO147-1)*3+$AP147)-ROW())/12+5):INDIRECT("AF"&amp;(ROW()+12*(($AO147-1)*3+$AP147)-ROW())/12+5),AT147)</f>
        <v>0</v>
      </c>
      <c r="AV147" s="376">
        <f ca="1">IF(AND(AR147+AT147&gt;0,AS147+AU147&gt;0),COUNTIF(AV$6:AV146,"&gt;0")+1,0)</f>
        <v>0</v>
      </c>
    </row>
    <row r="148" spans="41:48" x14ac:dyDescent="0.15">
      <c r="AO148" s="376">
        <v>4</v>
      </c>
      <c r="AP148" s="376">
        <v>3</v>
      </c>
      <c r="AQ148" s="376">
        <v>11</v>
      </c>
      <c r="AR148" s="37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76">
        <f ca="1">COUNTIF(INDIRECT("H"&amp;(ROW()+12*(($AO148-1)*3+$AP148)-ROW())/12+5):INDIRECT("S"&amp;(ROW()+12*(($AO148-1)*3+$AP148)-ROW())/12+5),AR148)</f>
        <v>0</v>
      </c>
      <c r="AT148" s="378">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376">
        <f ca="1">COUNTIF(INDIRECT("U"&amp;(ROW()+12*(($AO148-1)*3+$AP148)-ROW())/12+5):INDIRECT("AF"&amp;(ROW()+12*(($AO148-1)*3+$AP148)-ROW())/12+5),AT148)</f>
        <v>0</v>
      </c>
      <c r="AV148" s="376">
        <f ca="1">IF(AND(AR148+AT148&gt;0,AS148+AU148&gt;0),COUNTIF(AV$6:AV147,"&gt;0")+1,0)</f>
        <v>0</v>
      </c>
    </row>
    <row r="149" spans="41:48" x14ac:dyDescent="0.15">
      <c r="AO149" s="376">
        <v>4</v>
      </c>
      <c r="AP149" s="376">
        <v>3</v>
      </c>
      <c r="AQ149" s="376">
        <v>12</v>
      </c>
      <c r="AR149" s="37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76">
        <f ca="1">COUNTIF(INDIRECT("H"&amp;(ROW()+12*(($AO149-1)*3+$AP149)-ROW())/12+5):INDIRECT("S"&amp;(ROW()+12*(($AO149-1)*3+$AP149)-ROW())/12+5),AR149)</f>
        <v>0</v>
      </c>
      <c r="AT149" s="378">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376">
        <f ca="1">COUNTIF(INDIRECT("U"&amp;(ROW()+12*(($AO149-1)*3+$AP149)-ROW())/12+5):INDIRECT("AF"&amp;(ROW()+12*(($AO149-1)*3+$AP149)-ROW())/12+5),AT149)</f>
        <v>0</v>
      </c>
      <c r="AV149" s="376">
        <f ca="1">IF(AND(AR149+AT149&gt;0,AS149+AU149&gt;0),COUNTIF(AV$6:AV148,"&gt;0")+1,0)</f>
        <v>0</v>
      </c>
    </row>
    <row r="150" spans="41:48" x14ac:dyDescent="0.15">
      <c r="AO150" s="376">
        <v>5</v>
      </c>
      <c r="AP150" s="376">
        <v>1</v>
      </c>
      <c r="AQ150" s="376">
        <v>1</v>
      </c>
      <c r="AR150" s="37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76">
        <f ca="1">COUNTIF(INDIRECT("H"&amp;(ROW()+12*(($AO150-1)*3+$AP150)-ROW())/12+5):INDIRECT("S"&amp;(ROW()+12*(($AO150-1)*3+$AP150)-ROW())/12+5),AR150)</f>
        <v>0</v>
      </c>
      <c r="AT150" s="378">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376">
        <f ca="1">COUNTIF(INDIRECT("U"&amp;(ROW()+12*(($AO150-1)*3+$AP150)-ROW())/12+5):INDIRECT("AF"&amp;(ROW()+12*(($AO150-1)*3+$AP150)-ROW())/12+5),AT150)</f>
        <v>0</v>
      </c>
      <c r="AV150" s="376">
        <f ca="1">IF(AND(AR150+AT150&gt;0,AS150+AU150&gt;0),COUNTIF(AV$6:AV149,"&gt;0")+1,0)</f>
        <v>0</v>
      </c>
    </row>
    <row r="151" spans="41:48" x14ac:dyDescent="0.15">
      <c r="AO151" s="376">
        <v>5</v>
      </c>
      <c r="AP151" s="376">
        <v>1</v>
      </c>
      <c r="AQ151" s="376">
        <v>2</v>
      </c>
      <c r="AR151" s="37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76">
        <f ca="1">COUNTIF(INDIRECT("H"&amp;(ROW()+12*(($AO151-1)*3+$AP151)-ROW())/12+5):INDIRECT("S"&amp;(ROW()+12*(($AO151-1)*3+$AP151)-ROW())/12+5),AR151)</f>
        <v>0</v>
      </c>
      <c r="AT151" s="378">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376">
        <f ca="1">COUNTIF(INDIRECT("U"&amp;(ROW()+12*(($AO151-1)*3+$AP151)-ROW())/12+5):INDIRECT("AF"&amp;(ROW()+12*(($AO151-1)*3+$AP151)-ROW())/12+5),AT151)</f>
        <v>0</v>
      </c>
      <c r="AV151" s="376">
        <f ca="1">IF(AND(AR151+AT151&gt;0,AS151+AU151&gt;0),COUNTIF(AV$6:AV150,"&gt;0")+1,0)</f>
        <v>0</v>
      </c>
    </row>
    <row r="152" spans="41:48" x14ac:dyDescent="0.15">
      <c r="AO152" s="376">
        <v>5</v>
      </c>
      <c r="AP152" s="376">
        <v>1</v>
      </c>
      <c r="AQ152" s="376">
        <v>3</v>
      </c>
      <c r="AR152" s="37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76">
        <f ca="1">COUNTIF(INDIRECT("H"&amp;(ROW()+12*(($AO152-1)*3+$AP152)-ROW())/12+5):INDIRECT("S"&amp;(ROW()+12*(($AO152-1)*3+$AP152)-ROW())/12+5),AR152)</f>
        <v>0</v>
      </c>
      <c r="AT152" s="378">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376">
        <f ca="1">COUNTIF(INDIRECT("U"&amp;(ROW()+12*(($AO152-1)*3+$AP152)-ROW())/12+5):INDIRECT("AF"&amp;(ROW()+12*(($AO152-1)*3+$AP152)-ROW())/12+5),AT152)</f>
        <v>0</v>
      </c>
      <c r="AV152" s="376">
        <f ca="1">IF(AND(AR152+AT152&gt;0,AS152+AU152&gt;0),COUNTIF(AV$6:AV151,"&gt;0")+1,0)</f>
        <v>0</v>
      </c>
    </row>
    <row r="153" spans="41:48" x14ac:dyDescent="0.15">
      <c r="AO153" s="376">
        <v>5</v>
      </c>
      <c r="AP153" s="376">
        <v>1</v>
      </c>
      <c r="AQ153" s="376">
        <v>4</v>
      </c>
      <c r="AR153" s="37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76">
        <f ca="1">COUNTIF(INDIRECT("H"&amp;(ROW()+12*(($AO153-1)*3+$AP153)-ROW())/12+5):INDIRECT("S"&amp;(ROW()+12*(($AO153-1)*3+$AP153)-ROW())/12+5),AR153)</f>
        <v>0</v>
      </c>
      <c r="AT153" s="378">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376">
        <f ca="1">COUNTIF(INDIRECT("U"&amp;(ROW()+12*(($AO153-1)*3+$AP153)-ROW())/12+5):INDIRECT("AF"&amp;(ROW()+12*(($AO153-1)*3+$AP153)-ROW())/12+5),AT153)</f>
        <v>0</v>
      </c>
      <c r="AV153" s="376">
        <f ca="1">IF(AND(AR153+AT153&gt;0,AS153+AU153&gt;0),COUNTIF(AV$6:AV152,"&gt;0")+1,0)</f>
        <v>0</v>
      </c>
    </row>
    <row r="154" spans="41:48" x14ac:dyDescent="0.15">
      <c r="AO154" s="376">
        <v>5</v>
      </c>
      <c r="AP154" s="376">
        <v>1</v>
      </c>
      <c r="AQ154" s="376">
        <v>5</v>
      </c>
      <c r="AR154" s="37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76">
        <f ca="1">COUNTIF(INDIRECT("H"&amp;(ROW()+12*(($AO154-1)*3+$AP154)-ROW())/12+5):INDIRECT("S"&amp;(ROW()+12*(($AO154-1)*3+$AP154)-ROW())/12+5),AR154)</f>
        <v>0</v>
      </c>
      <c r="AT154" s="378">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376">
        <f ca="1">COUNTIF(INDIRECT("U"&amp;(ROW()+12*(($AO154-1)*3+$AP154)-ROW())/12+5):INDIRECT("AF"&amp;(ROW()+12*(($AO154-1)*3+$AP154)-ROW())/12+5),AT154)</f>
        <v>0</v>
      </c>
      <c r="AV154" s="376">
        <f ca="1">IF(AND(AR154+AT154&gt;0,AS154+AU154&gt;0),COUNTIF(AV$6:AV153,"&gt;0")+1,0)</f>
        <v>0</v>
      </c>
    </row>
    <row r="155" spans="41:48" x14ac:dyDescent="0.15">
      <c r="AO155" s="376">
        <v>5</v>
      </c>
      <c r="AP155" s="376">
        <v>1</v>
      </c>
      <c r="AQ155" s="376">
        <v>6</v>
      </c>
      <c r="AR155" s="37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76">
        <f ca="1">COUNTIF(INDIRECT("H"&amp;(ROW()+12*(($AO155-1)*3+$AP155)-ROW())/12+5):INDIRECT("S"&amp;(ROW()+12*(($AO155-1)*3+$AP155)-ROW())/12+5),AR155)</f>
        <v>0</v>
      </c>
      <c r="AT155" s="378">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376">
        <f ca="1">COUNTIF(INDIRECT("U"&amp;(ROW()+12*(($AO155-1)*3+$AP155)-ROW())/12+5):INDIRECT("AF"&amp;(ROW()+12*(($AO155-1)*3+$AP155)-ROW())/12+5),AT155)</f>
        <v>0</v>
      </c>
      <c r="AV155" s="376">
        <f ca="1">IF(AND(AR155+AT155&gt;0,AS155+AU155&gt;0),COUNTIF(AV$6:AV154,"&gt;0")+1,0)</f>
        <v>0</v>
      </c>
    </row>
    <row r="156" spans="41:48" x14ac:dyDescent="0.15">
      <c r="AO156" s="376">
        <v>5</v>
      </c>
      <c r="AP156" s="376">
        <v>1</v>
      </c>
      <c r="AQ156" s="376">
        <v>7</v>
      </c>
      <c r="AR156" s="37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76">
        <f ca="1">COUNTIF(INDIRECT("H"&amp;(ROW()+12*(($AO156-1)*3+$AP156)-ROW())/12+5):INDIRECT("S"&amp;(ROW()+12*(($AO156-1)*3+$AP156)-ROW())/12+5),AR156)</f>
        <v>0</v>
      </c>
      <c r="AT156" s="378">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376">
        <f ca="1">COUNTIF(INDIRECT("U"&amp;(ROW()+12*(($AO156-1)*3+$AP156)-ROW())/12+5):INDIRECT("AF"&amp;(ROW()+12*(($AO156-1)*3+$AP156)-ROW())/12+5),AT156)</f>
        <v>0</v>
      </c>
      <c r="AV156" s="376">
        <f ca="1">IF(AND(AR156+AT156&gt;0,AS156+AU156&gt;0),COUNTIF(AV$6:AV155,"&gt;0")+1,0)</f>
        <v>0</v>
      </c>
    </row>
    <row r="157" spans="41:48" x14ac:dyDescent="0.15">
      <c r="AO157" s="376">
        <v>5</v>
      </c>
      <c r="AP157" s="376">
        <v>1</v>
      </c>
      <c r="AQ157" s="376">
        <v>8</v>
      </c>
      <c r="AR157" s="37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76">
        <f ca="1">COUNTIF(INDIRECT("H"&amp;(ROW()+12*(($AO157-1)*3+$AP157)-ROW())/12+5):INDIRECT("S"&amp;(ROW()+12*(($AO157-1)*3+$AP157)-ROW())/12+5),AR157)</f>
        <v>0</v>
      </c>
      <c r="AT157" s="378">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376">
        <f ca="1">COUNTIF(INDIRECT("U"&amp;(ROW()+12*(($AO157-1)*3+$AP157)-ROW())/12+5):INDIRECT("AF"&amp;(ROW()+12*(($AO157-1)*3+$AP157)-ROW())/12+5),AT157)</f>
        <v>0</v>
      </c>
      <c r="AV157" s="376">
        <f ca="1">IF(AND(AR157+AT157&gt;0,AS157+AU157&gt;0),COUNTIF(AV$6:AV156,"&gt;0")+1,0)</f>
        <v>0</v>
      </c>
    </row>
    <row r="158" spans="41:48" x14ac:dyDescent="0.15">
      <c r="AO158" s="376">
        <v>5</v>
      </c>
      <c r="AP158" s="376">
        <v>1</v>
      </c>
      <c r="AQ158" s="376">
        <v>9</v>
      </c>
      <c r="AR158" s="37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76">
        <f ca="1">COUNTIF(INDIRECT("H"&amp;(ROW()+12*(($AO158-1)*3+$AP158)-ROW())/12+5):INDIRECT("S"&amp;(ROW()+12*(($AO158-1)*3+$AP158)-ROW())/12+5),AR158)</f>
        <v>0</v>
      </c>
      <c r="AT158" s="378">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376">
        <f ca="1">COUNTIF(INDIRECT("U"&amp;(ROW()+12*(($AO158-1)*3+$AP158)-ROW())/12+5):INDIRECT("AF"&amp;(ROW()+12*(($AO158-1)*3+$AP158)-ROW())/12+5),AT158)</f>
        <v>0</v>
      </c>
      <c r="AV158" s="376">
        <f ca="1">IF(AND(AR158+AT158&gt;0,AS158+AU158&gt;0),COUNTIF(AV$6:AV157,"&gt;0")+1,0)</f>
        <v>0</v>
      </c>
    </row>
    <row r="159" spans="41:48" x14ac:dyDescent="0.15">
      <c r="AO159" s="376">
        <v>5</v>
      </c>
      <c r="AP159" s="376">
        <v>1</v>
      </c>
      <c r="AQ159" s="376">
        <v>10</v>
      </c>
      <c r="AR159" s="37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76">
        <f ca="1">COUNTIF(INDIRECT("H"&amp;(ROW()+12*(($AO159-1)*3+$AP159)-ROW())/12+5):INDIRECT("S"&amp;(ROW()+12*(($AO159-1)*3+$AP159)-ROW())/12+5),AR159)</f>
        <v>0</v>
      </c>
      <c r="AT159" s="378">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376">
        <f ca="1">COUNTIF(INDIRECT("U"&amp;(ROW()+12*(($AO159-1)*3+$AP159)-ROW())/12+5):INDIRECT("AF"&amp;(ROW()+12*(($AO159-1)*3+$AP159)-ROW())/12+5),AT159)</f>
        <v>0</v>
      </c>
      <c r="AV159" s="376">
        <f ca="1">IF(AND(AR159+AT159&gt;0,AS159+AU159&gt;0),COUNTIF(AV$6:AV158,"&gt;0")+1,0)</f>
        <v>0</v>
      </c>
    </row>
    <row r="160" spans="41:48" x14ac:dyDescent="0.15">
      <c r="AO160" s="376">
        <v>5</v>
      </c>
      <c r="AP160" s="376">
        <v>1</v>
      </c>
      <c r="AQ160" s="376">
        <v>11</v>
      </c>
      <c r="AR160" s="37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76">
        <f ca="1">COUNTIF(INDIRECT("H"&amp;(ROW()+12*(($AO160-1)*3+$AP160)-ROW())/12+5):INDIRECT("S"&amp;(ROW()+12*(($AO160-1)*3+$AP160)-ROW())/12+5),AR160)</f>
        <v>0</v>
      </c>
      <c r="AT160" s="378">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376">
        <f ca="1">COUNTIF(INDIRECT("U"&amp;(ROW()+12*(($AO160-1)*3+$AP160)-ROW())/12+5):INDIRECT("AF"&amp;(ROW()+12*(($AO160-1)*3+$AP160)-ROW())/12+5),AT160)</f>
        <v>0</v>
      </c>
      <c r="AV160" s="376">
        <f ca="1">IF(AND(AR160+AT160&gt;0,AS160+AU160&gt;0),COUNTIF(AV$6:AV159,"&gt;0")+1,0)</f>
        <v>0</v>
      </c>
    </row>
    <row r="161" spans="41:48" x14ac:dyDescent="0.15">
      <c r="AO161" s="376">
        <v>5</v>
      </c>
      <c r="AP161" s="376">
        <v>1</v>
      </c>
      <c r="AQ161" s="376">
        <v>12</v>
      </c>
      <c r="AR161" s="37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76">
        <f ca="1">COUNTIF(INDIRECT("H"&amp;(ROW()+12*(($AO161-1)*3+$AP161)-ROW())/12+5):INDIRECT("S"&amp;(ROW()+12*(($AO161-1)*3+$AP161)-ROW())/12+5),AR161)</f>
        <v>0</v>
      </c>
      <c r="AT161" s="378">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376">
        <f ca="1">COUNTIF(INDIRECT("U"&amp;(ROW()+12*(($AO161-1)*3+$AP161)-ROW())/12+5):INDIRECT("AF"&amp;(ROW()+12*(($AO161-1)*3+$AP161)-ROW())/12+5),AT161)</f>
        <v>0</v>
      </c>
      <c r="AV161" s="376">
        <f ca="1">IF(AND(AR161+AT161&gt;0,AS161+AU161&gt;0),COUNTIF(AV$6:AV160,"&gt;0")+1,0)</f>
        <v>0</v>
      </c>
    </row>
    <row r="162" spans="41:48" x14ac:dyDescent="0.15">
      <c r="AO162" s="376">
        <v>5</v>
      </c>
      <c r="AP162" s="376">
        <v>2</v>
      </c>
      <c r="AQ162" s="376">
        <v>1</v>
      </c>
      <c r="AR162" s="37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76">
        <f ca="1">COUNTIF(INDIRECT("H"&amp;(ROW()+12*(($AO162-1)*3+$AP162)-ROW())/12+5):INDIRECT("S"&amp;(ROW()+12*(($AO162-1)*3+$AP162)-ROW())/12+5),AR162)</f>
        <v>0</v>
      </c>
      <c r="AT162" s="378">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376">
        <f ca="1">COUNTIF(INDIRECT("U"&amp;(ROW()+12*(($AO162-1)*3+$AP162)-ROW())/12+5):INDIRECT("AF"&amp;(ROW()+12*(($AO162-1)*3+$AP162)-ROW())/12+5),AT162)</f>
        <v>0</v>
      </c>
      <c r="AV162" s="376">
        <f ca="1">IF(AND(AR162+AT162&gt;0,AS162+AU162&gt;0),COUNTIF(AV$6:AV161,"&gt;0")+1,0)</f>
        <v>0</v>
      </c>
    </row>
    <row r="163" spans="41:48" x14ac:dyDescent="0.15">
      <c r="AO163" s="376">
        <v>5</v>
      </c>
      <c r="AP163" s="376">
        <v>2</v>
      </c>
      <c r="AQ163" s="376">
        <v>2</v>
      </c>
      <c r="AR163" s="37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76">
        <f ca="1">COUNTIF(INDIRECT("H"&amp;(ROW()+12*(($AO163-1)*3+$AP163)-ROW())/12+5):INDIRECT("S"&amp;(ROW()+12*(($AO163-1)*3+$AP163)-ROW())/12+5),AR163)</f>
        <v>0</v>
      </c>
      <c r="AT163" s="378">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376">
        <f ca="1">COUNTIF(INDIRECT("U"&amp;(ROW()+12*(($AO163-1)*3+$AP163)-ROW())/12+5):INDIRECT("AF"&amp;(ROW()+12*(($AO163-1)*3+$AP163)-ROW())/12+5),AT163)</f>
        <v>0</v>
      </c>
      <c r="AV163" s="376">
        <f ca="1">IF(AND(AR163+AT163&gt;0,AS163+AU163&gt;0),COUNTIF(AV$6:AV162,"&gt;0")+1,0)</f>
        <v>0</v>
      </c>
    </row>
    <row r="164" spans="41:48" x14ac:dyDescent="0.15">
      <c r="AO164" s="376">
        <v>5</v>
      </c>
      <c r="AP164" s="376">
        <v>2</v>
      </c>
      <c r="AQ164" s="376">
        <v>3</v>
      </c>
      <c r="AR164" s="37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76">
        <f ca="1">COUNTIF(INDIRECT("H"&amp;(ROW()+12*(($AO164-1)*3+$AP164)-ROW())/12+5):INDIRECT("S"&amp;(ROW()+12*(($AO164-1)*3+$AP164)-ROW())/12+5),AR164)</f>
        <v>0</v>
      </c>
      <c r="AT164" s="378">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376">
        <f ca="1">COUNTIF(INDIRECT("U"&amp;(ROW()+12*(($AO164-1)*3+$AP164)-ROW())/12+5):INDIRECT("AF"&amp;(ROW()+12*(($AO164-1)*3+$AP164)-ROW())/12+5),AT164)</f>
        <v>0</v>
      </c>
      <c r="AV164" s="376">
        <f ca="1">IF(AND(AR164+AT164&gt;0,AS164+AU164&gt;0),COUNTIF(AV$6:AV163,"&gt;0")+1,0)</f>
        <v>0</v>
      </c>
    </row>
    <row r="165" spans="41:48" x14ac:dyDescent="0.15">
      <c r="AO165" s="376">
        <v>5</v>
      </c>
      <c r="AP165" s="376">
        <v>2</v>
      </c>
      <c r="AQ165" s="376">
        <v>4</v>
      </c>
      <c r="AR165" s="37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76">
        <f ca="1">COUNTIF(INDIRECT("H"&amp;(ROW()+12*(($AO165-1)*3+$AP165)-ROW())/12+5):INDIRECT("S"&amp;(ROW()+12*(($AO165-1)*3+$AP165)-ROW())/12+5),AR165)</f>
        <v>0</v>
      </c>
      <c r="AT165" s="378">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376">
        <f ca="1">COUNTIF(INDIRECT("U"&amp;(ROW()+12*(($AO165-1)*3+$AP165)-ROW())/12+5):INDIRECT("AF"&amp;(ROW()+12*(($AO165-1)*3+$AP165)-ROW())/12+5),AT165)</f>
        <v>0</v>
      </c>
      <c r="AV165" s="376">
        <f ca="1">IF(AND(AR165+AT165&gt;0,AS165+AU165&gt;0),COUNTIF(AV$6:AV164,"&gt;0")+1,0)</f>
        <v>0</v>
      </c>
    </row>
    <row r="166" spans="41:48" x14ac:dyDescent="0.15">
      <c r="AO166" s="376">
        <v>5</v>
      </c>
      <c r="AP166" s="376">
        <v>2</v>
      </c>
      <c r="AQ166" s="376">
        <v>5</v>
      </c>
      <c r="AR166" s="37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76">
        <f ca="1">COUNTIF(INDIRECT("H"&amp;(ROW()+12*(($AO166-1)*3+$AP166)-ROW())/12+5):INDIRECT("S"&amp;(ROW()+12*(($AO166-1)*3+$AP166)-ROW())/12+5),AR166)</f>
        <v>0</v>
      </c>
      <c r="AT166" s="378">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376">
        <f ca="1">COUNTIF(INDIRECT("U"&amp;(ROW()+12*(($AO166-1)*3+$AP166)-ROW())/12+5):INDIRECT("AF"&amp;(ROW()+12*(($AO166-1)*3+$AP166)-ROW())/12+5),AT166)</f>
        <v>0</v>
      </c>
      <c r="AV166" s="376">
        <f ca="1">IF(AND(AR166+AT166&gt;0,AS166+AU166&gt;0),COUNTIF(AV$6:AV165,"&gt;0")+1,0)</f>
        <v>0</v>
      </c>
    </row>
    <row r="167" spans="41:48" x14ac:dyDescent="0.15">
      <c r="AO167" s="376">
        <v>5</v>
      </c>
      <c r="AP167" s="376">
        <v>2</v>
      </c>
      <c r="AQ167" s="376">
        <v>6</v>
      </c>
      <c r="AR167" s="37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76">
        <f ca="1">COUNTIF(INDIRECT("H"&amp;(ROW()+12*(($AO167-1)*3+$AP167)-ROW())/12+5):INDIRECT("S"&amp;(ROW()+12*(($AO167-1)*3+$AP167)-ROW())/12+5),AR167)</f>
        <v>0</v>
      </c>
      <c r="AT167" s="378">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376">
        <f ca="1">COUNTIF(INDIRECT("U"&amp;(ROW()+12*(($AO167-1)*3+$AP167)-ROW())/12+5):INDIRECT("AF"&amp;(ROW()+12*(($AO167-1)*3+$AP167)-ROW())/12+5),AT167)</f>
        <v>0</v>
      </c>
      <c r="AV167" s="376">
        <f ca="1">IF(AND(AR167+AT167&gt;0,AS167+AU167&gt;0),COUNTIF(AV$6:AV166,"&gt;0")+1,0)</f>
        <v>0</v>
      </c>
    </row>
    <row r="168" spans="41:48" x14ac:dyDescent="0.15">
      <c r="AO168" s="376">
        <v>5</v>
      </c>
      <c r="AP168" s="376">
        <v>2</v>
      </c>
      <c r="AQ168" s="376">
        <v>7</v>
      </c>
      <c r="AR168" s="37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76">
        <f ca="1">COUNTIF(INDIRECT("H"&amp;(ROW()+12*(($AO168-1)*3+$AP168)-ROW())/12+5):INDIRECT("S"&amp;(ROW()+12*(($AO168-1)*3+$AP168)-ROW())/12+5),AR168)</f>
        <v>0</v>
      </c>
      <c r="AT168" s="378">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376">
        <f ca="1">COUNTIF(INDIRECT("U"&amp;(ROW()+12*(($AO168-1)*3+$AP168)-ROW())/12+5):INDIRECT("AF"&amp;(ROW()+12*(($AO168-1)*3+$AP168)-ROW())/12+5),AT168)</f>
        <v>0</v>
      </c>
      <c r="AV168" s="376">
        <f ca="1">IF(AND(AR168+AT168&gt;0,AS168+AU168&gt;0),COUNTIF(AV$6:AV167,"&gt;0")+1,0)</f>
        <v>0</v>
      </c>
    </row>
    <row r="169" spans="41:48" x14ac:dyDescent="0.15">
      <c r="AO169" s="376">
        <v>5</v>
      </c>
      <c r="AP169" s="376">
        <v>2</v>
      </c>
      <c r="AQ169" s="376">
        <v>8</v>
      </c>
      <c r="AR169" s="37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76">
        <f ca="1">COUNTIF(INDIRECT("H"&amp;(ROW()+12*(($AO169-1)*3+$AP169)-ROW())/12+5):INDIRECT("S"&amp;(ROW()+12*(($AO169-1)*3+$AP169)-ROW())/12+5),AR169)</f>
        <v>0</v>
      </c>
      <c r="AT169" s="378">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376">
        <f ca="1">COUNTIF(INDIRECT("U"&amp;(ROW()+12*(($AO169-1)*3+$AP169)-ROW())/12+5):INDIRECT("AF"&amp;(ROW()+12*(($AO169-1)*3+$AP169)-ROW())/12+5),AT169)</f>
        <v>0</v>
      </c>
      <c r="AV169" s="376">
        <f ca="1">IF(AND(AR169+AT169&gt;0,AS169+AU169&gt;0),COUNTIF(AV$6:AV168,"&gt;0")+1,0)</f>
        <v>0</v>
      </c>
    </row>
    <row r="170" spans="41:48" x14ac:dyDescent="0.15">
      <c r="AO170" s="376">
        <v>5</v>
      </c>
      <c r="AP170" s="376">
        <v>2</v>
      </c>
      <c r="AQ170" s="376">
        <v>9</v>
      </c>
      <c r="AR170" s="37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76">
        <f ca="1">COUNTIF(INDIRECT("H"&amp;(ROW()+12*(($AO170-1)*3+$AP170)-ROW())/12+5):INDIRECT("S"&amp;(ROW()+12*(($AO170-1)*3+$AP170)-ROW())/12+5),AR170)</f>
        <v>0</v>
      </c>
      <c r="AT170" s="378">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376">
        <f ca="1">COUNTIF(INDIRECT("U"&amp;(ROW()+12*(($AO170-1)*3+$AP170)-ROW())/12+5):INDIRECT("AF"&amp;(ROW()+12*(($AO170-1)*3+$AP170)-ROW())/12+5),AT170)</f>
        <v>0</v>
      </c>
      <c r="AV170" s="376">
        <f ca="1">IF(AND(AR170+AT170&gt;0,AS170+AU170&gt;0),COUNTIF(AV$6:AV169,"&gt;0")+1,0)</f>
        <v>0</v>
      </c>
    </row>
    <row r="171" spans="41:48" x14ac:dyDescent="0.15">
      <c r="AO171" s="376">
        <v>5</v>
      </c>
      <c r="AP171" s="376">
        <v>2</v>
      </c>
      <c r="AQ171" s="376">
        <v>10</v>
      </c>
      <c r="AR171" s="37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76">
        <f ca="1">COUNTIF(INDIRECT("H"&amp;(ROW()+12*(($AO171-1)*3+$AP171)-ROW())/12+5):INDIRECT("S"&amp;(ROW()+12*(($AO171-1)*3+$AP171)-ROW())/12+5),AR171)</f>
        <v>0</v>
      </c>
      <c r="AT171" s="378">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376">
        <f ca="1">COUNTIF(INDIRECT("U"&amp;(ROW()+12*(($AO171-1)*3+$AP171)-ROW())/12+5):INDIRECT("AF"&amp;(ROW()+12*(($AO171-1)*3+$AP171)-ROW())/12+5),AT171)</f>
        <v>0</v>
      </c>
      <c r="AV171" s="376">
        <f ca="1">IF(AND(AR171+AT171&gt;0,AS171+AU171&gt;0),COUNTIF(AV$6:AV170,"&gt;0")+1,0)</f>
        <v>0</v>
      </c>
    </row>
    <row r="172" spans="41:48" x14ac:dyDescent="0.15">
      <c r="AO172" s="376">
        <v>5</v>
      </c>
      <c r="AP172" s="376">
        <v>2</v>
      </c>
      <c r="AQ172" s="376">
        <v>11</v>
      </c>
      <c r="AR172" s="37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76">
        <f ca="1">COUNTIF(INDIRECT("H"&amp;(ROW()+12*(($AO172-1)*3+$AP172)-ROW())/12+5):INDIRECT("S"&amp;(ROW()+12*(($AO172-1)*3+$AP172)-ROW())/12+5),AR172)</f>
        <v>0</v>
      </c>
      <c r="AT172" s="378">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376">
        <f ca="1">COUNTIF(INDIRECT("U"&amp;(ROW()+12*(($AO172-1)*3+$AP172)-ROW())/12+5):INDIRECT("AF"&amp;(ROW()+12*(($AO172-1)*3+$AP172)-ROW())/12+5),AT172)</f>
        <v>0</v>
      </c>
      <c r="AV172" s="376">
        <f ca="1">IF(AND(AR172+AT172&gt;0,AS172+AU172&gt;0),COUNTIF(AV$6:AV171,"&gt;0")+1,0)</f>
        <v>0</v>
      </c>
    </row>
    <row r="173" spans="41:48" x14ac:dyDescent="0.15">
      <c r="AO173" s="376">
        <v>5</v>
      </c>
      <c r="AP173" s="376">
        <v>2</v>
      </c>
      <c r="AQ173" s="376">
        <v>12</v>
      </c>
      <c r="AR173" s="37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76">
        <f ca="1">COUNTIF(INDIRECT("H"&amp;(ROW()+12*(($AO173-1)*3+$AP173)-ROW())/12+5):INDIRECT("S"&amp;(ROW()+12*(($AO173-1)*3+$AP173)-ROW())/12+5),AR173)</f>
        <v>0</v>
      </c>
      <c r="AT173" s="378">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376">
        <f ca="1">COUNTIF(INDIRECT("U"&amp;(ROW()+12*(($AO173-1)*3+$AP173)-ROW())/12+5):INDIRECT("AF"&amp;(ROW()+12*(($AO173-1)*3+$AP173)-ROW())/12+5),AT173)</f>
        <v>0</v>
      </c>
      <c r="AV173" s="376">
        <f ca="1">IF(AND(AR173+AT173&gt;0,AS173+AU173&gt;0),COUNTIF(AV$6:AV172,"&gt;0")+1,0)</f>
        <v>0</v>
      </c>
    </row>
    <row r="174" spans="41:48" x14ac:dyDescent="0.15">
      <c r="AO174" s="376">
        <v>5</v>
      </c>
      <c r="AP174" s="376">
        <v>3</v>
      </c>
      <c r="AQ174" s="376">
        <v>1</v>
      </c>
      <c r="AR174" s="37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76">
        <f ca="1">COUNTIF(INDIRECT("H"&amp;(ROW()+12*(($AO174-1)*3+$AP174)-ROW())/12+5):INDIRECT("S"&amp;(ROW()+12*(($AO174-1)*3+$AP174)-ROW())/12+5),AR174)</f>
        <v>0</v>
      </c>
      <c r="AT174" s="378">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376">
        <f ca="1">COUNTIF(INDIRECT("U"&amp;(ROW()+12*(($AO174-1)*3+$AP174)-ROW())/12+5):INDIRECT("AF"&amp;(ROW()+12*(($AO174-1)*3+$AP174)-ROW())/12+5),AT174)</f>
        <v>0</v>
      </c>
      <c r="AV174" s="376">
        <f ca="1">IF(AND(AR174+AT174&gt;0,AS174+AU174&gt;0),COUNTIF(AV$6:AV173,"&gt;0")+1,0)</f>
        <v>0</v>
      </c>
    </row>
    <row r="175" spans="41:48" x14ac:dyDescent="0.15">
      <c r="AO175" s="376">
        <v>5</v>
      </c>
      <c r="AP175" s="376">
        <v>3</v>
      </c>
      <c r="AQ175" s="376">
        <v>2</v>
      </c>
      <c r="AR175" s="37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76">
        <f ca="1">COUNTIF(INDIRECT("H"&amp;(ROW()+12*(($AO175-1)*3+$AP175)-ROW())/12+5):INDIRECT("S"&amp;(ROW()+12*(($AO175-1)*3+$AP175)-ROW())/12+5),AR175)</f>
        <v>0</v>
      </c>
      <c r="AT175" s="378">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376">
        <f ca="1">COUNTIF(INDIRECT("U"&amp;(ROW()+12*(($AO175-1)*3+$AP175)-ROW())/12+5):INDIRECT("AF"&amp;(ROW()+12*(($AO175-1)*3+$AP175)-ROW())/12+5),AT175)</f>
        <v>0</v>
      </c>
      <c r="AV175" s="376">
        <f ca="1">IF(AND(AR175+AT175&gt;0,AS175+AU175&gt;0),COUNTIF(AV$6:AV174,"&gt;0")+1,0)</f>
        <v>0</v>
      </c>
    </row>
    <row r="176" spans="41:48" x14ac:dyDescent="0.15">
      <c r="AO176" s="376">
        <v>5</v>
      </c>
      <c r="AP176" s="376">
        <v>3</v>
      </c>
      <c r="AQ176" s="376">
        <v>3</v>
      </c>
      <c r="AR176" s="37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76">
        <f ca="1">COUNTIF(INDIRECT("H"&amp;(ROW()+12*(($AO176-1)*3+$AP176)-ROW())/12+5):INDIRECT("S"&amp;(ROW()+12*(($AO176-1)*3+$AP176)-ROW())/12+5),AR176)</f>
        <v>0</v>
      </c>
      <c r="AT176" s="378">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376">
        <f ca="1">COUNTIF(INDIRECT("U"&amp;(ROW()+12*(($AO176-1)*3+$AP176)-ROW())/12+5):INDIRECT("AF"&amp;(ROW()+12*(($AO176-1)*3+$AP176)-ROW())/12+5),AT176)</f>
        <v>0</v>
      </c>
      <c r="AV176" s="376">
        <f ca="1">IF(AND(AR176+AT176&gt;0,AS176+AU176&gt;0),COUNTIF(AV$6:AV175,"&gt;0")+1,0)</f>
        <v>0</v>
      </c>
    </row>
    <row r="177" spans="41:48" x14ac:dyDescent="0.15">
      <c r="AO177" s="376">
        <v>5</v>
      </c>
      <c r="AP177" s="376">
        <v>3</v>
      </c>
      <c r="AQ177" s="376">
        <v>4</v>
      </c>
      <c r="AR177" s="37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76">
        <f ca="1">COUNTIF(INDIRECT("H"&amp;(ROW()+12*(($AO177-1)*3+$AP177)-ROW())/12+5):INDIRECT("S"&amp;(ROW()+12*(($AO177-1)*3+$AP177)-ROW())/12+5),AR177)</f>
        <v>0</v>
      </c>
      <c r="AT177" s="378">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376">
        <f ca="1">COUNTIF(INDIRECT("U"&amp;(ROW()+12*(($AO177-1)*3+$AP177)-ROW())/12+5):INDIRECT("AF"&amp;(ROW()+12*(($AO177-1)*3+$AP177)-ROW())/12+5),AT177)</f>
        <v>0</v>
      </c>
      <c r="AV177" s="376">
        <f ca="1">IF(AND(AR177+AT177&gt;0,AS177+AU177&gt;0),COUNTIF(AV$6:AV176,"&gt;0")+1,0)</f>
        <v>0</v>
      </c>
    </row>
    <row r="178" spans="41:48" x14ac:dyDescent="0.15">
      <c r="AO178" s="376">
        <v>5</v>
      </c>
      <c r="AP178" s="376">
        <v>3</v>
      </c>
      <c r="AQ178" s="376">
        <v>5</v>
      </c>
      <c r="AR178" s="37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76">
        <f ca="1">COUNTIF(INDIRECT("H"&amp;(ROW()+12*(($AO178-1)*3+$AP178)-ROW())/12+5):INDIRECT("S"&amp;(ROW()+12*(($AO178-1)*3+$AP178)-ROW())/12+5),AR178)</f>
        <v>0</v>
      </c>
      <c r="AT178" s="378">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376">
        <f ca="1">COUNTIF(INDIRECT("U"&amp;(ROW()+12*(($AO178-1)*3+$AP178)-ROW())/12+5):INDIRECT("AF"&amp;(ROW()+12*(($AO178-1)*3+$AP178)-ROW())/12+5),AT178)</f>
        <v>0</v>
      </c>
      <c r="AV178" s="376">
        <f ca="1">IF(AND(AR178+AT178&gt;0,AS178+AU178&gt;0),COUNTIF(AV$6:AV177,"&gt;0")+1,0)</f>
        <v>0</v>
      </c>
    </row>
    <row r="179" spans="41:48" x14ac:dyDescent="0.15">
      <c r="AO179" s="376">
        <v>5</v>
      </c>
      <c r="AP179" s="376">
        <v>3</v>
      </c>
      <c r="AQ179" s="376">
        <v>6</v>
      </c>
      <c r="AR179" s="37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76">
        <f ca="1">COUNTIF(INDIRECT("H"&amp;(ROW()+12*(($AO179-1)*3+$AP179)-ROW())/12+5):INDIRECT("S"&amp;(ROW()+12*(($AO179-1)*3+$AP179)-ROW())/12+5),AR179)</f>
        <v>0</v>
      </c>
      <c r="AT179" s="378">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376">
        <f ca="1">COUNTIF(INDIRECT("U"&amp;(ROW()+12*(($AO179-1)*3+$AP179)-ROW())/12+5):INDIRECT("AF"&amp;(ROW()+12*(($AO179-1)*3+$AP179)-ROW())/12+5),AT179)</f>
        <v>0</v>
      </c>
      <c r="AV179" s="376">
        <f ca="1">IF(AND(AR179+AT179&gt;0,AS179+AU179&gt;0),COUNTIF(AV$6:AV178,"&gt;0")+1,0)</f>
        <v>0</v>
      </c>
    </row>
    <row r="180" spans="41:48" x14ac:dyDescent="0.15">
      <c r="AO180" s="376">
        <v>5</v>
      </c>
      <c r="AP180" s="376">
        <v>3</v>
      </c>
      <c r="AQ180" s="376">
        <v>7</v>
      </c>
      <c r="AR180" s="37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76">
        <f ca="1">COUNTIF(INDIRECT("H"&amp;(ROW()+12*(($AO180-1)*3+$AP180)-ROW())/12+5):INDIRECT("S"&amp;(ROW()+12*(($AO180-1)*3+$AP180)-ROW())/12+5),AR180)</f>
        <v>0</v>
      </c>
      <c r="AT180" s="378">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376">
        <f ca="1">COUNTIF(INDIRECT("U"&amp;(ROW()+12*(($AO180-1)*3+$AP180)-ROW())/12+5):INDIRECT("AF"&amp;(ROW()+12*(($AO180-1)*3+$AP180)-ROW())/12+5),AT180)</f>
        <v>0</v>
      </c>
      <c r="AV180" s="376">
        <f ca="1">IF(AND(AR180+AT180&gt;0,AS180+AU180&gt;0),COUNTIF(AV$6:AV179,"&gt;0")+1,0)</f>
        <v>0</v>
      </c>
    </row>
    <row r="181" spans="41:48" x14ac:dyDescent="0.15">
      <c r="AO181" s="376">
        <v>5</v>
      </c>
      <c r="AP181" s="376">
        <v>3</v>
      </c>
      <c r="AQ181" s="376">
        <v>8</v>
      </c>
      <c r="AR181" s="37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76">
        <f ca="1">COUNTIF(INDIRECT("H"&amp;(ROW()+12*(($AO181-1)*3+$AP181)-ROW())/12+5):INDIRECT("S"&amp;(ROW()+12*(($AO181-1)*3+$AP181)-ROW())/12+5),AR181)</f>
        <v>0</v>
      </c>
      <c r="AT181" s="378">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376">
        <f ca="1">COUNTIF(INDIRECT("U"&amp;(ROW()+12*(($AO181-1)*3+$AP181)-ROW())/12+5):INDIRECT("AF"&amp;(ROW()+12*(($AO181-1)*3+$AP181)-ROW())/12+5),AT181)</f>
        <v>0</v>
      </c>
      <c r="AV181" s="376">
        <f ca="1">IF(AND(AR181+AT181&gt;0,AS181+AU181&gt;0),COUNTIF(AV$6:AV180,"&gt;0")+1,0)</f>
        <v>0</v>
      </c>
    </row>
    <row r="182" spans="41:48" x14ac:dyDescent="0.15">
      <c r="AO182" s="376">
        <v>5</v>
      </c>
      <c r="AP182" s="376">
        <v>3</v>
      </c>
      <c r="AQ182" s="376">
        <v>9</v>
      </c>
      <c r="AR182" s="37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76">
        <f ca="1">COUNTIF(INDIRECT("H"&amp;(ROW()+12*(($AO182-1)*3+$AP182)-ROW())/12+5):INDIRECT("S"&amp;(ROW()+12*(($AO182-1)*3+$AP182)-ROW())/12+5),AR182)</f>
        <v>0</v>
      </c>
      <c r="AT182" s="378">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376">
        <f ca="1">COUNTIF(INDIRECT("U"&amp;(ROW()+12*(($AO182-1)*3+$AP182)-ROW())/12+5):INDIRECT("AF"&amp;(ROW()+12*(($AO182-1)*3+$AP182)-ROW())/12+5),AT182)</f>
        <v>0</v>
      </c>
      <c r="AV182" s="376">
        <f ca="1">IF(AND(AR182+AT182&gt;0,AS182+AU182&gt;0),COUNTIF(AV$6:AV181,"&gt;0")+1,0)</f>
        <v>0</v>
      </c>
    </row>
    <row r="183" spans="41:48" x14ac:dyDescent="0.15">
      <c r="AO183" s="376">
        <v>5</v>
      </c>
      <c r="AP183" s="376">
        <v>3</v>
      </c>
      <c r="AQ183" s="376">
        <v>10</v>
      </c>
      <c r="AR183" s="37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76">
        <f ca="1">COUNTIF(INDIRECT("H"&amp;(ROW()+12*(($AO183-1)*3+$AP183)-ROW())/12+5):INDIRECT("S"&amp;(ROW()+12*(($AO183-1)*3+$AP183)-ROW())/12+5),AR183)</f>
        <v>0</v>
      </c>
      <c r="AT183" s="378">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376">
        <f ca="1">COUNTIF(INDIRECT("U"&amp;(ROW()+12*(($AO183-1)*3+$AP183)-ROW())/12+5):INDIRECT("AF"&amp;(ROW()+12*(($AO183-1)*3+$AP183)-ROW())/12+5),AT183)</f>
        <v>0</v>
      </c>
      <c r="AV183" s="376">
        <f ca="1">IF(AND(AR183+AT183&gt;0,AS183+AU183&gt;0),COUNTIF(AV$6:AV182,"&gt;0")+1,0)</f>
        <v>0</v>
      </c>
    </row>
    <row r="184" spans="41:48" x14ac:dyDescent="0.15">
      <c r="AO184" s="376">
        <v>5</v>
      </c>
      <c r="AP184" s="376">
        <v>3</v>
      </c>
      <c r="AQ184" s="376">
        <v>11</v>
      </c>
      <c r="AR184" s="37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76">
        <f ca="1">COUNTIF(INDIRECT("H"&amp;(ROW()+12*(($AO184-1)*3+$AP184)-ROW())/12+5):INDIRECT("S"&amp;(ROW()+12*(($AO184-1)*3+$AP184)-ROW())/12+5),AR184)</f>
        <v>0</v>
      </c>
      <c r="AT184" s="378">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376">
        <f ca="1">COUNTIF(INDIRECT("U"&amp;(ROW()+12*(($AO184-1)*3+$AP184)-ROW())/12+5):INDIRECT("AF"&amp;(ROW()+12*(($AO184-1)*3+$AP184)-ROW())/12+5),AT184)</f>
        <v>0</v>
      </c>
      <c r="AV184" s="376">
        <f ca="1">IF(AND(AR184+AT184&gt;0,AS184+AU184&gt;0),COUNTIF(AV$6:AV183,"&gt;0")+1,0)</f>
        <v>0</v>
      </c>
    </row>
    <row r="185" spans="41:48" x14ac:dyDescent="0.15">
      <c r="AO185" s="376">
        <v>5</v>
      </c>
      <c r="AP185" s="376">
        <v>3</v>
      </c>
      <c r="AQ185" s="376">
        <v>12</v>
      </c>
      <c r="AR185" s="37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76">
        <f ca="1">COUNTIF(INDIRECT("H"&amp;(ROW()+12*(($AO185-1)*3+$AP185)-ROW())/12+5):INDIRECT("S"&amp;(ROW()+12*(($AO185-1)*3+$AP185)-ROW())/12+5),AR185)</f>
        <v>0</v>
      </c>
      <c r="AT185" s="378">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376">
        <f ca="1">COUNTIF(INDIRECT("U"&amp;(ROW()+12*(($AO185-1)*3+$AP185)-ROW())/12+5):INDIRECT("AF"&amp;(ROW()+12*(($AO185-1)*3+$AP185)-ROW())/12+5),AT185)</f>
        <v>0</v>
      </c>
      <c r="AV185" s="376">
        <f ca="1">IF(AND(AR185+AT185&gt;0,AS185+AU185&gt;0),COUNTIF(AV$6:AV184,"&gt;0")+1,0)</f>
        <v>0</v>
      </c>
    </row>
    <row r="186" spans="41:48" x14ac:dyDescent="0.15">
      <c r="AO186" s="376">
        <v>6</v>
      </c>
      <c r="AP186" s="376">
        <v>1</v>
      </c>
      <c r="AQ186" s="376">
        <v>1</v>
      </c>
      <c r="AR186" s="37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76">
        <f ca="1">COUNTIF(INDIRECT("H"&amp;(ROW()+12*(($AO186-1)*3+$AP186)-ROW())/12+5):INDIRECT("S"&amp;(ROW()+12*(($AO186-1)*3+$AP186)-ROW())/12+5),AR186)</f>
        <v>0</v>
      </c>
      <c r="AT186" s="378">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376">
        <f ca="1">COUNTIF(INDIRECT("U"&amp;(ROW()+12*(($AO186-1)*3+$AP186)-ROW())/12+5):INDIRECT("AF"&amp;(ROW()+12*(($AO186-1)*3+$AP186)-ROW())/12+5),AT186)</f>
        <v>0</v>
      </c>
      <c r="AV186" s="376">
        <f ca="1">IF(AND(AR186+AT186&gt;0,AS186+AU186&gt;0),COUNTIF(AV$6:AV185,"&gt;0")+1,0)</f>
        <v>0</v>
      </c>
    </row>
    <row r="187" spans="41:48" x14ac:dyDescent="0.15">
      <c r="AO187" s="376">
        <v>6</v>
      </c>
      <c r="AP187" s="376">
        <v>1</v>
      </c>
      <c r="AQ187" s="376">
        <v>2</v>
      </c>
      <c r="AR187" s="37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76">
        <f ca="1">COUNTIF(INDIRECT("H"&amp;(ROW()+12*(($AO187-1)*3+$AP187)-ROW())/12+5):INDIRECT("S"&amp;(ROW()+12*(($AO187-1)*3+$AP187)-ROW())/12+5),AR187)</f>
        <v>0</v>
      </c>
      <c r="AT187" s="378">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376">
        <f ca="1">COUNTIF(INDIRECT("U"&amp;(ROW()+12*(($AO187-1)*3+$AP187)-ROW())/12+5):INDIRECT("AF"&amp;(ROW()+12*(($AO187-1)*3+$AP187)-ROW())/12+5),AT187)</f>
        <v>0</v>
      </c>
      <c r="AV187" s="376">
        <f ca="1">IF(AND(AR187+AT187&gt;0,AS187+AU187&gt;0),COUNTIF(AV$6:AV186,"&gt;0")+1,0)</f>
        <v>0</v>
      </c>
    </row>
    <row r="188" spans="41:48" x14ac:dyDescent="0.15">
      <c r="AO188" s="376">
        <v>6</v>
      </c>
      <c r="AP188" s="376">
        <v>1</v>
      </c>
      <c r="AQ188" s="376">
        <v>3</v>
      </c>
      <c r="AR188" s="37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76">
        <f ca="1">COUNTIF(INDIRECT("H"&amp;(ROW()+12*(($AO188-1)*3+$AP188)-ROW())/12+5):INDIRECT("S"&amp;(ROW()+12*(($AO188-1)*3+$AP188)-ROW())/12+5),AR188)</f>
        <v>0</v>
      </c>
      <c r="AT188" s="378">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376">
        <f ca="1">COUNTIF(INDIRECT("U"&amp;(ROW()+12*(($AO188-1)*3+$AP188)-ROW())/12+5):INDIRECT("AF"&amp;(ROW()+12*(($AO188-1)*3+$AP188)-ROW())/12+5),AT188)</f>
        <v>0</v>
      </c>
      <c r="AV188" s="376">
        <f ca="1">IF(AND(AR188+AT188&gt;0,AS188+AU188&gt;0),COUNTIF(AV$6:AV187,"&gt;0")+1,0)</f>
        <v>0</v>
      </c>
    </row>
    <row r="189" spans="41:48" x14ac:dyDescent="0.15">
      <c r="AO189" s="376">
        <v>6</v>
      </c>
      <c r="AP189" s="376">
        <v>1</v>
      </c>
      <c r="AQ189" s="376">
        <v>4</v>
      </c>
      <c r="AR189" s="37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76">
        <f ca="1">COUNTIF(INDIRECT("H"&amp;(ROW()+12*(($AO189-1)*3+$AP189)-ROW())/12+5):INDIRECT("S"&amp;(ROW()+12*(($AO189-1)*3+$AP189)-ROW())/12+5),AR189)</f>
        <v>0</v>
      </c>
      <c r="AT189" s="378">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376">
        <f ca="1">COUNTIF(INDIRECT("U"&amp;(ROW()+12*(($AO189-1)*3+$AP189)-ROW())/12+5):INDIRECT("AF"&amp;(ROW()+12*(($AO189-1)*3+$AP189)-ROW())/12+5),AT189)</f>
        <v>0</v>
      </c>
      <c r="AV189" s="376">
        <f ca="1">IF(AND(AR189+AT189&gt;0,AS189+AU189&gt;0),COUNTIF(AV$6:AV188,"&gt;0")+1,0)</f>
        <v>0</v>
      </c>
    </row>
    <row r="190" spans="41:48" x14ac:dyDescent="0.15">
      <c r="AO190" s="376">
        <v>6</v>
      </c>
      <c r="AP190" s="376">
        <v>1</v>
      </c>
      <c r="AQ190" s="376">
        <v>5</v>
      </c>
      <c r="AR190" s="37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76">
        <f ca="1">COUNTIF(INDIRECT("H"&amp;(ROW()+12*(($AO190-1)*3+$AP190)-ROW())/12+5):INDIRECT("S"&amp;(ROW()+12*(($AO190-1)*3+$AP190)-ROW())/12+5),AR190)</f>
        <v>0</v>
      </c>
      <c r="AT190" s="378">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376">
        <f ca="1">COUNTIF(INDIRECT("U"&amp;(ROW()+12*(($AO190-1)*3+$AP190)-ROW())/12+5):INDIRECT("AF"&amp;(ROW()+12*(($AO190-1)*3+$AP190)-ROW())/12+5),AT190)</f>
        <v>0</v>
      </c>
      <c r="AV190" s="376">
        <f ca="1">IF(AND(AR190+AT190&gt;0,AS190+AU190&gt;0),COUNTIF(AV$6:AV189,"&gt;0")+1,0)</f>
        <v>0</v>
      </c>
    </row>
    <row r="191" spans="41:48" x14ac:dyDescent="0.15">
      <c r="AO191" s="376">
        <v>6</v>
      </c>
      <c r="AP191" s="376">
        <v>1</v>
      </c>
      <c r="AQ191" s="376">
        <v>6</v>
      </c>
      <c r="AR191" s="37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76">
        <f ca="1">COUNTIF(INDIRECT("H"&amp;(ROW()+12*(($AO191-1)*3+$AP191)-ROW())/12+5):INDIRECT("S"&amp;(ROW()+12*(($AO191-1)*3+$AP191)-ROW())/12+5),AR191)</f>
        <v>0</v>
      </c>
      <c r="AT191" s="378">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376">
        <f ca="1">COUNTIF(INDIRECT("U"&amp;(ROW()+12*(($AO191-1)*3+$AP191)-ROW())/12+5):INDIRECT("AF"&amp;(ROW()+12*(($AO191-1)*3+$AP191)-ROW())/12+5),AT191)</f>
        <v>0</v>
      </c>
      <c r="AV191" s="376">
        <f ca="1">IF(AND(AR191+AT191&gt;0,AS191+AU191&gt;0),COUNTIF(AV$6:AV190,"&gt;0")+1,0)</f>
        <v>0</v>
      </c>
    </row>
    <row r="192" spans="41:48" x14ac:dyDescent="0.15">
      <c r="AO192" s="376">
        <v>6</v>
      </c>
      <c r="AP192" s="376">
        <v>1</v>
      </c>
      <c r="AQ192" s="376">
        <v>7</v>
      </c>
      <c r="AR192" s="37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76">
        <f ca="1">COUNTIF(INDIRECT("H"&amp;(ROW()+12*(($AO192-1)*3+$AP192)-ROW())/12+5):INDIRECT("S"&amp;(ROW()+12*(($AO192-1)*3+$AP192)-ROW())/12+5),AR192)</f>
        <v>0</v>
      </c>
      <c r="AT192" s="378">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376">
        <f ca="1">COUNTIF(INDIRECT("U"&amp;(ROW()+12*(($AO192-1)*3+$AP192)-ROW())/12+5):INDIRECT("AF"&amp;(ROW()+12*(($AO192-1)*3+$AP192)-ROW())/12+5),AT192)</f>
        <v>0</v>
      </c>
      <c r="AV192" s="376">
        <f ca="1">IF(AND(AR192+AT192&gt;0,AS192+AU192&gt;0),COUNTIF(AV$6:AV191,"&gt;0")+1,0)</f>
        <v>0</v>
      </c>
    </row>
    <row r="193" spans="41:48" x14ac:dyDescent="0.15">
      <c r="AO193" s="376">
        <v>6</v>
      </c>
      <c r="AP193" s="376">
        <v>1</v>
      </c>
      <c r="AQ193" s="376">
        <v>8</v>
      </c>
      <c r="AR193" s="37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76">
        <f ca="1">COUNTIF(INDIRECT("H"&amp;(ROW()+12*(($AO193-1)*3+$AP193)-ROW())/12+5):INDIRECT("S"&amp;(ROW()+12*(($AO193-1)*3+$AP193)-ROW())/12+5),AR193)</f>
        <v>0</v>
      </c>
      <c r="AT193" s="378">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376">
        <f ca="1">COUNTIF(INDIRECT("U"&amp;(ROW()+12*(($AO193-1)*3+$AP193)-ROW())/12+5):INDIRECT("AF"&amp;(ROW()+12*(($AO193-1)*3+$AP193)-ROW())/12+5),AT193)</f>
        <v>0</v>
      </c>
      <c r="AV193" s="376">
        <f ca="1">IF(AND(AR193+AT193&gt;0,AS193+AU193&gt;0),COUNTIF(AV$6:AV192,"&gt;0")+1,0)</f>
        <v>0</v>
      </c>
    </row>
    <row r="194" spans="41:48" x14ac:dyDescent="0.15">
      <c r="AO194" s="376">
        <v>6</v>
      </c>
      <c r="AP194" s="376">
        <v>1</v>
      </c>
      <c r="AQ194" s="376">
        <v>9</v>
      </c>
      <c r="AR194" s="37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76">
        <f ca="1">COUNTIF(INDIRECT("H"&amp;(ROW()+12*(($AO194-1)*3+$AP194)-ROW())/12+5):INDIRECT("S"&amp;(ROW()+12*(($AO194-1)*3+$AP194)-ROW())/12+5),AR194)</f>
        <v>0</v>
      </c>
      <c r="AT194" s="378">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376">
        <f ca="1">COUNTIF(INDIRECT("U"&amp;(ROW()+12*(($AO194-1)*3+$AP194)-ROW())/12+5):INDIRECT("AF"&amp;(ROW()+12*(($AO194-1)*3+$AP194)-ROW())/12+5),AT194)</f>
        <v>0</v>
      </c>
      <c r="AV194" s="376">
        <f ca="1">IF(AND(AR194+AT194&gt;0,AS194+AU194&gt;0),COUNTIF(AV$6:AV193,"&gt;0")+1,0)</f>
        <v>0</v>
      </c>
    </row>
    <row r="195" spans="41:48" x14ac:dyDescent="0.15">
      <c r="AO195" s="376">
        <v>6</v>
      </c>
      <c r="AP195" s="376">
        <v>1</v>
      </c>
      <c r="AQ195" s="376">
        <v>10</v>
      </c>
      <c r="AR195" s="37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76">
        <f ca="1">COUNTIF(INDIRECT("H"&amp;(ROW()+12*(($AO195-1)*3+$AP195)-ROW())/12+5):INDIRECT("S"&amp;(ROW()+12*(($AO195-1)*3+$AP195)-ROW())/12+5),AR195)</f>
        <v>0</v>
      </c>
      <c r="AT195" s="378">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376">
        <f ca="1">COUNTIF(INDIRECT("U"&amp;(ROW()+12*(($AO195-1)*3+$AP195)-ROW())/12+5):INDIRECT("AF"&amp;(ROW()+12*(($AO195-1)*3+$AP195)-ROW())/12+5),AT195)</f>
        <v>0</v>
      </c>
      <c r="AV195" s="376">
        <f ca="1">IF(AND(AR195+AT195&gt;0,AS195+AU195&gt;0),COUNTIF(AV$6:AV194,"&gt;0")+1,0)</f>
        <v>0</v>
      </c>
    </row>
    <row r="196" spans="41:48" x14ac:dyDescent="0.15">
      <c r="AO196" s="376">
        <v>6</v>
      </c>
      <c r="AP196" s="376">
        <v>1</v>
      </c>
      <c r="AQ196" s="376">
        <v>11</v>
      </c>
      <c r="AR196" s="37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76">
        <f ca="1">COUNTIF(INDIRECT("H"&amp;(ROW()+12*(($AO196-1)*3+$AP196)-ROW())/12+5):INDIRECT("S"&amp;(ROW()+12*(($AO196-1)*3+$AP196)-ROW())/12+5),AR196)</f>
        <v>0</v>
      </c>
      <c r="AT196" s="378">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376">
        <f ca="1">COUNTIF(INDIRECT("U"&amp;(ROW()+12*(($AO196-1)*3+$AP196)-ROW())/12+5):INDIRECT("AF"&amp;(ROW()+12*(($AO196-1)*3+$AP196)-ROW())/12+5),AT196)</f>
        <v>0</v>
      </c>
      <c r="AV196" s="376">
        <f ca="1">IF(AND(AR196+AT196&gt;0,AS196+AU196&gt;0),COUNTIF(AV$6:AV195,"&gt;0")+1,0)</f>
        <v>0</v>
      </c>
    </row>
    <row r="197" spans="41:48" x14ac:dyDescent="0.15">
      <c r="AO197" s="376">
        <v>6</v>
      </c>
      <c r="AP197" s="376">
        <v>1</v>
      </c>
      <c r="AQ197" s="376">
        <v>12</v>
      </c>
      <c r="AR197" s="37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76">
        <f ca="1">COUNTIF(INDIRECT("H"&amp;(ROW()+12*(($AO197-1)*3+$AP197)-ROW())/12+5):INDIRECT("S"&amp;(ROW()+12*(($AO197-1)*3+$AP197)-ROW())/12+5),AR197)</f>
        <v>0</v>
      </c>
      <c r="AT197" s="378">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376">
        <f ca="1">COUNTIF(INDIRECT("U"&amp;(ROW()+12*(($AO197-1)*3+$AP197)-ROW())/12+5):INDIRECT("AF"&amp;(ROW()+12*(($AO197-1)*3+$AP197)-ROW())/12+5),AT197)</f>
        <v>0</v>
      </c>
      <c r="AV197" s="376">
        <f ca="1">IF(AND(AR197+AT197&gt;0,AS197+AU197&gt;0),COUNTIF(AV$6:AV196,"&gt;0")+1,0)</f>
        <v>0</v>
      </c>
    </row>
    <row r="198" spans="41:48" x14ac:dyDescent="0.15">
      <c r="AO198" s="376">
        <v>6</v>
      </c>
      <c r="AP198" s="376">
        <v>2</v>
      </c>
      <c r="AQ198" s="376">
        <v>1</v>
      </c>
      <c r="AR198" s="37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76">
        <f ca="1">COUNTIF(INDIRECT("H"&amp;(ROW()+12*(($AO198-1)*3+$AP198)-ROW())/12+5):INDIRECT("S"&amp;(ROW()+12*(($AO198-1)*3+$AP198)-ROW())/12+5),AR198)</f>
        <v>0</v>
      </c>
      <c r="AT198" s="378">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376">
        <f ca="1">COUNTIF(INDIRECT("U"&amp;(ROW()+12*(($AO198-1)*3+$AP198)-ROW())/12+5):INDIRECT("AF"&amp;(ROW()+12*(($AO198-1)*3+$AP198)-ROW())/12+5),AT198)</f>
        <v>0</v>
      </c>
      <c r="AV198" s="376">
        <f ca="1">IF(AND(AR198+AT198&gt;0,AS198+AU198&gt;0),COUNTIF(AV$6:AV197,"&gt;0")+1,0)</f>
        <v>0</v>
      </c>
    </row>
    <row r="199" spans="41:48" x14ac:dyDescent="0.15">
      <c r="AO199" s="376">
        <v>6</v>
      </c>
      <c r="AP199" s="376">
        <v>2</v>
      </c>
      <c r="AQ199" s="376">
        <v>2</v>
      </c>
      <c r="AR199" s="37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76">
        <f ca="1">COUNTIF(INDIRECT("H"&amp;(ROW()+12*(($AO199-1)*3+$AP199)-ROW())/12+5):INDIRECT("S"&amp;(ROW()+12*(($AO199-1)*3+$AP199)-ROW())/12+5),AR199)</f>
        <v>0</v>
      </c>
      <c r="AT199" s="378">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376">
        <f ca="1">COUNTIF(INDIRECT("U"&amp;(ROW()+12*(($AO199-1)*3+$AP199)-ROW())/12+5):INDIRECT("AF"&amp;(ROW()+12*(($AO199-1)*3+$AP199)-ROW())/12+5),AT199)</f>
        <v>0</v>
      </c>
      <c r="AV199" s="376">
        <f ca="1">IF(AND(AR199+AT199&gt;0,AS199+AU199&gt;0),COUNTIF(AV$6:AV198,"&gt;0")+1,0)</f>
        <v>0</v>
      </c>
    </row>
    <row r="200" spans="41:48" x14ac:dyDescent="0.15">
      <c r="AO200" s="376">
        <v>6</v>
      </c>
      <c r="AP200" s="376">
        <v>2</v>
      </c>
      <c r="AQ200" s="376">
        <v>3</v>
      </c>
      <c r="AR200" s="37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76">
        <f ca="1">COUNTIF(INDIRECT("H"&amp;(ROW()+12*(($AO200-1)*3+$AP200)-ROW())/12+5):INDIRECT("S"&amp;(ROW()+12*(($AO200-1)*3+$AP200)-ROW())/12+5),AR200)</f>
        <v>0</v>
      </c>
      <c r="AT200" s="378">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376">
        <f ca="1">COUNTIF(INDIRECT("U"&amp;(ROW()+12*(($AO200-1)*3+$AP200)-ROW())/12+5):INDIRECT("AF"&amp;(ROW()+12*(($AO200-1)*3+$AP200)-ROW())/12+5),AT200)</f>
        <v>0</v>
      </c>
      <c r="AV200" s="376">
        <f ca="1">IF(AND(AR200+AT200&gt;0,AS200+AU200&gt;0),COUNTIF(AV$6:AV199,"&gt;0")+1,0)</f>
        <v>0</v>
      </c>
    </row>
    <row r="201" spans="41:48" x14ac:dyDescent="0.15">
      <c r="AO201" s="376">
        <v>6</v>
      </c>
      <c r="AP201" s="376">
        <v>2</v>
      </c>
      <c r="AQ201" s="376">
        <v>4</v>
      </c>
      <c r="AR201" s="37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76">
        <f ca="1">COUNTIF(INDIRECT("H"&amp;(ROW()+12*(($AO201-1)*3+$AP201)-ROW())/12+5):INDIRECT("S"&amp;(ROW()+12*(($AO201-1)*3+$AP201)-ROW())/12+5),AR201)</f>
        <v>0</v>
      </c>
      <c r="AT201" s="378">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376">
        <f ca="1">COUNTIF(INDIRECT("U"&amp;(ROW()+12*(($AO201-1)*3+$AP201)-ROW())/12+5):INDIRECT("AF"&amp;(ROW()+12*(($AO201-1)*3+$AP201)-ROW())/12+5),AT201)</f>
        <v>0</v>
      </c>
      <c r="AV201" s="376">
        <f ca="1">IF(AND(AR201+AT201&gt;0,AS201+AU201&gt;0),COUNTIF(AV$6:AV200,"&gt;0")+1,0)</f>
        <v>0</v>
      </c>
    </row>
    <row r="202" spans="41:48" x14ac:dyDescent="0.15">
      <c r="AO202" s="376">
        <v>6</v>
      </c>
      <c r="AP202" s="376">
        <v>2</v>
      </c>
      <c r="AQ202" s="376">
        <v>5</v>
      </c>
      <c r="AR202" s="37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76">
        <f ca="1">COUNTIF(INDIRECT("H"&amp;(ROW()+12*(($AO202-1)*3+$AP202)-ROW())/12+5):INDIRECT("S"&amp;(ROW()+12*(($AO202-1)*3+$AP202)-ROW())/12+5),AR202)</f>
        <v>0</v>
      </c>
      <c r="AT202" s="378">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376">
        <f ca="1">COUNTIF(INDIRECT("U"&amp;(ROW()+12*(($AO202-1)*3+$AP202)-ROW())/12+5):INDIRECT("AF"&amp;(ROW()+12*(($AO202-1)*3+$AP202)-ROW())/12+5),AT202)</f>
        <v>0</v>
      </c>
      <c r="AV202" s="376">
        <f ca="1">IF(AND(AR202+AT202&gt;0,AS202+AU202&gt;0),COUNTIF(AV$6:AV201,"&gt;0")+1,0)</f>
        <v>0</v>
      </c>
    </row>
    <row r="203" spans="41:48" x14ac:dyDescent="0.15">
      <c r="AO203" s="376">
        <v>6</v>
      </c>
      <c r="AP203" s="376">
        <v>2</v>
      </c>
      <c r="AQ203" s="376">
        <v>6</v>
      </c>
      <c r="AR203" s="37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76">
        <f ca="1">COUNTIF(INDIRECT("H"&amp;(ROW()+12*(($AO203-1)*3+$AP203)-ROW())/12+5):INDIRECT("S"&amp;(ROW()+12*(($AO203-1)*3+$AP203)-ROW())/12+5),AR203)</f>
        <v>0</v>
      </c>
      <c r="AT203" s="378">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376">
        <f ca="1">COUNTIF(INDIRECT("U"&amp;(ROW()+12*(($AO203-1)*3+$AP203)-ROW())/12+5):INDIRECT("AF"&amp;(ROW()+12*(($AO203-1)*3+$AP203)-ROW())/12+5),AT203)</f>
        <v>0</v>
      </c>
      <c r="AV203" s="376">
        <f ca="1">IF(AND(AR203+AT203&gt;0,AS203+AU203&gt;0),COUNTIF(AV$6:AV202,"&gt;0")+1,0)</f>
        <v>0</v>
      </c>
    </row>
    <row r="204" spans="41:48" x14ac:dyDescent="0.15">
      <c r="AO204" s="376">
        <v>6</v>
      </c>
      <c r="AP204" s="376">
        <v>2</v>
      </c>
      <c r="AQ204" s="376">
        <v>7</v>
      </c>
      <c r="AR204" s="37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76">
        <f ca="1">COUNTIF(INDIRECT("H"&amp;(ROW()+12*(($AO204-1)*3+$AP204)-ROW())/12+5):INDIRECT("S"&amp;(ROW()+12*(($AO204-1)*3+$AP204)-ROW())/12+5),AR204)</f>
        <v>0</v>
      </c>
      <c r="AT204" s="378">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376">
        <f ca="1">COUNTIF(INDIRECT("U"&amp;(ROW()+12*(($AO204-1)*3+$AP204)-ROW())/12+5):INDIRECT("AF"&amp;(ROW()+12*(($AO204-1)*3+$AP204)-ROW())/12+5),AT204)</f>
        <v>0</v>
      </c>
      <c r="AV204" s="376">
        <f ca="1">IF(AND(AR204+AT204&gt;0,AS204+AU204&gt;0),COUNTIF(AV$6:AV203,"&gt;0")+1,0)</f>
        <v>0</v>
      </c>
    </row>
    <row r="205" spans="41:48" x14ac:dyDescent="0.15">
      <c r="AO205" s="376">
        <v>6</v>
      </c>
      <c r="AP205" s="376">
        <v>2</v>
      </c>
      <c r="AQ205" s="376">
        <v>8</v>
      </c>
      <c r="AR205" s="37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76">
        <f ca="1">COUNTIF(INDIRECT("H"&amp;(ROW()+12*(($AO205-1)*3+$AP205)-ROW())/12+5):INDIRECT("S"&amp;(ROW()+12*(($AO205-1)*3+$AP205)-ROW())/12+5),AR205)</f>
        <v>0</v>
      </c>
      <c r="AT205" s="378">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376">
        <f ca="1">COUNTIF(INDIRECT("U"&amp;(ROW()+12*(($AO205-1)*3+$AP205)-ROW())/12+5):INDIRECT("AF"&amp;(ROW()+12*(($AO205-1)*3+$AP205)-ROW())/12+5),AT205)</f>
        <v>0</v>
      </c>
      <c r="AV205" s="376">
        <f ca="1">IF(AND(AR205+AT205&gt;0,AS205+AU205&gt;0),COUNTIF(AV$6:AV204,"&gt;0")+1,0)</f>
        <v>0</v>
      </c>
    </row>
    <row r="206" spans="41:48" x14ac:dyDescent="0.15">
      <c r="AO206" s="376">
        <v>6</v>
      </c>
      <c r="AP206" s="376">
        <v>2</v>
      </c>
      <c r="AQ206" s="376">
        <v>9</v>
      </c>
      <c r="AR206" s="37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76">
        <f ca="1">COUNTIF(INDIRECT("H"&amp;(ROW()+12*(($AO206-1)*3+$AP206)-ROW())/12+5):INDIRECT("S"&amp;(ROW()+12*(($AO206-1)*3+$AP206)-ROW())/12+5),AR206)</f>
        <v>0</v>
      </c>
      <c r="AT206" s="378">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376">
        <f ca="1">COUNTIF(INDIRECT("U"&amp;(ROW()+12*(($AO206-1)*3+$AP206)-ROW())/12+5):INDIRECT("AF"&amp;(ROW()+12*(($AO206-1)*3+$AP206)-ROW())/12+5),AT206)</f>
        <v>0</v>
      </c>
      <c r="AV206" s="376">
        <f ca="1">IF(AND(AR206+AT206&gt;0,AS206+AU206&gt;0),COUNTIF(AV$6:AV205,"&gt;0")+1,0)</f>
        <v>0</v>
      </c>
    </row>
    <row r="207" spans="41:48" x14ac:dyDescent="0.15">
      <c r="AO207" s="376">
        <v>6</v>
      </c>
      <c r="AP207" s="376">
        <v>2</v>
      </c>
      <c r="AQ207" s="376">
        <v>10</v>
      </c>
      <c r="AR207" s="37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76">
        <f ca="1">COUNTIF(INDIRECT("H"&amp;(ROW()+12*(($AO207-1)*3+$AP207)-ROW())/12+5):INDIRECT("S"&amp;(ROW()+12*(($AO207-1)*3+$AP207)-ROW())/12+5),AR207)</f>
        <v>0</v>
      </c>
      <c r="AT207" s="378">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376">
        <f ca="1">COUNTIF(INDIRECT("U"&amp;(ROW()+12*(($AO207-1)*3+$AP207)-ROW())/12+5):INDIRECT("AF"&amp;(ROW()+12*(($AO207-1)*3+$AP207)-ROW())/12+5),AT207)</f>
        <v>0</v>
      </c>
      <c r="AV207" s="376">
        <f ca="1">IF(AND(AR207+AT207&gt;0,AS207+AU207&gt;0),COUNTIF(AV$6:AV206,"&gt;0")+1,0)</f>
        <v>0</v>
      </c>
    </row>
    <row r="208" spans="41:48" x14ac:dyDescent="0.15">
      <c r="AO208" s="376">
        <v>6</v>
      </c>
      <c r="AP208" s="376">
        <v>2</v>
      </c>
      <c r="AQ208" s="376">
        <v>11</v>
      </c>
      <c r="AR208" s="37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76">
        <f ca="1">COUNTIF(INDIRECT("H"&amp;(ROW()+12*(($AO208-1)*3+$AP208)-ROW())/12+5):INDIRECT("S"&amp;(ROW()+12*(($AO208-1)*3+$AP208)-ROW())/12+5),AR208)</f>
        <v>0</v>
      </c>
      <c r="AT208" s="378">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376">
        <f ca="1">COUNTIF(INDIRECT("U"&amp;(ROW()+12*(($AO208-1)*3+$AP208)-ROW())/12+5):INDIRECT("AF"&amp;(ROW()+12*(($AO208-1)*3+$AP208)-ROW())/12+5),AT208)</f>
        <v>0</v>
      </c>
      <c r="AV208" s="376">
        <f ca="1">IF(AND(AR208+AT208&gt;0,AS208+AU208&gt;0),COUNTIF(AV$6:AV207,"&gt;0")+1,0)</f>
        <v>0</v>
      </c>
    </row>
    <row r="209" spans="41:48" x14ac:dyDescent="0.15">
      <c r="AO209" s="376">
        <v>6</v>
      </c>
      <c r="AP209" s="376">
        <v>2</v>
      </c>
      <c r="AQ209" s="376">
        <v>12</v>
      </c>
      <c r="AR209" s="37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76">
        <f ca="1">COUNTIF(INDIRECT("H"&amp;(ROW()+12*(($AO209-1)*3+$AP209)-ROW())/12+5):INDIRECT("S"&amp;(ROW()+12*(($AO209-1)*3+$AP209)-ROW())/12+5),AR209)</f>
        <v>0</v>
      </c>
      <c r="AT209" s="378">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376">
        <f ca="1">COUNTIF(INDIRECT("U"&amp;(ROW()+12*(($AO209-1)*3+$AP209)-ROW())/12+5):INDIRECT("AF"&amp;(ROW()+12*(($AO209-1)*3+$AP209)-ROW())/12+5),AT209)</f>
        <v>0</v>
      </c>
      <c r="AV209" s="376">
        <f ca="1">IF(AND(AR209+AT209&gt;0,AS209+AU209&gt;0),COUNTIF(AV$6:AV208,"&gt;0")+1,0)</f>
        <v>0</v>
      </c>
    </row>
    <row r="210" spans="41:48" x14ac:dyDescent="0.15">
      <c r="AO210" s="376">
        <v>6</v>
      </c>
      <c r="AP210" s="376">
        <v>3</v>
      </c>
      <c r="AQ210" s="376">
        <v>1</v>
      </c>
      <c r="AR210" s="37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76">
        <f ca="1">COUNTIF(INDIRECT("H"&amp;(ROW()+12*(($AO210-1)*3+$AP210)-ROW())/12+5):INDIRECT("S"&amp;(ROW()+12*(($AO210-1)*3+$AP210)-ROW())/12+5),AR210)</f>
        <v>0</v>
      </c>
      <c r="AT210" s="378">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376">
        <f ca="1">COUNTIF(INDIRECT("U"&amp;(ROW()+12*(($AO210-1)*3+$AP210)-ROW())/12+5):INDIRECT("AF"&amp;(ROW()+12*(($AO210-1)*3+$AP210)-ROW())/12+5),AT210)</f>
        <v>0</v>
      </c>
      <c r="AV210" s="376">
        <f ca="1">IF(AND(AR210+AT210&gt;0,AS210+AU210&gt;0),COUNTIF(AV$6:AV209,"&gt;0")+1,0)</f>
        <v>0</v>
      </c>
    </row>
    <row r="211" spans="41:48" x14ac:dyDescent="0.15">
      <c r="AO211" s="376">
        <v>6</v>
      </c>
      <c r="AP211" s="376">
        <v>3</v>
      </c>
      <c r="AQ211" s="376">
        <v>2</v>
      </c>
      <c r="AR211" s="37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76">
        <f ca="1">COUNTIF(INDIRECT("H"&amp;(ROW()+12*(($AO211-1)*3+$AP211)-ROW())/12+5):INDIRECT("S"&amp;(ROW()+12*(($AO211-1)*3+$AP211)-ROW())/12+5),AR211)</f>
        <v>0</v>
      </c>
      <c r="AT211" s="378">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376">
        <f ca="1">COUNTIF(INDIRECT("U"&amp;(ROW()+12*(($AO211-1)*3+$AP211)-ROW())/12+5):INDIRECT("AF"&amp;(ROW()+12*(($AO211-1)*3+$AP211)-ROW())/12+5),AT211)</f>
        <v>0</v>
      </c>
      <c r="AV211" s="376">
        <f ca="1">IF(AND(AR211+AT211&gt;0,AS211+AU211&gt;0),COUNTIF(AV$6:AV210,"&gt;0")+1,0)</f>
        <v>0</v>
      </c>
    </row>
    <row r="212" spans="41:48" x14ac:dyDescent="0.15">
      <c r="AO212" s="376">
        <v>6</v>
      </c>
      <c r="AP212" s="376">
        <v>3</v>
      </c>
      <c r="AQ212" s="376">
        <v>3</v>
      </c>
      <c r="AR212" s="37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76">
        <f ca="1">COUNTIF(INDIRECT("H"&amp;(ROW()+12*(($AO212-1)*3+$AP212)-ROW())/12+5):INDIRECT("S"&amp;(ROW()+12*(($AO212-1)*3+$AP212)-ROW())/12+5),AR212)</f>
        <v>0</v>
      </c>
      <c r="AT212" s="378">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376">
        <f ca="1">COUNTIF(INDIRECT("U"&amp;(ROW()+12*(($AO212-1)*3+$AP212)-ROW())/12+5):INDIRECT("AF"&amp;(ROW()+12*(($AO212-1)*3+$AP212)-ROW())/12+5),AT212)</f>
        <v>0</v>
      </c>
      <c r="AV212" s="376">
        <f ca="1">IF(AND(AR212+AT212&gt;0,AS212+AU212&gt;0),COUNTIF(AV$6:AV211,"&gt;0")+1,0)</f>
        <v>0</v>
      </c>
    </row>
    <row r="213" spans="41:48" x14ac:dyDescent="0.15">
      <c r="AO213" s="376">
        <v>6</v>
      </c>
      <c r="AP213" s="376">
        <v>3</v>
      </c>
      <c r="AQ213" s="376">
        <v>4</v>
      </c>
      <c r="AR213" s="37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76">
        <f ca="1">COUNTIF(INDIRECT("H"&amp;(ROW()+12*(($AO213-1)*3+$AP213)-ROW())/12+5):INDIRECT("S"&amp;(ROW()+12*(($AO213-1)*3+$AP213)-ROW())/12+5),AR213)</f>
        <v>0</v>
      </c>
      <c r="AT213" s="378">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376">
        <f ca="1">COUNTIF(INDIRECT("U"&amp;(ROW()+12*(($AO213-1)*3+$AP213)-ROW())/12+5):INDIRECT("AF"&amp;(ROW()+12*(($AO213-1)*3+$AP213)-ROW())/12+5),AT213)</f>
        <v>0</v>
      </c>
      <c r="AV213" s="376">
        <f ca="1">IF(AND(AR213+AT213&gt;0,AS213+AU213&gt;0),COUNTIF(AV$6:AV212,"&gt;0")+1,0)</f>
        <v>0</v>
      </c>
    </row>
    <row r="214" spans="41:48" x14ac:dyDescent="0.15">
      <c r="AO214" s="376">
        <v>6</v>
      </c>
      <c r="AP214" s="376">
        <v>3</v>
      </c>
      <c r="AQ214" s="376">
        <v>5</v>
      </c>
      <c r="AR214" s="37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76">
        <f ca="1">COUNTIF(INDIRECT("H"&amp;(ROW()+12*(($AO214-1)*3+$AP214)-ROW())/12+5):INDIRECT("S"&amp;(ROW()+12*(($AO214-1)*3+$AP214)-ROW())/12+5),AR214)</f>
        <v>0</v>
      </c>
      <c r="AT214" s="378">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376">
        <f ca="1">COUNTIF(INDIRECT("U"&amp;(ROW()+12*(($AO214-1)*3+$AP214)-ROW())/12+5):INDIRECT("AF"&amp;(ROW()+12*(($AO214-1)*3+$AP214)-ROW())/12+5),AT214)</f>
        <v>0</v>
      </c>
      <c r="AV214" s="376">
        <f ca="1">IF(AND(AR214+AT214&gt;0,AS214+AU214&gt;0),COUNTIF(AV$6:AV213,"&gt;0")+1,0)</f>
        <v>0</v>
      </c>
    </row>
    <row r="215" spans="41:48" x14ac:dyDescent="0.15">
      <c r="AO215" s="376">
        <v>6</v>
      </c>
      <c r="AP215" s="376">
        <v>3</v>
      </c>
      <c r="AQ215" s="376">
        <v>6</v>
      </c>
      <c r="AR215" s="37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76">
        <f ca="1">COUNTIF(INDIRECT("H"&amp;(ROW()+12*(($AO215-1)*3+$AP215)-ROW())/12+5):INDIRECT("S"&amp;(ROW()+12*(($AO215-1)*3+$AP215)-ROW())/12+5),AR215)</f>
        <v>0</v>
      </c>
      <c r="AT215" s="378">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376">
        <f ca="1">COUNTIF(INDIRECT("U"&amp;(ROW()+12*(($AO215-1)*3+$AP215)-ROW())/12+5):INDIRECT("AF"&amp;(ROW()+12*(($AO215-1)*3+$AP215)-ROW())/12+5),AT215)</f>
        <v>0</v>
      </c>
      <c r="AV215" s="376">
        <f ca="1">IF(AND(AR215+AT215&gt;0,AS215+AU215&gt;0),COUNTIF(AV$6:AV214,"&gt;0")+1,0)</f>
        <v>0</v>
      </c>
    </row>
    <row r="216" spans="41:48" x14ac:dyDescent="0.15">
      <c r="AO216" s="376">
        <v>6</v>
      </c>
      <c r="AP216" s="376">
        <v>3</v>
      </c>
      <c r="AQ216" s="376">
        <v>7</v>
      </c>
      <c r="AR216" s="37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76">
        <f ca="1">COUNTIF(INDIRECT("H"&amp;(ROW()+12*(($AO216-1)*3+$AP216)-ROW())/12+5):INDIRECT("S"&amp;(ROW()+12*(($AO216-1)*3+$AP216)-ROW())/12+5),AR216)</f>
        <v>0</v>
      </c>
      <c r="AT216" s="378">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376">
        <f ca="1">COUNTIF(INDIRECT("U"&amp;(ROW()+12*(($AO216-1)*3+$AP216)-ROW())/12+5):INDIRECT("AF"&amp;(ROW()+12*(($AO216-1)*3+$AP216)-ROW())/12+5),AT216)</f>
        <v>0</v>
      </c>
      <c r="AV216" s="376">
        <f ca="1">IF(AND(AR216+AT216&gt;0,AS216+AU216&gt;0),COUNTIF(AV$6:AV215,"&gt;0")+1,0)</f>
        <v>0</v>
      </c>
    </row>
    <row r="217" spans="41:48" x14ac:dyDescent="0.15">
      <c r="AO217" s="376">
        <v>6</v>
      </c>
      <c r="AP217" s="376">
        <v>3</v>
      </c>
      <c r="AQ217" s="376">
        <v>8</v>
      </c>
      <c r="AR217" s="37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76">
        <f ca="1">COUNTIF(INDIRECT("H"&amp;(ROW()+12*(($AO217-1)*3+$AP217)-ROW())/12+5):INDIRECT("S"&amp;(ROW()+12*(($AO217-1)*3+$AP217)-ROW())/12+5),AR217)</f>
        <v>0</v>
      </c>
      <c r="AT217" s="378">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376">
        <f ca="1">COUNTIF(INDIRECT("U"&amp;(ROW()+12*(($AO217-1)*3+$AP217)-ROW())/12+5):INDIRECT("AF"&amp;(ROW()+12*(($AO217-1)*3+$AP217)-ROW())/12+5),AT217)</f>
        <v>0</v>
      </c>
      <c r="AV217" s="376">
        <f ca="1">IF(AND(AR217+AT217&gt;0,AS217+AU217&gt;0),COUNTIF(AV$6:AV216,"&gt;0")+1,0)</f>
        <v>0</v>
      </c>
    </row>
    <row r="218" spans="41:48" x14ac:dyDescent="0.15">
      <c r="AO218" s="376">
        <v>6</v>
      </c>
      <c r="AP218" s="376">
        <v>3</v>
      </c>
      <c r="AQ218" s="376">
        <v>9</v>
      </c>
      <c r="AR218" s="37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76">
        <f ca="1">COUNTIF(INDIRECT("H"&amp;(ROW()+12*(($AO218-1)*3+$AP218)-ROW())/12+5):INDIRECT("S"&amp;(ROW()+12*(($AO218-1)*3+$AP218)-ROW())/12+5),AR218)</f>
        <v>0</v>
      </c>
      <c r="AT218" s="378">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376">
        <f ca="1">COUNTIF(INDIRECT("U"&amp;(ROW()+12*(($AO218-1)*3+$AP218)-ROW())/12+5):INDIRECT("AF"&amp;(ROW()+12*(($AO218-1)*3+$AP218)-ROW())/12+5),AT218)</f>
        <v>0</v>
      </c>
      <c r="AV218" s="376">
        <f ca="1">IF(AND(AR218+AT218&gt;0,AS218+AU218&gt;0),COUNTIF(AV$6:AV217,"&gt;0")+1,0)</f>
        <v>0</v>
      </c>
    </row>
    <row r="219" spans="41:48" x14ac:dyDescent="0.15">
      <c r="AO219" s="376">
        <v>6</v>
      </c>
      <c r="AP219" s="376">
        <v>3</v>
      </c>
      <c r="AQ219" s="376">
        <v>10</v>
      </c>
      <c r="AR219" s="37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76">
        <f ca="1">COUNTIF(INDIRECT("H"&amp;(ROW()+12*(($AO219-1)*3+$AP219)-ROW())/12+5):INDIRECT("S"&amp;(ROW()+12*(($AO219-1)*3+$AP219)-ROW())/12+5),AR219)</f>
        <v>0</v>
      </c>
      <c r="AT219" s="378">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376">
        <f ca="1">COUNTIF(INDIRECT("U"&amp;(ROW()+12*(($AO219-1)*3+$AP219)-ROW())/12+5):INDIRECT("AF"&amp;(ROW()+12*(($AO219-1)*3+$AP219)-ROW())/12+5),AT219)</f>
        <v>0</v>
      </c>
      <c r="AV219" s="376">
        <f ca="1">IF(AND(AR219+AT219&gt;0,AS219+AU219&gt;0),COUNTIF(AV$6:AV218,"&gt;0")+1,0)</f>
        <v>0</v>
      </c>
    </row>
    <row r="220" spans="41:48" x14ac:dyDescent="0.15">
      <c r="AO220" s="376">
        <v>6</v>
      </c>
      <c r="AP220" s="376">
        <v>3</v>
      </c>
      <c r="AQ220" s="376">
        <v>11</v>
      </c>
      <c r="AR220" s="37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76">
        <f ca="1">COUNTIF(INDIRECT("H"&amp;(ROW()+12*(($AO220-1)*3+$AP220)-ROW())/12+5):INDIRECT("S"&amp;(ROW()+12*(($AO220-1)*3+$AP220)-ROW())/12+5),AR220)</f>
        <v>0</v>
      </c>
      <c r="AT220" s="378">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376">
        <f ca="1">COUNTIF(INDIRECT("U"&amp;(ROW()+12*(($AO220-1)*3+$AP220)-ROW())/12+5):INDIRECT("AF"&amp;(ROW()+12*(($AO220-1)*3+$AP220)-ROW())/12+5),AT220)</f>
        <v>0</v>
      </c>
      <c r="AV220" s="376">
        <f ca="1">IF(AND(AR220+AT220&gt;0,AS220+AU220&gt;0),COUNTIF(AV$6:AV219,"&gt;0")+1,0)</f>
        <v>0</v>
      </c>
    </row>
    <row r="221" spans="41:48" x14ac:dyDescent="0.15">
      <c r="AO221" s="376">
        <v>6</v>
      </c>
      <c r="AP221" s="376">
        <v>3</v>
      </c>
      <c r="AQ221" s="376">
        <v>12</v>
      </c>
      <c r="AR221" s="37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76">
        <f ca="1">COUNTIF(INDIRECT("H"&amp;(ROW()+12*(($AO221-1)*3+$AP221)-ROW())/12+5):INDIRECT("S"&amp;(ROW()+12*(($AO221-1)*3+$AP221)-ROW())/12+5),AR221)</f>
        <v>0</v>
      </c>
      <c r="AT221" s="378">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376">
        <f ca="1">COUNTIF(INDIRECT("U"&amp;(ROW()+12*(($AO221-1)*3+$AP221)-ROW())/12+5):INDIRECT("AF"&amp;(ROW()+12*(($AO221-1)*3+$AP221)-ROW())/12+5),AT221)</f>
        <v>0</v>
      </c>
      <c r="AV221" s="376">
        <f ca="1">IF(AND(AR221+AT221&gt;0,AS221+AU221&gt;0),COUNTIF(AV$6:AV220,"&gt;0")+1,0)</f>
        <v>0</v>
      </c>
    </row>
    <row r="222" spans="41:48" x14ac:dyDescent="0.15">
      <c r="AO222" s="376">
        <v>7</v>
      </c>
      <c r="AP222" s="376">
        <v>1</v>
      </c>
      <c r="AQ222" s="376">
        <v>1</v>
      </c>
      <c r="AR222" s="37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76">
        <f ca="1">COUNTIF(INDIRECT("H"&amp;(ROW()+12*(($AO222-1)*3+$AP222)-ROW())/12+5):INDIRECT("S"&amp;(ROW()+12*(($AO222-1)*3+$AP222)-ROW())/12+5),AR222)</f>
        <v>0</v>
      </c>
      <c r="AT222" s="378">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376">
        <f ca="1">COUNTIF(INDIRECT("U"&amp;(ROW()+12*(($AO222-1)*3+$AP222)-ROW())/12+5):INDIRECT("AF"&amp;(ROW()+12*(($AO222-1)*3+$AP222)-ROW())/12+5),AT222)</f>
        <v>0</v>
      </c>
      <c r="AV222" s="376">
        <f ca="1">IF(AND(AR222+AT222&gt;0,AS222+AU222&gt;0),COUNTIF(AV$6:AV221,"&gt;0")+1,0)</f>
        <v>0</v>
      </c>
    </row>
    <row r="223" spans="41:48" x14ac:dyDescent="0.15">
      <c r="AO223" s="376">
        <v>7</v>
      </c>
      <c r="AP223" s="376">
        <v>1</v>
      </c>
      <c r="AQ223" s="376">
        <v>2</v>
      </c>
      <c r="AR223" s="37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76">
        <f ca="1">COUNTIF(INDIRECT("H"&amp;(ROW()+12*(($AO223-1)*3+$AP223)-ROW())/12+5):INDIRECT("S"&amp;(ROW()+12*(($AO223-1)*3+$AP223)-ROW())/12+5),AR223)</f>
        <v>0</v>
      </c>
      <c r="AT223" s="378">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376">
        <f ca="1">COUNTIF(INDIRECT("U"&amp;(ROW()+12*(($AO223-1)*3+$AP223)-ROW())/12+5):INDIRECT("AF"&amp;(ROW()+12*(($AO223-1)*3+$AP223)-ROW())/12+5),AT223)</f>
        <v>0</v>
      </c>
      <c r="AV223" s="376">
        <f ca="1">IF(AND(AR223+AT223&gt;0,AS223+AU223&gt;0),COUNTIF(AV$6:AV222,"&gt;0")+1,0)</f>
        <v>0</v>
      </c>
    </row>
    <row r="224" spans="41:48" x14ac:dyDescent="0.15">
      <c r="AO224" s="376">
        <v>7</v>
      </c>
      <c r="AP224" s="376">
        <v>1</v>
      </c>
      <c r="AQ224" s="376">
        <v>3</v>
      </c>
      <c r="AR224" s="37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76">
        <f ca="1">COUNTIF(INDIRECT("H"&amp;(ROW()+12*(($AO224-1)*3+$AP224)-ROW())/12+5):INDIRECT("S"&amp;(ROW()+12*(($AO224-1)*3+$AP224)-ROW())/12+5),AR224)</f>
        <v>0</v>
      </c>
      <c r="AT224" s="378">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376">
        <f ca="1">COUNTIF(INDIRECT("U"&amp;(ROW()+12*(($AO224-1)*3+$AP224)-ROW())/12+5):INDIRECT("AF"&amp;(ROW()+12*(($AO224-1)*3+$AP224)-ROW())/12+5),AT224)</f>
        <v>0</v>
      </c>
      <c r="AV224" s="376">
        <f ca="1">IF(AND(AR224+AT224&gt;0,AS224+AU224&gt;0),COUNTIF(AV$6:AV223,"&gt;0")+1,0)</f>
        <v>0</v>
      </c>
    </row>
    <row r="225" spans="41:48" x14ac:dyDescent="0.15">
      <c r="AO225" s="376">
        <v>7</v>
      </c>
      <c r="AP225" s="376">
        <v>1</v>
      </c>
      <c r="AQ225" s="376">
        <v>4</v>
      </c>
      <c r="AR225" s="37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76">
        <f ca="1">COUNTIF(INDIRECT("H"&amp;(ROW()+12*(($AO225-1)*3+$AP225)-ROW())/12+5):INDIRECT("S"&amp;(ROW()+12*(($AO225-1)*3+$AP225)-ROW())/12+5),AR225)</f>
        <v>0</v>
      </c>
      <c r="AT225" s="378">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376">
        <f ca="1">COUNTIF(INDIRECT("U"&amp;(ROW()+12*(($AO225-1)*3+$AP225)-ROW())/12+5):INDIRECT("AF"&amp;(ROW()+12*(($AO225-1)*3+$AP225)-ROW())/12+5),AT225)</f>
        <v>0</v>
      </c>
      <c r="AV225" s="376">
        <f ca="1">IF(AND(AR225+AT225&gt;0,AS225+AU225&gt;0),COUNTIF(AV$6:AV224,"&gt;0")+1,0)</f>
        <v>0</v>
      </c>
    </row>
    <row r="226" spans="41:48" x14ac:dyDescent="0.15">
      <c r="AO226" s="376">
        <v>7</v>
      </c>
      <c r="AP226" s="376">
        <v>1</v>
      </c>
      <c r="AQ226" s="376">
        <v>5</v>
      </c>
      <c r="AR226" s="37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76">
        <f ca="1">COUNTIF(INDIRECT("H"&amp;(ROW()+12*(($AO226-1)*3+$AP226)-ROW())/12+5):INDIRECT("S"&amp;(ROW()+12*(($AO226-1)*3+$AP226)-ROW())/12+5),AR226)</f>
        <v>0</v>
      </c>
      <c r="AT226" s="378">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376">
        <f ca="1">COUNTIF(INDIRECT("U"&amp;(ROW()+12*(($AO226-1)*3+$AP226)-ROW())/12+5):INDIRECT("AF"&amp;(ROW()+12*(($AO226-1)*3+$AP226)-ROW())/12+5),AT226)</f>
        <v>0</v>
      </c>
      <c r="AV226" s="376">
        <f ca="1">IF(AND(AR226+AT226&gt;0,AS226+AU226&gt;0),COUNTIF(AV$6:AV225,"&gt;0")+1,0)</f>
        <v>0</v>
      </c>
    </row>
    <row r="227" spans="41:48" x14ac:dyDescent="0.15">
      <c r="AO227" s="376">
        <v>7</v>
      </c>
      <c r="AP227" s="376">
        <v>1</v>
      </c>
      <c r="AQ227" s="376">
        <v>6</v>
      </c>
      <c r="AR227" s="37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76">
        <f ca="1">COUNTIF(INDIRECT("H"&amp;(ROW()+12*(($AO227-1)*3+$AP227)-ROW())/12+5):INDIRECT("S"&amp;(ROW()+12*(($AO227-1)*3+$AP227)-ROW())/12+5),AR227)</f>
        <v>0</v>
      </c>
      <c r="AT227" s="378">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376">
        <f ca="1">COUNTIF(INDIRECT("U"&amp;(ROW()+12*(($AO227-1)*3+$AP227)-ROW())/12+5):INDIRECT("AF"&amp;(ROW()+12*(($AO227-1)*3+$AP227)-ROW())/12+5),AT227)</f>
        <v>0</v>
      </c>
      <c r="AV227" s="376">
        <f ca="1">IF(AND(AR227+AT227&gt;0,AS227+AU227&gt;0),COUNTIF(AV$6:AV226,"&gt;0")+1,0)</f>
        <v>0</v>
      </c>
    </row>
    <row r="228" spans="41:48" x14ac:dyDescent="0.15">
      <c r="AO228" s="376">
        <v>7</v>
      </c>
      <c r="AP228" s="376">
        <v>1</v>
      </c>
      <c r="AQ228" s="376">
        <v>7</v>
      </c>
      <c r="AR228" s="37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76">
        <f ca="1">COUNTIF(INDIRECT("H"&amp;(ROW()+12*(($AO228-1)*3+$AP228)-ROW())/12+5):INDIRECT("S"&amp;(ROW()+12*(($AO228-1)*3+$AP228)-ROW())/12+5),AR228)</f>
        <v>0</v>
      </c>
      <c r="AT228" s="378">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376">
        <f ca="1">COUNTIF(INDIRECT("U"&amp;(ROW()+12*(($AO228-1)*3+$AP228)-ROW())/12+5):INDIRECT("AF"&amp;(ROW()+12*(($AO228-1)*3+$AP228)-ROW())/12+5),AT228)</f>
        <v>0</v>
      </c>
      <c r="AV228" s="376">
        <f ca="1">IF(AND(AR228+AT228&gt;0,AS228+AU228&gt;0),COUNTIF(AV$6:AV227,"&gt;0")+1,0)</f>
        <v>0</v>
      </c>
    </row>
    <row r="229" spans="41:48" x14ac:dyDescent="0.15">
      <c r="AO229" s="376">
        <v>7</v>
      </c>
      <c r="AP229" s="376">
        <v>1</v>
      </c>
      <c r="AQ229" s="376">
        <v>8</v>
      </c>
      <c r="AR229" s="37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76">
        <f ca="1">COUNTIF(INDIRECT("H"&amp;(ROW()+12*(($AO229-1)*3+$AP229)-ROW())/12+5):INDIRECT("S"&amp;(ROW()+12*(($AO229-1)*3+$AP229)-ROW())/12+5),AR229)</f>
        <v>0</v>
      </c>
      <c r="AT229" s="378">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376">
        <f ca="1">COUNTIF(INDIRECT("U"&amp;(ROW()+12*(($AO229-1)*3+$AP229)-ROW())/12+5):INDIRECT("AF"&amp;(ROW()+12*(($AO229-1)*3+$AP229)-ROW())/12+5),AT229)</f>
        <v>0</v>
      </c>
      <c r="AV229" s="376">
        <f ca="1">IF(AND(AR229+AT229&gt;0,AS229+AU229&gt;0),COUNTIF(AV$6:AV228,"&gt;0")+1,0)</f>
        <v>0</v>
      </c>
    </row>
    <row r="230" spans="41:48" x14ac:dyDescent="0.15">
      <c r="AO230" s="376">
        <v>7</v>
      </c>
      <c r="AP230" s="376">
        <v>1</v>
      </c>
      <c r="AQ230" s="376">
        <v>9</v>
      </c>
      <c r="AR230" s="37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76">
        <f ca="1">COUNTIF(INDIRECT("H"&amp;(ROW()+12*(($AO230-1)*3+$AP230)-ROW())/12+5):INDIRECT("S"&amp;(ROW()+12*(($AO230-1)*3+$AP230)-ROW())/12+5),AR230)</f>
        <v>0</v>
      </c>
      <c r="AT230" s="378">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376">
        <f ca="1">COUNTIF(INDIRECT("U"&amp;(ROW()+12*(($AO230-1)*3+$AP230)-ROW())/12+5):INDIRECT("AF"&amp;(ROW()+12*(($AO230-1)*3+$AP230)-ROW())/12+5),AT230)</f>
        <v>0</v>
      </c>
      <c r="AV230" s="376">
        <f ca="1">IF(AND(AR230+AT230&gt;0,AS230+AU230&gt;0),COUNTIF(AV$6:AV229,"&gt;0")+1,0)</f>
        <v>0</v>
      </c>
    </row>
    <row r="231" spans="41:48" x14ac:dyDescent="0.15">
      <c r="AO231" s="376">
        <v>7</v>
      </c>
      <c r="AP231" s="376">
        <v>1</v>
      </c>
      <c r="AQ231" s="376">
        <v>10</v>
      </c>
      <c r="AR231" s="37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76">
        <f ca="1">COUNTIF(INDIRECT("H"&amp;(ROW()+12*(($AO231-1)*3+$AP231)-ROW())/12+5):INDIRECT("S"&amp;(ROW()+12*(($AO231-1)*3+$AP231)-ROW())/12+5),AR231)</f>
        <v>0</v>
      </c>
      <c r="AT231" s="378">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376">
        <f ca="1">COUNTIF(INDIRECT("U"&amp;(ROW()+12*(($AO231-1)*3+$AP231)-ROW())/12+5):INDIRECT("AF"&amp;(ROW()+12*(($AO231-1)*3+$AP231)-ROW())/12+5),AT231)</f>
        <v>0</v>
      </c>
      <c r="AV231" s="376">
        <f ca="1">IF(AND(AR231+AT231&gt;0,AS231+AU231&gt;0),COUNTIF(AV$6:AV230,"&gt;0")+1,0)</f>
        <v>0</v>
      </c>
    </row>
    <row r="232" spans="41:48" x14ac:dyDescent="0.15">
      <c r="AO232" s="376">
        <v>7</v>
      </c>
      <c r="AP232" s="376">
        <v>1</v>
      </c>
      <c r="AQ232" s="376">
        <v>11</v>
      </c>
      <c r="AR232" s="37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76">
        <f ca="1">COUNTIF(INDIRECT("H"&amp;(ROW()+12*(($AO232-1)*3+$AP232)-ROW())/12+5):INDIRECT("S"&amp;(ROW()+12*(($AO232-1)*3+$AP232)-ROW())/12+5),AR232)</f>
        <v>0</v>
      </c>
      <c r="AT232" s="378">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376">
        <f ca="1">COUNTIF(INDIRECT("U"&amp;(ROW()+12*(($AO232-1)*3+$AP232)-ROW())/12+5):INDIRECT("AF"&amp;(ROW()+12*(($AO232-1)*3+$AP232)-ROW())/12+5),AT232)</f>
        <v>0</v>
      </c>
      <c r="AV232" s="376">
        <f ca="1">IF(AND(AR232+AT232&gt;0,AS232+AU232&gt;0),COUNTIF(AV$6:AV231,"&gt;0")+1,0)</f>
        <v>0</v>
      </c>
    </row>
    <row r="233" spans="41:48" x14ac:dyDescent="0.15">
      <c r="AO233" s="376">
        <v>7</v>
      </c>
      <c r="AP233" s="376">
        <v>1</v>
      </c>
      <c r="AQ233" s="376">
        <v>12</v>
      </c>
      <c r="AR233" s="37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76">
        <f ca="1">COUNTIF(INDIRECT("H"&amp;(ROW()+12*(($AO233-1)*3+$AP233)-ROW())/12+5):INDIRECT("S"&amp;(ROW()+12*(($AO233-1)*3+$AP233)-ROW())/12+5),AR233)</f>
        <v>0</v>
      </c>
      <c r="AT233" s="378">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376">
        <f ca="1">COUNTIF(INDIRECT("U"&amp;(ROW()+12*(($AO233-1)*3+$AP233)-ROW())/12+5):INDIRECT("AF"&amp;(ROW()+12*(($AO233-1)*3+$AP233)-ROW())/12+5),AT233)</f>
        <v>0</v>
      </c>
      <c r="AV233" s="376">
        <f ca="1">IF(AND(AR233+AT233&gt;0,AS233+AU233&gt;0),COUNTIF(AV$6:AV232,"&gt;0")+1,0)</f>
        <v>0</v>
      </c>
    </row>
    <row r="234" spans="41:48" x14ac:dyDescent="0.15">
      <c r="AO234" s="376">
        <v>7</v>
      </c>
      <c r="AP234" s="376">
        <v>2</v>
      </c>
      <c r="AQ234" s="376">
        <v>1</v>
      </c>
      <c r="AR234" s="37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76">
        <f ca="1">COUNTIF(INDIRECT("H"&amp;(ROW()+12*(($AO234-1)*3+$AP234)-ROW())/12+5):INDIRECT("S"&amp;(ROW()+12*(($AO234-1)*3+$AP234)-ROW())/12+5),AR234)</f>
        <v>0</v>
      </c>
      <c r="AT234" s="378">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376">
        <f ca="1">COUNTIF(INDIRECT("U"&amp;(ROW()+12*(($AO234-1)*3+$AP234)-ROW())/12+5):INDIRECT("AF"&amp;(ROW()+12*(($AO234-1)*3+$AP234)-ROW())/12+5),AT234)</f>
        <v>0</v>
      </c>
      <c r="AV234" s="376">
        <f ca="1">IF(AND(AR234+AT234&gt;0,AS234+AU234&gt;0),COUNTIF(AV$6:AV233,"&gt;0")+1,0)</f>
        <v>0</v>
      </c>
    </row>
    <row r="235" spans="41:48" x14ac:dyDescent="0.15">
      <c r="AO235" s="376">
        <v>7</v>
      </c>
      <c r="AP235" s="376">
        <v>2</v>
      </c>
      <c r="AQ235" s="376">
        <v>2</v>
      </c>
      <c r="AR235" s="37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76">
        <f ca="1">COUNTIF(INDIRECT("H"&amp;(ROW()+12*(($AO235-1)*3+$AP235)-ROW())/12+5):INDIRECT("S"&amp;(ROW()+12*(($AO235-1)*3+$AP235)-ROW())/12+5),AR235)</f>
        <v>0</v>
      </c>
      <c r="AT235" s="378">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376">
        <f ca="1">COUNTIF(INDIRECT("U"&amp;(ROW()+12*(($AO235-1)*3+$AP235)-ROW())/12+5):INDIRECT("AF"&amp;(ROW()+12*(($AO235-1)*3+$AP235)-ROW())/12+5),AT235)</f>
        <v>0</v>
      </c>
      <c r="AV235" s="376">
        <f ca="1">IF(AND(AR235+AT235&gt;0,AS235+AU235&gt;0),COUNTIF(AV$6:AV234,"&gt;0")+1,0)</f>
        <v>0</v>
      </c>
    </row>
    <row r="236" spans="41:48" x14ac:dyDescent="0.15">
      <c r="AO236" s="376">
        <v>7</v>
      </c>
      <c r="AP236" s="376">
        <v>2</v>
      </c>
      <c r="AQ236" s="376">
        <v>3</v>
      </c>
      <c r="AR236" s="37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76">
        <f ca="1">COUNTIF(INDIRECT("H"&amp;(ROW()+12*(($AO236-1)*3+$AP236)-ROW())/12+5):INDIRECT("S"&amp;(ROW()+12*(($AO236-1)*3+$AP236)-ROW())/12+5),AR236)</f>
        <v>0</v>
      </c>
      <c r="AT236" s="378">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376">
        <f ca="1">COUNTIF(INDIRECT("U"&amp;(ROW()+12*(($AO236-1)*3+$AP236)-ROW())/12+5):INDIRECT("AF"&amp;(ROW()+12*(($AO236-1)*3+$AP236)-ROW())/12+5),AT236)</f>
        <v>0</v>
      </c>
      <c r="AV236" s="376">
        <f ca="1">IF(AND(AR236+AT236&gt;0,AS236+AU236&gt;0),COUNTIF(AV$6:AV235,"&gt;0")+1,0)</f>
        <v>0</v>
      </c>
    </row>
    <row r="237" spans="41:48" x14ac:dyDescent="0.15">
      <c r="AO237" s="376">
        <v>7</v>
      </c>
      <c r="AP237" s="376">
        <v>2</v>
      </c>
      <c r="AQ237" s="376">
        <v>4</v>
      </c>
      <c r="AR237" s="37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76">
        <f ca="1">COUNTIF(INDIRECT("H"&amp;(ROW()+12*(($AO237-1)*3+$AP237)-ROW())/12+5):INDIRECT("S"&amp;(ROW()+12*(($AO237-1)*3+$AP237)-ROW())/12+5),AR237)</f>
        <v>0</v>
      </c>
      <c r="AT237" s="378">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376">
        <f ca="1">COUNTIF(INDIRECT("U"&amp;(ROW()+12*(($AO237-1)*3+$AP237)-ROW())/12+5):INDIRECT("AF"&amp;(ROW()+12*(($AO237-1)*3+$AP237)-ROW())/12+5),AT237)</f>
        <v>0</v>
      </c>
      <c r="AV237" s="376">
        <f ca="1">IF(AND(AR237+AT237&gt;0,AS237+AU237&gt;0),COUNTIF(AV$6:AV236,"&gt;0")+1,0)</f>
        <v>0</v>
      </c>
    </row>
    <row r="238" spans="41:48" x14ac:dyDescent="0.15">
      <c r="AO238" s="376">
        <v>7</v>
      </c>
      <c r="AP238" s="376">
        <v>2</v>
      </c>
      <c r="AQ238" s="376">
        <v>5</v>
      </c>
      <c r="AR238" s="37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76">
        <f ca="1">COUNTIF(INDIRECT("H"&amp;(ROW()+12*(($AO238-1)*3+$AP238)-ROW())/12+5):INDIRECT("S"&amp;(ROW()+12*(($AO238-1)*3+$AP238)-ROW())/12+5),AR238)</f>
        <v>0</v>
      </c>
      <c r="AT238" s="378">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376">
        <f ca="1">COUNTIF(INDIRECT("U"&amp;(ROW()+12*(($AO238-1)*3+$AP238)-ROW())/12+5):INDIRECT("AF"&amp;(ROW()+12*(($AO238-1)*3+$AP238)-ROW())/12+5),AT238)</f>
        <v>0</v>
      </c>
      <c r="AV238" s="376">
        <f ca="1">IF(AND(AR238+AT238&gt;0,AS238+AU238&gt;0),COUNTIF(AV$6:AV237,"&gt;0")+1,0)</f>
        <v>0</v>
      </c>
    </row>
    <row r="239" spans="41:48" x14ac:dyDescent="0.15">
      <c r="AO239" s="376">
        <v>7</v>
      </c>
      <c r="AP239" s="376">
        <v>2</v>
      </c>
      <c r="AQ239" s="376">
        <v>6</v>
      </c>
      <c r="AR239" s="37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76">
        <f ca="1">COUNTIF(INDIRECT("H"&amp;(ROW()+12*(($AO239-1)*3+$AP239)-ROW())/12+5):INDIRECT("S"&amp;(ROW()+12*(($AO239-1)*3+$AP239)-ROW())/12+5),AR239)</f>
        <v>0</v>
      </c>
      <c r="AT239" s="378">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376">
        <f ca="1">COUNTIF(INDIRECT("U"&amp;(ROW()+12*(($AO239-1)*3+$AP239)-ROW())/12+5):INDIRECT("AF"&amp;(ROW()+12*(($AO239-1)*3+$AP239)-ROW())/12+5),AT239)</f>
        <v>0</v>
      </c>
      <c r="AV239" s="376">
        <f ca="1">IF(AND(AR239+AT239&gt;0,AS239+AU239&gt;0),COUNTIF(AV$6:AV238,"&gt;0")+1,0)</f>
        <v>0</v>
      </c>
    </row>
    <row r="240" spans="41:48" x14ac:dyDescent="0.15">
      <c r="AO240" s="376">
        <v>7</v>
      </c>
      <c r="AP240" s="376">
        <v>2</v>
      </c>
      <c r="AQ240" s="376">
        <v>7</v>
      </c>
      <c r="AR240" s="37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76">
        <f ca="1">COUNTIF(INDIRECT("H"&amp;(ROW()+12*(($AO240-1)*3+$AP240)-ROW())/12+5):INDIRECT("S"&amp;(ROW()+12*(($AO240-1)*3+$AP240)-ROW())/12+5),AR240)</f>
        <v>0</v>
      </c>
      <c r="AT240" s="378">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376">
        <f ca="1">COUNTIF(INDIRECT("U"&amp;(ROW()+12*(($AO240-1)*3+$AP240)-ROW())/12+5):INDIRECT("AF"&amp;(ROW()+12*(($AO240-1)*3+$AP240)-ROW())/12+5),AT240)</f>
        <v>0</v>
      </c>
      <c r="AV240" s="376">
        <f ca="1">IF(AND(AR240+AT240&gt;0,AS240+AU240&gt;0),COUNTIF(AV$6:AV239,"&gt;0")+1,0)</f>
        <v>0</v>
      </c>
    </row>
    <row r="241" spans="41:48" x14ac:dyDescent="0.15">
      <c r="AO241" s="376">
        <v>7</v>
      </c>
      <c r="AP241" s="376">
        <v>2</v>
      </c>
      <c r="AQ241" s="376">
        <v>8</v>
      </c>
      <c r="AR241" s="37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76">
        <f ca="1">COUNTIF(INDIRECT("H"&amp;(ROW()+12*(($AO241-1)*3+$AP241)-ROW())/12+5):INDIRECT("S"&amp;(ROW()+12*(($AO241-1)*3+$AP241)-ROW())/12+5),AR241)</f>
        <v>0</v>
      </c>
      <c r="AT241" s="378">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376">
        <f ca="1">COUNTIF(INDIRECT("U"&amp;(ROW()+12*(($AO241-1)*3+$AP241)-ROW())/12+5):INDIRECT("AF"&amp;(ROW()+12*(($AO241-1)*3+$AP241)-ROW())/12+5),AT241)</f>
        <v>0</v>
      </c>
      <c r="AV241" s="376">
        <f ca="1">IF(AND(AR241+AT241&gt;0,AS241+AU241&gt;0),COUNTIF(AV$6:AV240,"&gt;0")+1,0)</f>
        <v>0</v>
      </c>
    </row>
    <row r="242" spans="41:48" x14ac:dyDescent="0.15">
      <c r="AO242" s="376">
        <v>7</v>
      </c>
      <c r="AP242" s="376">
        <v>2</v>
      </c>
      <c r="AQ242" s="376">
        <v>9</v>
      </c>
      <c r="AR242" s="37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76">
        <f ca="1">COUNTIF(INDIRECT("H"&amp;(ROW()+12*(($AO242-1)*3+$AP242)-ROW())/12+5):INDIRECT("S"&amp;(ROW()+12*(($AO242-1)*3+$AP242)-ROW())/12+5),AR242)</f>
        <v>0</v>
      </c>
      <c r="AT242" s="378">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376">
        <f ca="1">COUNTIF(INDIRECT("U"&amp;(ROW()+12*(($AO242-1)*3+$AP242)-ROW())/12+5):INDIRECT("AF"&amp;(ROW()+12*(($AO242-1)*3+$AP242)-ROW())/12+5),AT242)</f>
        <v>0</v>
      </c>
      <c r="AV242" s="376">
        <f ca="1">IF(AND(AR242+AT242&gt;0,AS242+AU242&gt;0),COUNTIF(AV$6:AV241,"&gt;0")+1,0)</f>
        <v>0</v>
      </c>
    </row>
    <row r="243" spans="41:48" x14ac:dyDescent="0.15">
      <c r="AO243" s="376">
        <v>7</v>
      </c>
      <c r="AP243" s="376">
        <v>2</v>
      </c>
      <c r="AQ243" s="376">
        <v>10</v>
      </c>
      <c r="AR243" s="37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76">
        <f ca="1">COUNTIF(INDIRECT("H"&amp;(ROW()+12*(($AO243-1)*3+$AP243)-ROW())/12+5):INDIRECT("S"&amp;(ROW()+12*(($AO243-1)*3+$AP243)-ROW())/12+5),AR243)</f>
        <v>0</v>
      </c>
      <c r="AT243" s="378">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376">
        <f ca="1">COUNTIF(INDIRECT("U"&amp;(ROW()+12*(($AO243-1)*3+$AP243)-ROW())/12+5):INDIRECT("AF"&amp;(ROW()+12*(($AO243-1)*3+$AP243)-ROW())/12+5),AT243)</f>
        <v>0</v>
      </c>
      <c r="AV243" s="376">
        <f ca="1">IF(AND(AR243+AT243&gt;0,AS243+AU243&gt;0),COUNTIF(AV$6:AV242,"&gt;0")+1,0)</f>
        <v>0</v>
      </c>
    </row>
    <row r="244" spans="41:48" x14ac:dyDescent="0.15">
      <c r="AO244" s="376">
        <v>7</v>
      </c>
      <c r="AP244" s="376">
        <v>2</v>
      </c>
      <c r="AQ244" s="376">
        <v>11</v>
      </c>
      <c r="AR244" s="37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76">
        <f ca="1">COUNTIF(INDIRECT("H"&amp;(ROW()+12*(($AO244-1)*3+$AP244)-ROW())/12+5):INDIRECT("S"&amp;(ROW()+12*(($AO244-1)*3+$AP244)-ROW())/12+5),AR244)</f>
        <v>0</v>
      </c>
      <c r="AT244" s="378">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376">
        <f ca="1">COUNTIF(INDIRECT("U"&amp;(ROW()+12*(($AO244-1)*3+$AP244)-ROW())/12+5):INDIRECT("AF"&amp;(ROW()+12*(($AO244-1)*3+$AP244)-ROW())/12+5),AT244)</f>
        <v>0</v>
      </c>
      <c r="AV244" s="376">
        <f ca="1">IF(AND(AR244+AT244&gt;0,AS244+AU244&gt;0),COUNTIF(AV$6:AV243,"&gt;0")+1,0)</f>
        <v>0</v>
      </c>
    </row>
    <row r="245" spans="41:48" x14ac:dyDescent="0.15">
      <c r="AO245" s="376">
        <v>7</v>
      </c>
      <c r="AP245" s="376">
        <v>2</v>
      </c>
      <c r="AQ245" s="376">
        <v>12</v>
      </c>
      <c r="AR245" s="37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76">
        <f ca="1">COUNTIF(INDIRECT("H"&amp;(ROW()+12*(($AO245-1)*3+$AP245)-ROW())/12+5):INDIRECT("S"&amp;(ROW()+12*(($AO245-1)*3+$AP245)-ROW())/12+5),AR245)</f>
        <v>0</v>
      </c>
      <c r="AT245" s="378">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376">
        <f ca="1">COUNTIF(INDIRECT("U"&amp;(ROW()+12*(($AO245-1)*3+$AP245)-ROW())/12+5):INDIRECT("AF"&amp;(ROW()+12*(($AO245-1)*3+$AP245)-ROW())/12+5),AT245)</f>
        <v>0</v>
      </c>
      <c r="AV245" s="376">
        <f ca="1">IF(AND(AR245+AT245&gt;0,AS245+AU245&gt;0),COUNTIF(AV$6:AV244,"&gt;0")+1,0)</f>
        <v>0</v>
      </c>
    </row>
    <row r="246" spans="41:48" x14ac:dyDescent="0.15">
      <c r="AO246" s="376">
        <v>7</v>
      </c>
      <c r="AP246" s="376">
        <v>3</v>
      </c>
      <c r="AQ246" s="376">
        <v>1</v>
      </c>
      <c r="AR246" s="37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76">
        <f ca="1">COUNTIF(INDIRECT("H"&amp;(ROW()+12*(($AO246-1)*3+$AP246)-ROW())/12+5):INDIRECT("S"&amp;(ROW()+12*(($AO246-1)*3+$AP246)-ROW())/12+5),AR246)</f>
        <v>0</v>
      </c>
      <c r="AT246" s="378">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376">
        <f ca="1">COUNTIF(INDIRECT("U"&amp;(ROW()+12*(($AO246-1)*3+$AP246)-ROW())/12+5):INDIRECT("AF"&amp;(ROW()+12*(($AO246-1)*3+$AP246)-ROW())/12+5),AT246)</f>
        <v>0</v>
      </c>
      <c r="AV246" s="376">
        <f ca="1">IF(AND(AR246+AT246&gt;0,AS246+AU246&gt;0),COUNTIF(AV$6:AV245,"&gt;0")+1,0)</f>
        <v>0</v>
      </c>
    </row>
    <row r="247" spans="41:48" x14ac:dyDescent="0.15">
      <c r="AO247" s="376">
        <v>7</v>
      </c>
      <c r="AP247" s="376">
        <v>3</v>
      </c>
      <c r="AQ247" s="376">
        <v>2</v>
      </c>
      <c r="AR247" s="37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76">
        <f ca="1">COUNTIF(INDIRECT("H"&amp;(ROW()+12*(($AO247-1)*3+$AP247)-ROW())/12+5):INDIRECT("S"&amp;(ROW()+12*(($AO247-1)*3+$AP247)-ROW())/12+5),AR247)</f>
        <v>0</v>
      </c>
      <c r="AT247" s="378">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376">
        <f ca="1">COUNTIF(INDIRECT("U"&amp;(ROW()+12*(($AO247-1)*3+$AP247)-ROW())/12+5):INDIRECT("AF"&amp;(ROW()+12*(($AO247-1)*3+$AP247)-ROW())/12+5),AT247)</f>
        <v>0</v>
      </c>
      <c r="AV247" s="376">
        <f ca="1">IF(AND(AR247+AT247&gt;0,AS247+AU247&gt;0),COUNTIF(AV$6:AV246,"&gt;0")+1,0)</f>
        <v>0</v>
      </c>
    </row>
    <row r="248" spans="41:48" x14ac:dyDescent="0.15">
      <c r="AO248" s="376">
        <v>7</v>
      </c>
      <c r="AP248" s="376">
        <v>3</v>
      </c>
      <c r="AQ248" s="376">
        <v>3</v>
      </c>
      <c r="AR248" s="37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76">
        <f ca="1">COUNTIF(INDIRECT("H"&amp;(ROW()+12*(($AO248-1)*3+$AP248)-ROW())/12+5):INDIRECT("S"&amp;(ROW()+12*(($AO248-1)*3+$AP248)-ROW())/12+5),AR248)</f>
        <v>0</v>
      </c>
      <c r="AT248" s="378">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376">
        <f ca="1">COUNTIF(INDIRECT("U"&amp;(ROW()+12*(($AO248-1)*3+$AP248)-ROW())/12+5):INDIRECT("AF"&amp;(ROW()+12*(($AO248-1)*3+$AP248)-ROW())/12+5),AT248)</f>
        <v>0</v>
      </c>
      <c r="AV248" s="376">
        <f ca="1">IF(AND(AR248+AT248&gt;0,AS248+AU248&gt;0),COUNTIF(AV$6:AV247,"&gt;0")+1,0)</f>
        <v>0</v>
      </c>
    </row>
    <row r="249" spans="41:48" x14ac:dyDescent="0.15">
      <c r="AO249" s="376">
        <v>7</v>
      </c>
      <c r="AP249" s="376">
        <v>3</v>
      </c>
      <c r="AQ249" s="376">
        <v>4</v>
      </c>
      <c r="AR249" s="37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76">
        <f ca="1">COUNTIF(INDIRECT("H"&amp;(ROW()+12*(($AO249-1)*3+$AP249)-ROW())/12+5):INDIRECT("S"&amp;(ROW()+12*(($AO249-1)*3+$AP249)-ROW())/12+5),AR249)</f>
        <v>0</v>
      </c>
      <c r="AT249" s="378">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376">
        <f ca="1">COUNTIF(INDIRECT("U"&amp;(ROW()+12*(($AO249-1)*3+$AP249)-ROW())/12+5):INDIRECT("AF"&amp;(ROW()+12*(($AO249-1)*3+$AP249)-ROW())/12+5),AT249)</f>
        <v>0</v>
      </c>
      <c r="AV249" s="376">
        <f ca="1">IF(AND(AR249+AT249&gt;0,AS249+AU249&gt;0),COUNTIF(AV$6:AV248,"&gt;0")+1,0)</f>
        <v>0</v>
      </c>
    </row>
    <row r="250" spans="41:48" x14ac:dyDescent="0.15">
      <c r="AO250" s="376">
        <v>7</v>
      </c>
      <c r="AP250" s="376">
        <v>3</v>
      </c>
      <c r="AQ250" s="376">
        <v>5</v>
      </c>
      <c r="AR250" s="37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76">
        <f ca="1">COUNTIF(INDIRECT("H"&amp;(ROW()+12*(($AO250-1)*3+$AP250)-ROW())/12+5):INDIRECT("S"&amp;(ROW()+12*(($AO250-1)*3+$AP250)-ROW())/12+5),AR250)</f>
        <v>0</v>
      </c>
      <c r="AT250" s="378">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376">
        <f ca="1">COUNTIF(INDIRECT("U"&amp;(ROW()+12*(($AO250-1)*3+$AP250)-ROW())/12+5):INDIRECT("AF"&amp;(ROW()+12*(($AO250-1)*3+$AP250)-ROW())/12+5),AT250)</f>
        <v>0</v>
      </c>
      <c r="AV250" s="376">
        <f ca="1">IF(AND(AR250+AT250&gt;0,AS250+AU250&gt;0),COUNTIF(AV$6:AV249,"&gt;0")+1,0)</f>
        <v>0</v>
      </c>
    </row>
    <row r="251" spans="41:48" x14ac:dyDescent="0.15">
      <c r="AO251" s="376">
        <v>7</v>
      </c>
      <c r="AP251" s="376">
        <v>3</v>
      </c>
      <c r="AQ251" s="376">
        <v>6</v>
      </c>
      <c r="AR251" s="37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76">
        <f ca="1">COUNTIF(INDIRECT("H"&amp;(ROW()+12*(($AO251-1)*3+$AP251)-ROW())/12+5):INDIRECT("S"&amp;(ROW()+12*(($AO251-1)*3+$AP251)-ROW())/12+5),AR251)</f>
        <v>0</v>
      </c>
      <c r="AT251" s="378">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376">
        <f ca="1">COUNTIF(INDIRECT("U"&amp;(ROW()+12*(($AO251-1)*3+$AP251)-ROW())/12+5):INDIRECT("AF"&amp;(ROW()+12*(($AO251-1)*3+$AP251)-ROW())/12+5),AT251)</f>
        <v>0</v>
      </c>
      <c r="AV251" s="376">
        <f ca="1">IF(AND(AR251+AT251&gt;0,AS251+AU251&gt;0),COUNTIF(AV$6:AV250,"&gt;0")+1,0)</f>
        <v>0</v>
      </c>
    </row>
    <row r="252" spans="41:48" x14ac:dyDescent="0.15">
      <c r="AO252" s="376">
        <v>7</v>
      </c>
      <c r="AP252" s="376">
        <v>3</v>
      </c>
      <c r="AQ252" s="376">
        <v>7</v>
      </c>
      <c r="AR252" s="37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76">
        <f ca="1">COUNTIF(INDIRECT("H"&amp;(ROW()+12*(($AO252-1)*3+$AP252)-ROW())/12+5):INDIRECT("S"&amp;(ROW()+12*(($AO252-1)*3+$AP252)-ROW())/12+5),AR252)</f>
        <v>0</v>
      </c>
      <c r="AT252" s="378">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376">
        <f ca="1">COUNTIF(INDIRECT("U"&amp;(ROW()+12*(($AO252-1)*3+$AP252)-ROW())/12+5):INDIRECT("AF"&amp;(ROW()+12*(($AO252-1)*3+$AP252)-ROW())/12+5),AT252)</f>
        <v>0</v>
      </c>
      <c r="AV252" s="376">
        <f ca="1">IF(AND(AR252+AT252&gt;0,AS252+AU252&gt;0),COUNTIF(AV$6:AV251,"&gt;0")+1,0)</f>
        <v>0</v>
      </c>
    </row>
    <row r="253" spans="41:48" x14ac:dyDescent="0.15">
      <c r="AO253" s="376">
        <v>7</v>
      </c>
      <c r="AP253" s="376">
        <v>3</v>
      </c>
      <c r="AQ253" s="376">
        <v>8</v>
      </c>
      <c r="AR253" s="37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76">
        <f ca="1">COUNTIF(INDIRECT("H"&amp;(ROW()+12*(($AO253-1)*3+$AP253)-ROW())/12+5):INDIRECT("S"&amp;(ROW()+12*(($AO253-1)*3+$AP253)-ROW())/12+5),AR253)</f>
        <v>0</v>
      </c>
      <c r="AT253" s="378">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376">
        <f ca="1">COUNTIF(INDIRECT("U"&amp;(ROW()+12*(($AO253-1)*3+$AP253)-ROW())/12+5):INDIRECT("AF"&amp;(ROW()+12*(($AO253-1)*3+$AP253)-ROW())/12+5),AT253)</f>
        <v>0</v>
      </c>
      <c r="AV253" s="376">
        <f ca="1">IF(AND(AR253+AT253&gt;0,AS253+AU253&gt;0),COUNTIF(AV$6:AV252,"&gt;0")+1,0)</f>
        <v>0</v>
      </c>
    </row>
    <row r="254" spans="41:48" x14ac:dyDescent="0.15">
      <c r="AO254" s="376">
        <v>7</v>
      </c>
      <c r="AP254" s="376">
        <v>3</v>
      </c>
      <c r="AQ254" s="376">
        <v>9</v>
      </c>
      <c r="AR254" s="37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76">
        <f ca="1">COUNTIF(INDIRECT("H"&amp;(ROW()+12*(($AO254-1)*3+$AP254)-ROW())/12+5):INDIRECT("S"&amp;(ROW()+12*(($AO254-1)*3+$AP254)-ROW())/12+5),AR254)</f>
        <v>0</v>
      </c>
      <c r="AT254" s="378">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376">
        <f ca="1">COUNTIF(INDIRECT("U"&amp;(ROW()+12*(($AO254-1)*3+$AP254)-ROW())/12+5):INDIRECT("AF"&amp;(ROW()+12*(($AO254-1)*3+$AP254)-ROW())/12+5),AT254)</f>
        <v>0</v>
      </c>
      <c r="AV254" s="376">
        <f ca="1">IF(AND(AR254+AT254&gt;0,AS254+AU254&gt;0),COUNTIF(AV$6:AV253,"&gt;0")+1,0)</f>
        <v>0</v>
      </c>
    </row>
    <row r="255" spans="41:48" x14ac:dyDescent="0.15">
      <c r="AO255" s="376">
        <v>7</v>
      </c>
      <c r="AP255" s="376">
        <v>3</v>
      </c>
      <c r="AQ255" s="376">
        <v>10</v>
      </c>
      <c r="AR255" s="37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76">
        <f ca="1">COUNTIF(INDIRECT("H"&amp;(ROW()+12*(($AO255-1)*3+$AP255)-ROW())/12+5):INDIRECT("S"&amp;(ROW()+12*(($AO255-1)*3+$AP255)-ROW())/12+5),AR255)</f>
        <v>0</v>
      </c>
      <c r="AT255" s="378">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376">
        <f ca="1">COUNTIF(INDIRECT("U"&amp;(ROW()+12*(($AO255-1)*3+$AP255)-ROW())/12+5):INDIRECT("AF"&amp;(ROW()+12*(($AO255-1)*3+$AP255)-ROW())/12+5),AT255)</f>
        <v>0</v>
      </c>
      <c r="AV255" s="376">
        <f ca="1">IF(AND(AR255+AT255&gt;0,AS255+AU255&gt;0),COUNTIF(AV$6:AV254,"&gt;0")+1,0)</f>
        <v>0</v>
      </c>
    </row>
    <row r="256" spans="41:48" x14ac:dyDescent="0.15">
      <c r="AO256" s="376">
        <v>7</v>
      </c>
      <c r="AP256" s="376">
        <v>3</v>
      </c>
      <c r="AQ256" s="376">
        <v>11</v>
      </c>
      <c r="AR256" s="37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76">
        <f ca="1">COUNTIF(INDIRECT("H"&amp;(ROW()+12*(($AO256-1)*3+$AP256)-ROW())/12+5):INDIRECT("S"&amp;(ROW()+12*(($AO256-1)*3+$AP256)-ROW())/12+5),AR256)</f>
        <v>0</v>
      </c>
      <c r="AT256" s="378">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376">
        <f ca="1">COUNTIF(INDIRECT("U"&amp;(ROW()+12*(($AO256-1)*3+$AP256)-ROW())/12+5):INDIRECT("AF"&amp;(ROW()+12*(($AO256-1)*3+$AP256)-ROW())/12+5),AT256)</f>
        <v>0</v>
      </c>
      <c r="AV256" s="376">
        <f ca="1">IF(AND(AR256+AT256&gt;0,AS256+AU256&gt;0),COUNTIF(AV$6:AV255,"&gt;0")+1,0)</f>
        <v>0</v>
      </c>
    </row>
    <row r="257" spans="41:48" x14ac:dyDescent="0.15">
      <c r="AO257" s="376">
        <v>7</v>
      </c>
      <c r="AP257" s="376">
        <v>3</v>
      </c>
      <c r="AQ257" s="376">
        <v>12</v>
      </c>
      <c r="AR257" s="37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76">
        <f ca="1">COUNTIF(INDIRECT("H"&amp;(ROW()+12*(($AO257-1)*3+$AP257)-ROW())/12+5):INDIRECT("S"&amp;(ROW()+12*(($AO257-1)*3+$AP257)-ROW())/12+5),AR257)</f>
        <v>0</v>
      </c>
      <c r="AT257" s="378">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376">
        <f ca="1">COUNTIF(INDIRECT("U"&amp;(ROW()+12*(($AO257-1)*3+$AP257)-ROW())/12+5):INDIRECT("AF"&amp;(ROW()+12*(($AO257-1)*3+$AP257)-ROW())/12+5),AT257)</f>
        <v>0</v>
      </c>
      <c r="AV257" s="376">
        <f ca="1">IF(AND(AR257+AT257&gt;0,AS257+AU257&gt;0),COUNTIF(AV$6:AV256,"&gt;0")+1,0)</f>
        <v>0</v>
      </c>
    </row>
    <row r="258" spans="41:48" x14ac:dyDescent="0.15">
      <c r="AO258" s="376">
        <v>8</v>
      </c>
      <c r="AP258" s="376">
        <v>1</v>
      </c>
      <c r="AQ258" s="376">
        <v>1</v>
      </c>
      <c r="AR258" s="37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76">
        <f ca="1">COUNTIF(INDIRECT("H"&amp;(ROW()+12*(($AO258-1)*3+$AP258)-ROW())/12+5):INDIRECT("S"&amp;(ROW()+12*(($AO258-1)*3+$AP258)-ROW())/12+5),AR258)</f>
        <v>0</v>
      </c>
      <c r="AT258" s="378">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376">
        <f ca="1">COUNTIF(INDIRECT("U"&amp;(ROW()+12*(($AO258-1)*3+$AP258)-ROW())/12+5):INDIRECT("AF"&amp;(ROW()+12*(($AO258-1)*3+$AP258)-ROW())/12+5),AT258)</f>
        <v>0</v>
      </c>
      <c r="AV258" s="376">
        <f ca="1">IF(AND(AR258+AT258&gt;0,AS258+AU258&gt;0),COUNTIF(AV$6:AV257,"&gt;0")+1,0)</f>
        <v>0</v>
      </c>
    </row>
    <row r="259" spans="41:48" x14ac:dyDescent="0.15">
      <c r="AO259" s="376">
        <v>8</v>
      </c>
      <c r="AP259" s="376">
        <v>1</v>
      </c>
      <c r="AQ259" s="376">
        <v>2</v>
      </c>
      <c r="AR259" s="37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76">
        <f ca="1">COUNTIF(INDIRECT("H"&amp;(ROW()+12*(($AO259-1)*3+$AP259)-ROW())/12+5):INDIRECT("S"&amp;(ROW()+12*(($AO259-1)*3+$AP259)-ROW())/12+5),AR259)</f>
        <v>0</v>
      </c>
      <c r="AT259" s="378">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376">
        <f ca="1">COUNTIF(INDIRECT("U"&amp;(ROW()+12*(($AO259-1)*3+$AP259)-ROW())/12+5):INDIRECT("AF"&amp;(ROW()+12*(($AO259-1)*3+$AP259)-ROW())/12+5),AT259)</f>
        <v>0</v>
      </c>
      <c r="AV259" s="376">
        <f ca="1">IF(AND(AR259+AT259&gt;0,AS259+AU259&gt;0),COUNTIF(AV$6:AV258,"&gt;0")+1,0)</f>
        <v>0</v>
      </c>
    </row>
    <row r="260" spans="41:48" x14ac:dyDescent="0.15">
      <c r="AO260" s="376">
        <v>8</v>
      </c>
      <c r="AP260" s="376">
        <v>1</v>
      </c>
      <c r="AQ260" s="376">
        <v>3</v>
      </c>
      <c r="AR260" s="37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76">
        <f ca="1">COUNTIF(INDIRECT("H"&amp;(ROW()+12*(($AO260-1)*3+$AP260)-ROW())/12+5):INDIRECT("S"&amp;(ROW()+12*(($AO260-1)*3+$AP260)-ROW())/12+5),AR260)</f>
        <v>0</v>
      </c>
      <c r="AT260" s="378">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376">
        <f ca="1">COUNTIF(INDIRECT("U"&amp;(ROW()+12*(($AO260-1)*3+$AP260)-ROW())/12+5):INDIRECT("AF"&amp;(ROW()+12*(($AO260-1)*3+$AP260)-ROW())/12+5),AT260)</f>
        <v>0</v>
      </c>
      <c r="AV260" s="376">
        <f ca="1">IF(AND(AR260+AT260&gt;0,AS260+AU260&gt;0),COUNTIF(AV$6:AV259,"&gt;0")+1,0)</f>
        <v>0</v>
      </c>
    </row>
    <row r="261" spans="41:48" x14ac:dyDescent="0.15">
      <c r="AO261" s="376">
        <v>8</v>
      </c>
      <c r="AP261" s="376">
        <v>1</v>
      </c>
      <c r="AQ261" s="376">
        <v>4</v>
      </c>
      <c r="AR261" s="37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76">
        <f ca="1">COUNTIF(INDIRECT("H"&amp;(ROW()+12*(($AO261-1)*3+$AP261)-ROW())/12+5):INDIRECT("S"&amp;(ROW()+12*(($AO261-1)*3+$AP261)-ROW())/12+5),AR261)</f>
        <v>0</v>
      </c>
      <c r="AT261" s="378">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376">
        <f ca="1">COUNTIF(INDIRECT("U"&amp;(ROW()+12*(($AO261-1)*3+$AP261)-ROW())/12+5):INDIRECT("AF"&amp;(ROW()+12*(($AO261-1)*3+$AP261)-ROW())/12+5),AT261)</f>
        <v>0</v>
      </c>
      <c r="AV261" s="376">
        <f ca="1">IF(AND(AR261+AT261&gt;0,AS261+AU261&gt;0),COUNTIF(AV$6:AV260,"&gt;0")+1,0)</f>
        <v>0</v>
      </c>
    </row>
    <row r="262" spans="41:48" x14ac:dyDescent="0.15">
      <c r="AO262" s="376">
        <v>8</v>
      </c>
      <c r="AP262" s="376">
        <v>1</v>
      </c>
      <c r="AQ262" s="376">
        <v>5</v>
      </c>
      <c r="AR262" s="37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76">
        <f ca="1">COUNTIF(INDIRECT("H"&amp;(ROW()+12*(($AO262-1)*3+$AP262)-ROW())/12+5):INDIRECT("S"&amp;(ROW()+12*(($AO262-1)*3+$AP262)-ROW())/12+5),AR262)</f>
        <v>0</v>
      </c>
      <c r="AT262" s="378">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376">
        <f ca="1">COUNTIF(INDIRECT("U"&amp;(ROW()+12*(($AO262-1)*3+$AP262)-ROW())/12+5):INDIRECT("AF"&amp;(ROW()+12*(($AO262-1)*3+$AP262)-ROW())/12+5),AT262)</f>
        <v>0</v>
      </c>
      <c r="AV262" s="376">
        <f ca="1">IF(AND(AR262+AT262&gt;0,AS262+AU262&gt;0),COUNTIF(AV$6:AV261,"&gt;0")+1,0)</f>
        <v>0</v>
      </c>
    </row>
    <row r="263" spans="41:48" x14ac:dyDescent="0.15">
      <c r="AO263" s="376">
        <v>8</v>
      </c>
      <c r="AP263" s="376">
        <v>1</v>
      </c>
      <c r="AQ263" s="376">
        <v>6</v>
      </c>
      <c r="AR263" s="37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76">
        <f ca="1">COUNTIF(INDIRECT("H"&amp;(ROW()+12*(($AO263-1)*3+$AP263)-ROW())/12+5):INDIRECT("S"&amp;(ROW()+12*(($AO263-1)*3+$AP263)-ROW())/12+5),AR263)</f>
        <v>0</v>
      </c>
      <c r="AT263" s="378">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376">
        <f ca="1">COUNTIF(INDIRECT("U"&amp;(ROW()+12*(($AO263-1)*3+$AP263)-ROW())/12+5):INDIRECT("AF"&amp;(ROW()+12*(($AO263-1)*3+$AP263)-ROW())/12+5),AT263)</f>
        <v>0</v>
      </c>
      <c r="AV263" s="376">
        <f ca="1">IF(AND(AR263+AT263&gt;0,AS263+AU263&gt;0),COUNTIF(AV$6:AV262,"&gt;0")+1,0)</f>
        <v>0</v>
      </c>
    </row>
    <row r="264" spans="41:48" x14ac:dyDescent="0.15">
      <c r="AO264" s="376">
        <v>8</v>
      </c>
      <c r="AP264" s="376">
        <v>1</v>
      </c>
      <c r="AQ264" s="376">
        <v>7</v>
      </c>
      <c r="AR264" s="37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76">
        <f ca="1">COUNTIF(INDIRECT("H"&amp;(ROW()+12*(($AO264-1)*3+$AP264)-ROW())/12+5):INDIRECT("S"&amp;(ROW()+12*(($AO264-1)*3+$AP264)-ROW())/12+5),AR264)</f>
        <v>0</v>
      </c>
      <c r="AT264" s="378">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376">
        <f ca="1">COUNTIF(INDIRECT("U"&amp;(ROW()+12*(($AO264-1)*3+$AP264)-ROW())/12+5):INDIRECT("AF"&amp;(ROW()+12*(($AO264-1)*3+$AP264)-ROW())/12+5),AT264)</f>
        <v>0</v>
      </c>
      <c r="AV264" s="376">
        <f ca="1">IF(AND(AR264+AT264&gt;0,AS264+AU264&gt;0),COUNTIF(AV$6:AV263,"&gt;0")+1,0)</f>
        <v>0</v>
      </c>
    </row>
    <row r="265" spans="41:48" x14ac:dyDescent="0.15">
      <c r="AO265" s="376">
        <v>8</v>
      </c>
      <c r="AP265" s="376">
        <v>1</v>
      </c>
      <c r="AQ265" s="376">
        <v>8</v>
      </c>
      <c r="AR265" s="37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76">
        <f ca="1">COUNTIF(INDIRECT("H"&amp;(ROW()+12*(($AO265-1)*3+$AP265)-ROW())/12+5):INDIRECT("S"&amp;(ROW()+12*(($AO265-1)*3+$AP265)-ROW())/12+5),AR265)</f>
        <v>0</v>
      </c>
      <c r="AT265" s="378">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376">
        <f ca="1">COUNTIF(INDIRECT("U"&amp;(ROW()+12*(($AO265-1)*3+$AP265)-ROW())/12+5):INDIRECT("AF"&amp;(ROW()+12*(($AO265-1)*3+$AP265)-ROW())/12+5),AT265)</f>
        <v>0</v>
      </c>
      <c r="AV265" s="376">
        <f ca="1">IF(AND(AR265+AT265&gt;0,AS265+AU265&gt;0),COUNTIF(AV$6:AV264,"&gt;0")+1,0)</f>
        <v>0</v>
      </c>
    </row>
    <row r="266" spans="41:48" x14ac:dyDescent="0.15">
      <c r="AO266" s="376">
        <v>8</v>
      </c>
      <c r="AP266" s="376">
        <v>1</v>
      </c>
      <c r="AQ266" s="376">
        <v>9</v>
      </c>
      <c r="AR266" s="37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76">
        <f ca="1">COUNTIF(INDIRECT("H"&amp;(ROW()+12*(($AO266-1)*3+$AP266)-ROW())/12+5):INDIRECT("S"&amp;(ROW()+12*(($AO266-1)*3+$AP266)-ROW())/12+5),AR266)</f>
        <v>0</v>
      </c>
      <c r="AT266" s="378">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376">
        <f ca="1">COUNTIF(INDIRECT("U"&amp;(ROW()+12*(($AO266-1)*3+$AP266)-ROW())/12+5):INDIRECT("AF"&amp;(ROW()+12*(($AO266-1)*3+$AP266)-ROW())/12+5),AT266)</f>
        <v>0</v>
      </c>
      <c r="AV266" s="376">
        <f ca="1">IF(AND(AR266+AT266&gt;0,AS266+AU266&gt;0),COUNTIF(AV$6:AV265,"&gt;0")+1,0)</f>
        <v>0</v>
      </c>
    </row>
    <row r="267" spans="41:48" x14ac:dyDescent="0.15">
      <c r="AO267" s="376">
        <v>8</v>
      </c>
      <c r="AP267" s="376">
        <v>1</v>
      </c>
      <c r="AQ267" s="376">
        <v>10</v>
      </c>
      <c r="AR267" s="37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76">
        <f ca="1">COUNTIF(INDIRECT("H"&amp;(ROW()+12*(($AO267-1)*3+$AP267)-ROW())/12+5):INDIRECT("S"&amp;(ROW()+12*(($AO267-1)*3+$AP267)-ROW())/12+5),AR267)</f>
        <v>0</v>
      </c>
      <c r="AT267" s="378">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376">
        <f ca="1">COUNTIF(INDIRECT("U"&amp;(ROW()+12*(($AO267-1)*3+$AP267)-ROW())/12+5):INDIRECT("AF"&amp;(ROW()+12*(($AO267-1)*3+$AP267)-ROW())/12+5),AT267)</f>
        <v>0</v>
      </c>
      <c r="AV267" s="376">
        <f ca="1">IF(AND(AR267+AT267&gt;0,AS267+AU267&gt;0),COUNTIF(AV$6:AV266,"&gt;0")+1,0)</f>
        <v>0</v>
      </c>
    </row>
    <row r="268" spans="41:48" x14ac:dyDescent="0.15">
      <c r="AO268" s="376">
        <v>8</v>
      </c>
      <c r="AP268" s="376">
        <v>1</v>
      </c>
      <c r="AQ268" s="376">
        <v>11</v>
      </c>
      <c r="AR268" s="37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76">
        <f ca="1">COUNTIF(INDIRECT("H"&amp;(ROW()+12*(($AO268-1)*3+$AP268)-ROW())/12+5):INDIRECT("S"&amp;(ROW()+12*(($AO268-1)*3+$AP268)-ROW())/12+5),AR268)</f>
        <v>0</v>
      </c>
      <c r="AT268" s="378">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376">
        <f ca="1">COUNTIF(INDIRECT("U"&amp;(ROW()+12*(($AO268-1)*3+$AP268)-ROW())/12+5):INDIRECT("AF"&amp;(ROW()+12*(($AO268-1)*3+$AP268)-ROW())/12+5),AT268)</f>
        <v>0</v>
      </c>
      <c r="AV268" s="376">
        <f ca="1">IF(AND(AR268+AT268&gt;0,AS268+AU268&gt;0),COUNTIF(AV$6:AV267,"&gt;0")+1,0)</f>
        <v>0</v>
      </c>
    </row>
    <row r="269" spans="41:48" x14ac:dyDescent="0.15">
      <c r="AO269" s="376">
        <v>8</v>
      </c>
      <c r="AP269" s="376">
        <v>1</v>
      </c>
      <c r="AQ269" s="376">
        <v>12</v>
      </c>
      <c r="AR269" s="37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76">
        <f ca="1">COUNTIF(INDIRECT("H"&amp;(ROW()+12*(($AO269-1)*3+$AP269)-ROW())/12+5):INDIRECT("S"&amp;(ROW()+12*(($AO269-1)*3+$AP269)-ROW())/12+5),AR269)</f>
        <v>0</v>
      </c>
      <c r="AT269" s="378">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376">
        <f ca="1">COUNTIF(INDIRECT("U"&amp;(ROW()+12*(($AO269-1)*3+$AP269)-ROW())/12+5):INDIRECT("AF"&amp;(ROW()+12*(($AO269-1)*3+$AP269)-ROW())/12+5),AT269)</f>
        <v>0</v>
      </c>
      <c r="AV269" s="376">
        <f ca="1">IF(AND(AR269+AT269&gt;0,AS269+AU269&gt;0),COUNTIF(AV$6:AV268,"&gt;0")+1,0)</f>
        <v>0</v>
      </c>
    </row>
    <row r="270" spans="41:48" x14ac:dyDescent="0.15">
      <c r="AO270" s="376">
        <v>8</v>
      </c>
      <c r="AP270" s="376">
        <v>2</v>
      </c>
      <c r="AQ270" s="376">
        <v>1</v>
      </c>
      <c r="AR270" s="37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76">
        <f ca="1">COUNTIF(INDIRECT("H"&amp;(ROW()+12*(($AO270-1)*3+$AP270)-ROW())/12+5):INDIRECT("S"&amp;(ROW()+12*(($AO270-1)*3+$AP270)-ROW())/12+5),AR270)</f>
        <v>0</v>
      </c>
      <c r="AT270" s="378">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376">
        <f ca="1">COUNTIF(INDIRECT("U"&amp;(ROW()+12*(($AO270-1)*3+$AP270)-ROW())/12+5):INDIRECT("AF"&amp;(ROW()+12*(($AO270-1)*3+$AP270)-ROW())/12+5),AT270)</f>
        <v>0</v>
      </c>
      <c r="AV270" s="376">
        <f ca="1">IF(AND(AR270+AT270&gt;0,AS270+AU270&gt;0),COUNTIF(AV$6:AV269,"&gt;0")+1,0)</f>
        <v>0</v>
      </c>
    </row>
    <row r="271" spans="41:48" x14ac:dyDescent="0.15">
      <c r="AO271" s="376">
        <v>8</v>
      </c>
      <c r="AP271" s="376">
        <v>2</v>
      </c>
      <c r="AQ271" s="376">
        <v>2</v>
      </c>
      <c r="AR271" s="37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76">
        <f ca="1">COUNTIF(INDIRECT("H"&amp;(ROW()+12*(($AO271-1)*3+$AP271)-ROW())/12+5):INDIRECT("S"&amp;(ROW()+12*(($AO271-1)*3+$AP271)-ROW())/12+5),AR271)</f>
        <v>0</v>
      </c>
      <c r="AT271" s="378">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376">
        <f ca="1">COUNTIF(INDIRECT("U"&amp;(ROW()+12*(($AO271-1)*3+$AP271)-ROW())/12+5):INDIRECT("AF"&amp;(ROW()+12*(($AO271-1)*3+$AP271)-ROW())/12+5),AT271)</f>
        <v>0</v>
      </c>
      <c r="AV271" s="376">
        <f ca="1">IF(AND(AR271+AT271&gt;0,AS271+AU271&gt;0),COUNTIF(AV$6:AV270,"&gt;0")+1,0)</f>
        <v>0</v>
      </c>
    </row>
    <row r="272" spans="41:48" x14ac:dyDescent="0.15">
      <c r="AO272" s="376">
        <v>8</v>
      </c>
      <c r="AP272" s="376">
        <v>2</v>
      </c>
      <c r="AQ272" s="376">
        <v>3</v>
      </c>
      <c r="AR272" s="37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76">
        <f ca="1">COUNTIF(INDIRECT("H"&amp;(ROW()+12*(($AO272-1)*3+$AP272)-ROW())/12+5):INDIRECT("S"&amp;(ROW()+12*(($AO272-1)*3+$AP272)-ROW())/12+5),AR272)</f>
        <v>0</v>
      </c>
      <c r="AT272" s="378">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376">
        <f ca="1">COUNTIF(INDIRECT("U"&amp;(ROW()+12*(($AO272-1)*3+$AP272)-ROW())/12+5):INDIRECT("AF"&amp;(ROW()+12*(($AO272-1)*3+$AP272)-ROW())/12+5),AT272)</f>
        <v>0</v>
      </c>
      <c r="AV272" s="376">
        <f ca="1">IF(AND(AR272+AT272&gt;0,AS272+AU272&gt;0),COUNTIF(AV$6:AV271,"&gt;0")+1,0)</f>
        <v>0</v>
      </c>
    </row>
    <row r="273" spans="41:48" x14ac:dyDescent="0.15">
      <c r="AO273" s="376">
        <v>8</v>
      </c>
      <c r="AP273" s="376">
        <v>2</v>
      </c>
      <c r="AQ273" s="376">
        <v>4</v>
      </c>
      <c r="AR273" s="37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76">
        <f ca="1">COUNTIF(INDIRECT("H"&amp;(ROW()+12*(($AO273-1)*3+$AP273)-ROW())/12+5):INDIRECT("S"&amp;(ROW()+12*(($AO273-1)*3+$AP273)-ROW())/12+5),AR273)</f>
        <v>0</v>
      </c>
      <c r="AT273" s="378">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376">
        <f ca="1">COUNTIF(INDIRECT("U"&amp;(ROW()+12*(($AO273-1)*3+$AP273)-ROW())/12+5):INDIRECT("AF"&amp;(ROW()+12*(($AO273-1)*3+$AP273)-ROW())/12+5),AT273)</f>
        <v>0</v>
      </c>
      <c r="AV273" s="376">
        <f ca="1">IF(AND(AR273+AT273&gt;0,AS273+AU273&gt;0),COUNTIF(AV$6:AV272,"&gt;0")+1,0)</f>
        <v>0</v>
      </c>
    </row>
    <row r="274" spans="41:48" x14ac:dyDescent="0.15">
      <c r="AO274" s="376">
        <v>8</v>
      </c>
      <c r="AP274" s="376">
        <v>2</v>
      </c>
      <c r="AQ274" s="376">
        <v>5</v>
      </c>
      <c r="AR274" s="37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76">
        <f ca="1">COUNTIF(INDIRECT("H"&amp;(ROW()+12*(($AO274-1)*3+$AP274)-ROW())/12+5):INDIRECT("S"&amp;(ROW()+12*(($AO274-1)*3+$AP274)-ROW())/12+5),AR274)</f>
        <v>0</v>
      </c>
      <c r="AT274" s="378">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376">
        <f ca="1">COUNTIF(INDIRECT("U"&amp;(ROW()+12*(($AO274-1)*3+$AP274)-ROW())/12+5):INDIRECT("AF"&amp;(ROW()+12*(($AO274-1)*3+$AP274)-ROW())/12+5),AT274)</f>
        <v>0</v>
      </c>
      <c r="AV274" s="376">
        <f ca="1">IF(AND(AR274+AT274&gt;0,AS274+AU274&gt;0),COUNTIF(AV$6:AV273,"&gt;0")+1,0)</f>
        <v>0</v>
      </c>
    </row>
    <row r="275" spans="41:48" x14ac:dyDescent="0.15">
      <c r="AO275" s="376">
        <v>8</v>
      </c>
      <c r="AP275" s="376">
        <v>2</v>
      </c>
      <c r="AQ275" s="376">
        <v>6</v>
      </c>
      <c r="AR275" s="37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76">
        <f ca="1">COUNTIF(INDIRECT("H"&amp;(ROW()+12*(($AO275-1)*3+$AP275)-ROW())/12+5):INDIRECT("S"&amp;(ROW()+12*(($AO275-1)*3+$AP275)-ROW())/12+5),AR275)</f>
        <v>0</v>
      </c>
      <c r="AT275" s="378">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376">
        <f ca="1">COUNTIF(INDIRECT("U"&amp;(ROW()+12*(($AO275-1)*3+$AP275)-ROW())/12+5):INDIRECT("AF"&amp;(ROW()+12*(($AO275-1)*3+$AP275)-ROW())/12+5),AT275)</f>
        <v>0</v>
      </c>
      <c r="AV275" s="376">
        <f ca="1">IF(AND(AR275+AT275&gt;0,AS275+AU275&gt;0),COUNTIF(AV$6:AV274,"&gt;0")+1,0)</f>
        <v>0</v>
      </c>
    </row>
    <row r="276" spans="41:48" x14ac:dyDescent="0.15">
      <c r="AO276" s="376">
        <v>8</v>
      </c>
      <c r="AP276" s="376">
        <v>2</v>
      </c>
      <c r="AQ276" s="376">
        <v>7</v>
      </c>
      <c r="AR276" s="37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76">
        <f ca="1">COUNTIF(INDIRECT("H"&amp;(ROW()+12*(($AO276-1)*3+$AP276)-ROW())/12+5):INDIRECT("S"&amp;(ROW()+12*(($AO276-1)*3+$AP276)-ROW())/12+5),AR276)</f>
        <v>0</v>
      </c>
      <c r="AT276" s="378">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376">
        <f ca="1">COUNTIF(INDIRECT("U"&amp;(ROW()+12*(($AO276-1)*3+$AP276)-ROW())/12+5):INDIRECT("AF"&amp;(ROW()+12*(($AO276-1)*3+$AP276)-ROW())/12+5),AT276)</f>
        <v>0</v>
      </c>
      <c r="AV276" s="376">
        <f ca="1">IF(AND(AR276+AT276&gt;0,AS276+AU276&gt;0),COUNTIF(AV$6:AV275,"&gt;0")+1,0)</f>
        <v>0</v>
      </c>
    </row>
    <row r="277" spans="41:48" x14ac:dyDescent="0.15">
      <c r="AO277" s="376">
        <v>8</v>
      </c>
      <c r="AP277" s="376">
        <v>2</v>
      </c>
      <c r="AQ277" s="376">
        <v>8</v>
      </c>
      <c r="AR277" s="37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76">
        <f ca="1">COUNTIF(INDIRECT("H"&amp;(ROW()+12*(($AO277-1)*3+$AP277)-ROW())/12+5):INDIRECT("S"&amp;(ROW()+12*(($AO277-1)*3+$AP277)-ROW())/12+5),AR277)</f>
        <v>0</v>
      </c>
      <c r="AT277" s="378">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376">
        <f ca="1">COUNTIF(INDIRECT("U"&amp;(ROW()+12*(($AO277-1)*3+$AP277)-ROW())/12+5):INDIRECT("AF"&amp;(ROW()+12*(($AO277-1)*3+$AP277)-ROW())/12+5),AT277)</f>
        <v>0</v>
      </c>
      <c r="AV277" s="376">
        <f ca="1">IF(AND(AR277+AT277&gt;0,AS277+AU277&gt;0),COUNTIF(AV$6:AV276,"&gt;0")+1,0)</f>
        <v>0</v>
      </c>
    </row>
    <row r="278" spans="41:48" x14ac:dyDescent="0.15">
      <c r="AO278" s="376">
        <v>8</v>
      </c>
      <c r="AP278" s="376">
        <v>2</v>
      </c>
      <c r="AQ278" s="376">
        <v>9</v>
      </c>
      <c r="AR278" s="37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76">
        <f ca="1">COUNTIF(INDIRECT("H"&amp;(ROW()+12*(($AO278-1)*3+$AP278)-ROW())/12+5):INDIRECT("S"&amp;(ROW()+12*(($AO278-1)*3+$AP278)-ROW())/12+5),AR278)</f>
        <v>0</v>
      </c>
      <c r="AT278" s="378">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376">
        <f ca="1">COUNTIF(INDIRECT("U"&amp;(ROW()+12*(($AO278-1)*3+$AP278)-ROW())/12+5):INDIRECT("AF"&amp;(ROW()+12*(($AO278-1)*3+$AP278)-ROW())/12+5),AT278)</f>
        <v>0</v>
      </c>
      <c r="AV278" s="376">
        <f ca="1">IF(AND(AR278+AT278&gt;0,AS278+AU278&gt;0),COUNTIF(AV$6:AV277,"&gt;0")+1,0)</f>
        <v>0</v>
      </c>
    </row>
    <row r="279" spans="41:48" x14ac:dyDescent="0.15">
      <c r="AO279" s="376">
        <v>8</v>
      </c>
      <c r="AP279" s="376">
        <v>2</v>
      </c>
      <c r="AQ279" s="376">
        <v>10</v>
      </c>
      <c r="AR279" s="37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76">
        <f ca="1">COUNTIF(INDIRECT("H"&amp;(ROW()+12*(($AO279-1)*3+$AP279)-ROW())/12+5):INDIRECT("S"&amp;(ROW()+12*(($AO279-1)*3+$AP279)-ROW())/12+5),AR279)</f>
        <v>0</v>
      </c>
      <c r="AT279" s="378">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376">
        <f ca="1">COUNTIF(INDIRECT("U"&amp;(ROW()+12*(($AO279-1)*3+$AP279)-ROW())/12+5):INDIRECT("AF"&amp;(ROW()+12*(($AO279-1)*3+$AP279)-ROW())/12+5),AT279)</f>
        <v>0</v>
      </c>
      <c r="AV279" s="376">
        <f ca="1">IF(AND(AR279+AT279&gt;0,AS279+AU279&gt;0),COUNTIF(AV$6:AV278,"&gt;0")+1,0)</f>
        <v>0</v>
      </c>
    </row>
    <row r="280" spans="41:48" x14ac:dyDescent="0.15">
      <c r="AO280" s="376">
        <v>8</v>
      </c>
      <c r="AP280" s="376">
        <v>2</v>
      </c>
      <c r="AQ280" s="376">
        <v>11</v>
      </c>
      <c r="AR280" s="37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76">
        <f ca="1">COUNTIF(INDIRECT("H"&amp;(ROW()+12*(($AO280-1)*3+$AP280)-ROW())/12+5):INDIRECT("S"&amp;(ROW()+12*(($AO280-1)*3+$AP280)-ROW())/12+5),AR280)</f>
        <v>0</v>
      </c>
      <c r="AT280" s="378">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376">
        <f ca="1">COUNTIF(INDIRECT("U"&amp;(ROW()+12*(($AO280-1)*3+$AP280)-ROW())/12+5):INDIRECT("AF"&amp;(ROW()+12*(($AO280-1)*3+$AP280)-ROW())/12+5),AT280)</f>
        <v>0</v>
      </c>
      <c r="AV280" s="376">
        <f ca="1">IF(AND(AR280+AT280&gt;0,AS280+AU280&gt;0),COUNTIF(AV$6:AV279,"&gt;0")+1,0)</f>
        <v>0</v>
      </c>
    </row>
    <row r="281" spans="41:48" x14ac:dyDescent="0.15">
      <c r="AO281" s="376">
        <v>8</v>
      </c>
      <c r="AP281" s="376">
        <v>2</v>
      </c>
      <c r="AQ281" s="376">
        <v>12</v>
      </c>
      <c r="AR281" s="37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76">
        <f ca="1">COUNTIF(INDIRECT("H"&amp;(ROW()+12*(($AO281-1)*3+$AP281)-ROW())/12+5):INDIRECT("S"&amp;(ROW()+12*(($AO281-1)*3+$AP281)-ROW())/12+5),AR281)</f>
        <v>0</v>
      </c>
      <c r="AT281" s="378">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376">
        <f ca="1">COUNTIF(INDIRECT("U"&amp;(ROW()+12*(($AO281-1)*3+$AP281)-ROW())/12+5):INDIRECT("AF"&amp;(ROW()+12*(($AO281-1)*3+$AP281)-ROW())/12+5),AT281)</f>
        <v>0</v>
      </c>
      <c r="AV281" s="376">
        <f ca="1">IF(AND(AR281+AT281&gt;0,AS281+AU281&gt;0),COUNTIF(AV$6:AV280,"&gt;0")+1,0)</f>
        <v>0</v>
      </c>
    </row>
    <row r="282" spans="41:48" x14ac:dyDescent="0.15">
      <c r="AO282" s="376">
        <v>8</v>
      </c>
      <c r="AP282" s="376">
        <v>3</v>
      </c>
      <c r="AQ282" s="376">
        <v>1</v>
      </c>
      <c r="AR282" s="37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76">
        <f ca="1">COUNTIF(INDIRECT("H"&amp;(ROW()+12*(($AO282-1)*3+$AP282)-ROW())/12+5):INDIRECT("S"&amp;(ROW()+12*(($AO282-1)*3+$AP282)-ROW())/12+5),AR282)</f>
        <v>0</v>
      </c>
      <c r="AT282" s="378">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376">
        <f ca="1">COUNTIF(INDIRECT("U"&amp;(ROW()+12*(($AO282-1)*3+$AP282)-ROW())/12+5):INDIRECT("AF"&amp;(ROW()+12*(($AO282-1)*3+$AP282)-ROW())/12+5),AT282)</f>
        <v>0</v>
      </c>
      <c r="AV282" s="376">
        <f ca="1">IF(AND(AR282+AT282&gt;0,AS282+AU282&gt;0),COUNTIF(AV$6:AV281,"&gt;0")+1,0)</f>
        <v>0</v>
      </c>
    </row>
    <row r="283" spans="41:48" x14ac:dyDescent="0.15">
      <c r="AO283" s="376">
        <v>8</v>
      </c>
      <c r="AP283" s="376">
        <v>3</v>
      </c>
      <c r="AQ283" s="376">
        <v>2</v>
      </c>
      <c r="AR283" s="37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76">
        <f ca="1">COUNTIF(INDIRECT("H"&amp;(ROW()+12*(($AO283-1)*3+$AP283)-ROW())/12+5):INDIRECT("S"&amp;(ROW()+12*(($AO283-1)*3+$AP283)-ROW())/12+5),AR283)</f>
        <v>0</v>
      </c>
      <c r="AT283" s="378">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376">
        <f ca="1">COUNTIF(INDIRECT("U"&amp;(ROW()+12*(($AO283-1)*3+$AP283)-ROW())/12+5):INDIRECT("AF"&amp;(ROW()+12*(($AO283-1)*3+$AP283)-ROW())/12+5),AT283)</f>
        <v>0</v>
      </c>
      <c r="AV283" s="376">
        <f ca="1">IF(AND(AR283+AT283&gt;0,AS283+AU283&gt;0),COUNTIF(AV$6:AV282,"&gt;0")+1,0)</f>
        <v>0</v>
      </c>
    </row>
    <row r="284" spans="41:48" x14ac:dyDescent="0.15">
      <c r="AO284" s="376">
        <v>8</v>
      </c>
      <c r="AP284" s="376">
        <v>3</v>
      </c>
      <c r="AQ284" s="376">
        <v>3</v>
      </c>
      <c r="AR284" s="37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76">
        <f ca="1">COUNTIF(INDIRECT("H"&amp;(ROW()+12*(($AO284-1)*3+$AP284)-ROW())/12+5):INDIRECT("S"&amp;(ROW()+12*(($AO284-1)*3+$AP284)-ROW())/12+5),AR284)</f>
        <v>0</v>
      </c>
      <c r="AT284" s="378">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376">
        <f ca="1">COUNTIF(INDIRECT("U"&amp;(ROW()+12*(($AO284-1)*3+$AP284)-ROW())/12+5):INDIRECT("AF"&amp;(ROW()+12*(($AO284-1)*3+$AP284)-ROW())/12+5),AT284)</f>
        <v>0</v>
      </c>
      <c r="AV284" s="376">
        <f ca="1">IF(AND(AR284+AT284&gt;0,AS284+AU284&gt;0),COUNTIF(AV$6:AV283,"&gt;0")+1,0)</f>
        <v>0</v>
      </c>
    </row>
    <row r="285" spans="41:48" x14ac:dyDescent="0.15">
      <c r="AO285" s="376">
        <v>8</v>
      </c>
      <c r="AP285" s="376">
        <v>3</v>
      </c>
      <c r="AQ285" s="376">
        <v>4</v>
      </c>
      <c r="AR285" s="37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76">
        <f ca="1">COUNTIF(INDIRECT("H"&amp;(ROW()+12*(($AO285-1)*3+$AP285)-ROW())/12+5):INDIRECT("S"&amp;(ROW()+12*(($AO285-1)*3+$AP285)-ROW())/12+5),AR285)</f>
        <v>0</v>
      </c>
      <c r="AT285" s="378">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376">
        <f ca="1">COUNTIF(INDIRECT("U"&amp;(ROW()+12*(($AO285-1)*3+$AP285)-ROW())/12+5):INDIRECT("AF"&amp;(ROW()+12*(($AO285-1)*3+$AP285)-ROW())/12+5),AT285)</f>
        <v>0</v>
      </c>
      <c r="AV285" s="376">
        <f ca="1">IF(AND(AR285+AT285&gt;0,AS285+AU285&gt;0),COUNTIF(AV$6:AV284,"&gt;0")+1,0)</f>
        <v>0</v>
      </c>
    </row>
    <row r="286" spans="41:48" x14ac:dyDescent="0.15">
      <c r="AO286" s="376">
        <v>8</v>
      </c>
      <c r="AP286" s="376">
        <v>3</v>
      </c>
      <c r="AQ286" s="376">
        <v>5</v>
      </c>
      <c r="AR286" s="37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76">
        <f ca="1">COUNTIF(INDIRECT("H"&amp;(ROW()+12*(($AO286-1)*3+$AP286)-ROW())/12+5):INDIRECT("S"&amp;(ROW()+12*(($AO286-1)*3+$AP286)-ROW())/12+5),AR286)</f>
        <v>0</v>
      </c>
      <c r="AT286" s="378">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376">
        <f ca="1">COUNTIF(INDIRECT("U"&amp;(ROW()+12*(($AO286-1)*3+$AP286)-ROW())/12+5):INDIRECT("AF"&amp;(ROW()+12*(($AO286-1)*3+$AP286)-ROW())/12+5),AT286)</f>
        <v>0</v>
      </c>
      <c r="AV286" s="376">
        <f ca="1">IF(AND(AR286+AT286&gt;0,AS286+AU286&gt;0),COUNTIF(AV$6:AV285,"&gt;0")+1,0)</f>
        <v>0</v>
      </c>
    </row>
    <row r="287" spans="41:48" x14ac:dyDescent="0.15">
      <c r="AO287" s="376">
        <v>8</v>
      </c>
      <c r="AP287" s="376">
        <v>3</v>
      </c>
      <c r="AQ287" s="376">
        <v>6</v>
      </c>
      <c r="AR287" s="37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76">
        <f ca="1">COUNTIF(INDIRECT("H"&amp;(ROW()+12*(($AO287-1)*3+$AP287)-ROW())/12+5):INDIRECT("S"&amp;(ROW()+12*(($AO287-1)*3+$AP287)-ROW())/12+5),AR287)</f>
        <v>0</v>
      </c>
      <c r="AT287" s="378">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376">
        <f ca="1">COUNTIF(INDIRECT("U"&amp;(ROW()+12*(($AO287-1)*3+$AP287)-ROW())/12+5):INDIRECT("AF"&amp;(ROW()+12*(($AO287-1)*3+$AP287)-ROW())/12+5),AT287)</f>
        <v>0</v>
      </c>
      <c r="AV287" s="376">
        <f ca="1">IF(AND(AR287+AT287&gt;0,AS287+AU287&gt;0),COUNTIF(AV$6:AV286,"&gt;0")+1,0)</f>
        <v>0</v>
      </c>
    </row>
    <row r="288" spans="41:48" x14ac:dyDescent="0.15">
      <c r="AO288" s="376">
        <v>8</v>
      </c>
      <c r="AP288" s="376">
        <v>3</v>
      </c>
      <c r="AQ288" s="376">
        <v>7</v>
      </c>
      <c r="AR288" s="37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76">
        <f ca="1">COUNTIF(INDIRECT("H"&amp;(ROW()+12*(($AO288-1)*3+$AP288)-ROW())/12+5):INDIRECT("S"&amp;(ROW()+12*(($AO288-1)*3+$AP288)-ROW())/12+5),AR288)</f>
        <v>0</v>
      </c>
      <c r="AT288" s="378">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376">
        <f ca="1">COUNTIF(INDIRECT("U"&amp;(ROW()+12*(($AO288-1)*3+$AP288)-ROW())/12+5):INDIRECT("AF"&amp;(ROW()+12*(($AO288-1)*3+$AP288)-ROW())/12+5),AT288)</f>
        <v>0</v>
      </c>
      <c r="AV288" s="376">
        <f ca="1">IF(AND(AR288+AT288&gt;0,AS288+AU288&gt;0),COUNTIF(AV$6:AV287,"&gt;0")+1,0)</f>
        <v>0</v>
      </c>
    </row>
    <row r="289" spans="41:48" x14ac:dyDescent="0.15">
      <c r="AO289" s="376">
        <v>8</v>
      </c>
      <c r="AP289" s="376">
        <v>3</v>
      </c>
      <c r="AQ289" s="376">
        <v>8</v>
      </c>
      <c r="AR289" s="37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76">
        <f ca="1">COUNTIF(INDIRECT("H"&amp;(ROW()+12*(($AO289-1)*3+$AP289)-ROW())/12+5):INDIRECT("S"&amp;(ROW()+12*(($AO289-1)*3+$AP289)-ROW())/12+5),AR289)</f>
        <v>0</v>
      </c>
      <c r="AT289" s="378">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376">
        <f ca="1">COUNTIF(INDIRECT("U"&amp;(ROW()+12*(($AO289-1)*3+$AP289)-ROW())/12+5):INDIRECT("AF"&amp;(ROW()+12*(($AO289-1)*3+$AP289)-ROW())/12+5),AT289)</f>
        <v>0</v>
      </c>
      <c r="AV289" s="376">
        <f ca="1">IF(AND(AR289+AT289&gt;0,AS289+AU289&gt;0),COUNTIF(AV$6:AV288,"&gt;0")+1,0)</f>
        <v>0</v>
      </c>
    </row>
    <row r="290" spans="41:48" x14ac:dyDescent="0.15">
      <c r="AO290" s="376">
        <v>8</v>
      </c>
      <c r="AP290" s="376">
        <v>3</v>
      </c>
      <c r="AQ290" s="376">
        <v>9</v>
      </c>
      <c r="AR290" s="37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76">
        <f ca="1">COUNTIF(INDIRECT("H"&amp;(ROW()+12*(($AO290-1)*3+$AP290)-ROW())/12+5):INDIRECT("S"&amp;(ROW()+12*(($AO290-1)*3+$AP290)-ROW())/12+5),AR290)</f>
        <v>0</v>
      </c>
      <c r="AT290" s="378">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376">
        <f ca="1">COUNTIF(INDIRECT("U"&amp;(ROW()+12*(($AO290-1)*3+$AP290)-ROW())/12+5):INDIRECT("AF"&amp;(ROW()+12*(($AO290-1)*3+$AP290)-ROW())/12+5),AT290)</f>
        <v>0</v>
      </c>
      <c r="AV290" s="376">
        <f ca="1">IF(AND(AR290+AT290&gt;0,AS290+AU290&gt;0),COUNTIF(AV$6:AV289,"&gt;0")+1,0)</f>
        <v>0</v>
      </c>
    </row>
    <row r="291" spans="41:48" x14ac:dyDescent="0.15">
      <c r="AO291" s="376">
        <v>8</v>
      </c>
      <c r="AP291" s="376">
        <v>3</v>
      </c>
      <c r="AQ291" s="376">
        <v>10</v>
      </c>
      <c r="AR291" s="37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76">
        <f ca="1">COUNTIF(INDIRECT("H"&amp;(ROW()+12*(($AO291-1)*3+$AP291)-ROW())/12+5):INDIRECT("S"&amp;(ROW()+12*(($AO291-1)*3+$AP291)-ROW())/12+5),AR291)</f>
        <v>0</v>
      </c>
      <c r="AT291" s="378">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376">
        <f ca="1">COUNTIF(INDIRECT("U"&amp;(ROW()+12*(($AO291-1)*3+$AP291)-ROW())/12+5):INDIRECT("AF"&amp;(ROW()+12*(($AO291-1)*3+$AP291)-ROW())/12+5),AT291)</f>
        <v>0</v>
      </c>
      <c r="AV291" s="376">
        <f ca="1">IF(AND(AR291+AT291&gt;0,AS291+AU291&gt;0),COUNTIF(AV$6:AV290,"&gt;0")+1,0)</f>
        <v>0</v>
      </c>
    </row>
    <row r="292" spans="41:48" x14ac:dyDescent="0.15">
      <c r="AO292" s="376">
        <v>8</v>
      </c>
      <c r="AP292" s="376">
        <v>3</v>
      </c>
      <c r="AQ292" s="376">
        <v>11</v>
      </c>
      <c r="AR292" s="37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76">
        <f ca="1">COUNTIF(INDIRECT("H"&amp;(ROW()+12*(($AO292-1)*3+$AP292)-ROW())/12+5):INDIRECT("S"&amp;(ROW()+12*(($AO292-1)*3+$AP292)-ROW())/12+5),AR292)</f>
        <v>0</v>
      </c>
      <c r="AT292" s="378">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376">
        <f ca="1">COUNTIF(INDIRECT("U"&amp;(ROW()+12*(($AO292-1)*3+$AP292)-ROW())/12+5):INDIRECT("AF"&amp;(ROW()+12*(($AO292-1)*3+$AP292)-ROW())/12+5),AT292)</f>
        <v>0</v>
      </c>
      <c r="AV292" s="376">
        <f ca="1">IF(AND(AR292+AT292&gt;0,AS292+AU292&gt;0),COUNTIF(AV$6:AV291,"&gt;0")+1,0)</f>
        <v>0</v>
      </c>
    </row>
    <row r="293" spans="41:48" x14ac:dyDescent="0.15">
      <c r="AO293" s="376">
        <v>8</v>
      </c>
      <c r="AP293" s="376">
        <v>3</v>
      </c>
      <c r="AQ293" s="376">
        <v>12</v>
      </c>
      <c r="AR293" s="37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76">
        <f ca="1">COUNTIF(INDIRECT("H"&amp;(ROW()+12*(($AO293-1)*3+$AP293)-ROW())/12+5):INDIRECT("S"&amp;(ROW()+12*(($AO293-1)*3+$AP293)-ROW())/12+5),AR293)</f>
        <v>0</v>
      </c>
      <c r="AT293" s="378">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376">
        <f ca="1">COUNTIF(INDIRECT("U"&amp;(ROW()+12*(($AO293-1)*3+$AP293)-ROW())/12+5):INDIRECT("AF"&amp;(ROW()+12*(($AO293-1)*3+$AP293)-ROW())/12+5),AT293)</f>
        <v>0</v>
      </c>
      <c r="AV293" s="376">
        <f ca="1">IF(AND(AR293+AT293&gt;0,AS293+AU293&gt;0),COUNTIF(AV$6:AV292,"&gt;0")+1,0)</f>
        <v>0</v>
      </c>
    </row>
    <row r="294" spans="41:48" x14ac:dyDescent="0.15">
      <c r="AO294" s="376">
        <v>9</v>
      </c>
      <c r="AP294" s="376">
        <v>1</v>
      </c>
      <c r="AQ294" s="376">
        <v>1</v>
      </c>
      <c r="AR294" s="37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76">
        <f ca="1">COUNTIF(INDIRECT("H"&amp;(ROW()+12*(($AO294-1)*3+$AP294)-ROW())/12+5):INDIRECT("S"&amp;(ROW()+12*(($AO294-1)*3+$AP294)-ROW())/12+5),AR294)</f>
        <v>0</v>
      </c>
      <c r="AT294" s="378">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376">
        <f ca="1">COUNTIF(INDIRECT("U"&amp;(ROW()+12*(($AO294-1)*3+$AP294)-ROW())/12+5):INDIRECT("AF"&amp;(ROW()+12*(($AO294-1)*3+$AP294)-ROW())/12+5),AT294)</f>
        <v>0</v>
      </c>
      <c r="AV294" s="376">
        <f ca="1">IF(AND(AR294+AT294&gt;0,AS294+AU294&gt;0),COUNTIF(AV$6:AV293,"&gt;0")+1,0)</f>
        <v>0</v>
      </c>
    </row>
    <row r="295" spans="41:48" x14ac:dyDescent="0.15">
      <c r="AO295" s="376">
        <v>9</v>
      </c>
      <c r="AP295" s="376">
        <v>1</v>
      </c>
      <c r="AQ295" s="376">
        <v>2</v>
      </c>
      <c r="AR295" s="37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76">
        <f ca="1">COUNTIF(INDIRECT("H"&amp;(ROW()+12*(($AO295-1)*3+$AP295)-ROW())/12+5):INDIRECT("S"&amp;(ROW()+12*(($AO295-1)*3+$AP295)-ROW())/12+5),AR295)</f>
        <v>0</v>
      </c>
      <c r="AT295" s="378">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376">
        <f ca="1">COUNTIF(INDIRECT("U"&amp;(ROW()+12*(($AO295-1)*3+$AP295)-ROW())/12+5):INDIRECT("AF"&amp;(ROW()+12*(($AO295-1)*3+$AP295)-ROW())/12+5),AT295)</f>
        <v>0</v>
      </c>
      <c r="AV295" s="376">
        <f ca="1">IF(AND(AR295+AT295&gt;0,AS295+AU295&gt;0),COUNTIF(AV$6:AV294,"&gt;0")+1,0)</f>
        <v>0</v>
      </c>
    </row>
    <row r="296" spans="41:48" x14ac:dyDescent="0.15">
      <c r="AO296" s="376">
        <v>9</v>
      </c>
      <c r="AP296" s="376">
        <v>1</v>
      </c>
      <c r="AQ296" s="376">
        <v>3</v>
      </c>
      <c r="AR296" s="37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76">
        <f ca="1">COUNTIF(INDIRECT("H"&amp;(ROW()+12*(($AO296-1)*3+$AP296)-ROW())/12+5):INDIRECT("S"&amp;(ROW()+12*(($AO296-1)*3+$AP296)-ROW())/12+5),AR296)</f>
        <v>0</v>
      </c>
      <c r="AT296" s="378">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376">
        <f ca="1">COUNTIF(INDIRECT("U"&amp;(ROW()+12*(($AO296-1)*3+$AP296)-ROW())/12+5):INDIRECT("AF"&amp;(ROW()+12*(($AO296-1)*3+$AP296)-ROW())/12+5),AT296)</f>
        <v>0</v>
      </c>
      <c r="AV296" s="376">
        <f ca="1">IF(AND(AR296+AT296&gt;0,AS296+AU296&gt;0),COUNTIF(AV$6:AV295,"&gt;0")+1,0)</f>
        <v>0</v>
      </c>
    </row>
    <row r="297" spans="41:48" x14ac:dyDescent="0.15">
      <c r="AO297" s="376">
        <v>9</v>
      </c>
      <c r="AP297" s="376">
        <v>1</v>
      </c>
      <c r="AQ297" s="376">
        <v>4</v>
      </c>
      <c r="AR297" s="37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76">
        <f ca="1">COUNTIF(INDIRECT("H"&amp;(ROW()+12*(($AO297-1)*3+$AP297)-ROW())/12+5):INDIRECT("S"&amp;(ROW()+12*(($AO297-1)*3+$AP297)-ROW())/12+5),AR297)</f>
        <v>0</v>
      </c>
      <c r="AT297" s="378">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376">
        <f ca="1">COUNTIF(INDIRECT("U"&amp;(ROW()+12*(($AO297-1)*3+$AP297)-ROW())/12+5):INDIRECT("AF"&amp;(ROW()+12*(($AO297-1)*3+$AP297)-ROW())/12+5),AT297)</f>
        <v>0</v>
      </c>
      <c r="AV297" s="376">
        <f ca="1">IF(AND(AR297+AT297&gt;0,AS297+AU297&gt;0),COUNTIF(AV$6:AV296,"&gt;0")+1,0)</f>
        <v>0</v>
      </c>
    </row>
    <row r="298" spans="41:48" x14ac:dyDescent="0.15">
      <c r="AO298" s="376">
        <v>9</v>
      </c>
      <c r="AP298" s="376">
        <v>1</v>
      </c>
      <c r="AQ298" s="376">
        <v>5</v>
      </c>
      <c r="AR298" s="37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76">
        <f ca="1">COUNTIF(INDIRECT("H"&amp;(ROW()+12*(($AO298-1)*3+$AP298)-ROW())/12+5):INDIRECT("S"&amp;(ROW()+12*(($AO298-1)*3+$AP298)-ROW())/12+5),AR298)</f>
        <v>0</v>
      </c>
      <c r="AT298" s="378">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376">
        <f ca="1">COUNTIF(INDIRECT("U"&amp;(ROW()+12*(($AO298-1)*3+$AP298)-ROW())/12+5):INDIRECT("AF"&amp;(ROW()+12*(($AO298-1)*3+$AP298)-ROW())/12+5),AT298)</f>
        <v>0</v>
      </c>
      <c r="AV298" s="376">
        <f ca="1">IF(AND(AR298+AT298&gt;0,AS298+AU298&gt;0),COUNTIF(AV$6:AV297,"&gt;0")+1,0)</f>
        <v>0</v>
      </c>
    </row>
    <row r="299" spans="41:48" x14ac:dyDescent="0.15">
      <c r="AO299" s="376">
        <v>9</v>
      </c>
      <c r="AP299" s="376">
        <v>1</v>
      </c>
      <c r="AQ299" s="376">
        <v>6</v>
      </c>
      <c r="AR299" s="37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76">
        <f ca="1">COUNTIF(INDIRECT("H"&amp;(ROW()+12*(($AO299-1)*3+$AP299)-ROW())/12+5):INDIRECT("S"&amp;(ROW()+12*(($AO299-1)*3+$AP299)-ROW())/12+5),AR299)</f>
        <v>0</v>
      </c>
      <c r="AT299" s="378">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376">
        <f ca="1">COUNTIF(INDIRECT("U"&amp;(ROW()+12*(($AO299-1)*3+$AP299)-ROW())/12+5):INDIRECT("AF"&amp;(ROW()+12*(($AO299-1)*3+$AP299)-ROW())/12+5),AT299)</f>
        <v>0</v>
      </c>
      <c r="AV299" s="376">
        <f ca="1">IF(AND(AR299+AT299&gt;0,AS299+AU299&gt;0),COUNTIF(AV$6:AV298,"&gt;0")+1,0)</f>
        <v>0</v>
      </c>
    </row>
    <row r="300" spans="41:48" x14ac:dyDescent="0.15">
      <c r="AO300" s="376">
        <v>9</v>
      </c>
      <c r="AP300" s="376">
        <v>1</v>
      </c>
      <c r="AQ300" s="376">
        <v>7</v>
      </c>
      <c r="AR300" s="37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76">
        <f ca="1">COUNTIF(INDIRECT("H"&amp;(ROW()+12*(($AO300-1)*3+$AP300)-ROW())/12+5):INDIRECT("S"&amp;(ROW()+12*(($AO300-1)*3+$AP300)-ROW())/12+5),AR300)</f>
        <v>0</v>
      </c>
      <c r="AT300" s="378">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376">
        <f ca="1">COUNTIF(INDIRECT("U"&amp;(ROW()+12*(($AO300-1)*3+$AP300)-ROW())/12+5):INDIRECT("AF"&amp;(ROW()+12*(($AO300-1)*3+$AP300)-ROW())/12+5),AT300)</f>
        <v>0</v>
      </c>
      <c r="AV300" s="376">
        <f ca="1">IF(AND(AR300+AT300&gt;0,AS300+AU300&gt;0),COUNTIF(AV$6:AV299,"&gt;0")+1,0)</f>
        <v>0</v>
      </c>
    </row>
    <row r="301" spans="41:48" x14ac:dyDescent="0.15">
      <c r="AO301" s="376">
        <v>9</v>
      </c>
      <c r="AP301" s="376">
        <v>1</v>
      </c>
      <c r="AQ301" s="376">
        <v>8</v>
      </c>
      <c r="AR301" s="37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76">
        <f ca="1">COUNTIF(INDIRECT("H"&amp;(ROW()+12*(($AO301-1)*3+$AP301)-ROW())/12+5):INDIRECT("S"&amp;(ROW()+12*(($AO301-1)*3+$AP301)-ROW())/12+5),AR301)</f>
        <v>0</v>
      </c>
      <c r="AT301" s="378">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376">
        <f ca="1">COUNTIF(INDIRECT("U"&amp;(ROW()+12*(($AO301-1)*3+$AP301)-ROW())/12+5):INDIRECT("AF"&amp;(ROW()+12*(($AO301-1)*3+$AP301)-ROW())/12+5),AT301)</f>
        <v>0</v>
      </c>
      <c r="AV301" s="376">
        <f ca="1">IF(AND(AR301+AT301&gt;0,AS301+AU301&gt;0),COUNTIF(AV$6:AV300,"&gt;0")+1,0)</f>
        <v>0</v>
      </c>
    </row>
    <row r="302" spans="41:48" x14ac:dyDescent="0.15">
      <c r="AO302" s="376">
        <v>9</v>
      </c>
      <c r="AP302" s="376">
        <v>1</v>
      </c>
      <c r="AQ302" s="376">
        <v>9</v>
      </c>
      <c r="AR302" s="37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76">
        <f ca="1">COUNTIF(INDIRECT("H"&amp;(ROW()+12*(($AO302-1)*3+$AP302)-ROW())/12+5):INDIRECT("S"&amp;(ROW()+12*(($AO302-1)*3+$AP302)-ROW())/12+5),AR302)</f>
        <v>0</v>
      </c>
      <c r="AT302" s="378">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376">
        <f ca="1">COUNTIF(INDIRECT("U"&amp;(ROW()+12*(($AO302-1)*3+$AP302)-ROW())/12+5):INDIRECT("AF"&amp;(ROW()+12*(($AO302-1)*3+$AP302)-ROW())/12+5),AT302)</f>
        <v>0</v>
      </c>
      <c r="AV302" s="376">
        <f ca="1">IF(AND(AR302+AT302&gt;0,AS302+AU302&gt;0),COUNTIF(AV$6:AV301,"&gt;0")+1,0)</f>
        <v>0</v>
      </c>
    </row>
    <row r="303" spans="41:48" x14ac:dyDescent="0.15">
      <c r="AO303" s="376">
        <v>9</v>
      </c>
      <c r="AP303" s="376">
        <v>1</v>
      </c>
      <c r="AQ303" s="376">
        <v>10</v>
      </c>
      <c r="AR303" s="37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76">
        <f ca="1">COUNTIF(INDIRECT("H"&amp;(ROW()+12*(($AO303-1)*3+$AP303)-ROW())/12+5):INDIRECT("S"&amp;(ROW()+12*(($AO303-1)*3+$AP303)-ROW())/12+5),AR303)</f>
        <v>0</v>
      </c>
      <c r="AT303" s="378">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376">
        <f ca="1">COUNTIF(INDIRECT("U"&amp;(ROW()+12*(($AO303-1)*3+$AP303)-ROW())/12+5):INDIRECT("AF"&amp;(ROW()+12*(($AO303-1)*3+$AP303)-ROW())/12+5),AT303)</f>
        <v>0</v>
      </c>
      <c r="AV303" s="376">
        <f ca="1">IF(AND(AR303+AT303&gt;0,AS303+AU303&gt;0),COUNTIF(AV$6:AV302,"&gt;0")+1,0)</f>
        <v>0</v>
      </c>
    </row>
    <row r="304" spans="41:48" x14ac:dyDescent="0.15">
      <c r="AO304" s="376">
        <v>9</v>
      </c>
      <c r="AP304" s="376">
        <v>1</v>
      </c>
      <c r="AQ304" s="376">
        <v>11</v>
      </c>
      <c r="AR304" s="37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76">
        <f ca="1">COUNTIF(INDIRECT("H"&amp;(ROW()+12*(($AO304-1)*3+$AP304)-ROW())/12+5):INDIRECT("S"&amp;(ROW()+12*(($AO304-1)*3+$AP304)-ROW())/12+5),AR304)</f>
        <v>0</v>
      </c>
      <c r="AT304" s="378">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376">
        <f ca="1">COUNTIF(INDIRECT("U"&amp;(ROW()+12*(($AO304-1)*3+$AP304)-ROW())/12+5):INDIRECT("AF"&amp;(ROW()+12*(($AO304-1)*3+$AP304)-ROW())/12+5),AT304)</f>
        <v>0</v>
      </c>
      <c r="AV304" s="376">
        <f ca="1">IF(AND(AR304+AT304&gt;0,AS304+AU304&gt;0),COUNTIF(AV$6:AV303,"&gt;0")+1,0)</f>
        <v>0</v>
      </c>
    </row>
    <row r="305" spans="41:48" x14ac:dyDescent="0.15">
      <c r="AO305" s="376">
        <v>9</v>
      </c>
      <c r="AP305" s="376">
        <v>1</v>
      </c>
      <c r="AQ305" s="376">
        <v>12</v>
      </c>
      <c r="AR305" s="37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76">
        <f ca="1">COUNTIF(INDIRECT("H"&amp;(ROW()+12*(($AO305-1)*3+$AP305)-ROW())/12+5):INDIRECT("S"&amp;(ROW()+12*(($AO305-1)*3+$AP305)-ROW())/12+5),AR305)</f>
        <v>0</v>
      </c>
      <c r="AT305" s="378">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376">
        <f ca="1">COUNTIF(INDIRECT("U"&amp;(ROW()+12*(($AO305-1)*3+$AP305)-ROW())/12+5):INDIRECT("AF"&amp;(ROW()+12*(($AO305-1)*3+$AP305)-ROW())/12+5),AT305)</f>
        <v>0</v>
      </c>
      <c r="AV305" s="376">
        <f ca="1">IF(AND(AR305+AT305&gt;0,AS305+AU305&gt;0),COUNTIF(AV$6:AV304,"&gt;0")+1,0)</f>
        <v>0</v>
      </c>
    </row>
    <row r="306" spans="41:48" x14ac:dyDescent="0.15">
      <c r="AO306" s="376">
        <v>9</v>
      </c>
      <c r="AP306" s="376">
        <v>2</v>
      </c>
      <c r="AQ306" s="376">
        <v>1</v>
      </c>
      <c r="AR306" s="37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76">
        <f ca="1">COUNTIF(INDIRECT("H"&amp;(ROW()+12*(($AO306-1)*3+$AP306)-ROW())/12+5):INDIRECT("S"&amp;(ROW()+12*(($AO306-1)*3+$AP306)-ROW())/12+5),AR306)</f>
        <v>0</v>
      </c>
      <c r="AT306" s="378">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376">
        <f ca="1">COUNTIF(INDIRECT("U"&amp;(ROW()+12*(($AO306-1)*3+$AP306)-ROW())/12+5):INDIRECT("AF"&amp;(ROW()+12*(($AO306-1)*3+$AP306)-ROW())/12+5),AT306)</f>
        <v>0</v>
      </c>
      <c r="AV306" s="376">
        <f ca="1">IF(AND(AR306+AT306&gt;0,AS306+AU306&gt;0),COUNTIF(AV$6:AV305,"&gt;0")+1,0)</f>
        <v>0</v>
      </c>
    </row>
    <row r="307" spans="41:48" x14ac:dyDescent="0.15">
      <c r="AO307" s="376">
        <v>9</v>
      </c>
      <c r="AP307" s="376">
        <v>2</v>
      </c>
      <c r="AQ307" s="376">
        <v>2</v>
      </c>
      <c r="AR307" s="37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76">
        <f ca="1">COUNTIF(INDIRECT("H"&amp;(ROW()+12*(($AO307-1)*3+$AP307)-ROW())/12+5):INDIRECT("S"&amp;(ROW()+12*(($AO307-1)*3+$AP307)-ROW())/12+5),AR307)</f>
        <v>0</v>
      </c>
      <c r="AT307" s="378">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376">
        <f ca="1">COUNTIF(INDIRECT("U"&amp;(ROW()+12*(($AO307-1)*3+$AP307)-ROW())/12+5):INDIRECT("AF"&amp;(ROW()+12*(($AO307-1)*3+$AP307)-ROW())/12+5),AT307)</f>
        <v>0</v>
      </c>
      <c r="AV307" s="376">
        <f ca="1">IF(AND(AR307+AT307&gt;0,AS307+AU307&gt;0),COUNTIF(AV$6:AV306,"&gt;0")+1,0)</f>
        <v>0</v>
      </c>
    </row>
    <row r="308" spans="41:48" x14ac:dyDescent="0.15">
      <c r="AO308" s="376">
        <v>9</v>
      </c>
      <c r="AP308" s="376">
        <v>2</v>
      </c>
      <c r="AQ308" s="376">
        <v>3</v>
      </c>
      <c r="AR308" s="37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76">
        <f ca="1">COUNTIF(INDIRECT("H"&amp;(ROW()+12*(($AO308-1)*3+$AP308)-ROW())/12+5):INDIRECT("S"&amp;(ROW()+12*(($AO308-1)*3+$AP308)-ROW())/12+5),AR308)</f>
        <v>0</v>
      </c>
      <c r="AT308" s="378">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376">
        <f ca="1">COUNTIF(INDIRECT("U"&amp;(ROW()+12*(($AO308-1)*3+$AP308)-ROW())/12+5):INDIRECT("AF"&amp;(ROW()+12*(($AO308-1)*3+$AP308)-ROW())/12+5),AT308)</f>
        <v>0</v>
      </c>
      <c r="AV308" s="376">
        <f ca="1">IF(AND(AR308+AT308&gt;0,AS308+AU308&gt;0),COUNTIF(AV$6:AV307,"&gt;0")+1,0)</f>
        <v>0</v>
      </c>
    </row>
    <row r="309" spans="41:48" x14ac:dyDescent="0.15">
      <c r="AO309" s="376">
        <v>9</v>
      </c>
      <c r="AP309" s="376">
        <v>2</v>
      </c>
      <c r="AQ309" s="376">
        <v>4</v>
      </c>
      <c r="AR309" s="37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76">
        <f ca="1">COUNTIF(INDIRECT("H"&amp;(ROW()+12*(($AO309-1)*3+$AP309)-ROW())/12+5):INDIRECT("S"&amp;(ROW()+12*(($AO309-1)*3+$AP309)-ROW())/12+5),AR309)</f>
        <v>0</v>
      </c>
      <c r="AT309" s="378">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376">
        <f ca="1">COUNTIF(INDIRECT("U"&amp;(ROW()+12*(($AO309-1)*3+$AP309)-ROW())/12+5):INDIRECT("AF"&amp;(ROW()+12*(($AO309-1)*3+$AP309)-ROW())/12+5),AT309)</f>
        <v>0</v>
      </c>
      <c r="AV309" s="376">
        <f ca="1">IF(AND(AR309+AT309&gt;0,AS309+AU309&gt;0),COUNTIF(AV$6:AV308,"&gt;0")+1,0)</f>
        <v>0</v>
      </c>
    </row>
    <row r="310" spans="41:48" x14ac:dyDescent="0.15">
      <c r="AO310" s="376">
        <v>9</v>
      </c>
      <c r="AP310" s="376">
        <v>2</v>
      </c>
      <c r="AQ310" s="376">
        <v>5</v>
      </c>
      <c r="AR310" s="37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76">
        <f ca="1">COUNTIF(INDIRECT("H"&amp;(ROW()+12*(($AO310-1)*3+$AP310)-ROW())/12+5):INDIRECT("S"&amp;(ROW()+12*(($AO310-1)*3+$AP310)-ROW())/12+5),AR310)</f>
        <v>0</v>
      </c>
      <c r="AT310" s="378">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376">
        <f ca="1">COUNTIF(INDIRECT("U"&amp;(ROW()+12*(($AO310-1)*3+$AP310)-ROW())/12+5):INDIRECT("AF"&amp;(ROW()+12*(($AO310-1)*3+$AP310)-ROW())/12+5),AT310)</f>
        <v>0</v>
      </c>
      <c r="AV310" s="376">
        <f ca="1">IF(AND(AR310+AT310&gt;0,AS310+AU310&gt;0),COUNTIF(AV$6:AV309,"&gt;0")+1,0)</f>
        <v>0</v>
      </c>
    </row>
    <row r="311" spans="41:48" x14ac:dyDescent="0.15">
      <c r="AO311" s="376">
        <v>9</v>
      </c>
      <c r="AP311" s="376">
        <v>2</v>
      </c>
      <c r="AQ311" s="376">
        <v>6</v>
      </c>
      <c r="AR311" s="37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76">
        <f ca="1">COUNTIF(INDIRECT("H"&amp;(ROW()+12*(($AO311-1)*3+$AP311)-ROW())/12+5):INDIRECT("S"&amp;(ROW()+12*(($AO311-1)*3+$AP311)-ROW())/12+5),AR311)</f>
        <v>0</v>
      </c>
      <c r="AT311" s="378">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376">
        <f ca="1">COUNTIF(INDIRECT("U"&amp;(ROW()+12*(($AO311-1)*3+$AP311)-ROW())/12+5):INDIRECT("AF"&amp;(ROW()+12*(($AO311-1)*3+$AP311)-ROW())/12+5),AT311)</f>
        <v>0</v>
      </c>
      <c r="AV311" s="376">
        <f ca="1">IF(AND(AR311+AT311&gt;0,AS311+AU311&gt;0),COUNTIF(AV$6:AV310,"&gt;0")+1,0)</f>
        <v>0</v>
      </c>
    </row>
    <row r="312" spans="41:48" x14ac:dyDescent="0.15">
      <c r="AO312" s="376">
        <v>9</v>
      </c>
      <c r="AP312" s="376">
        <v>2</v>
      </c>
      <c r="AQ312" s="376">
        <v>7</v>
      </c>
      <c r="AR312" s="37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76">
        <f ca="1">COUNTIF(INDIRECT("H"&amp;(ROW()+12*(($AO312-1)*3+$AP312)-ROW())/12+5):INDIRECT("S"&amp;(ROW()+12*(($AO312-1)*3+$AP312)-ROW())/12+5),AR312)</f>
        <v>0</v>
      </c>
      <c r="AT312" s="378">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376">
        <f ca="1">COUNTIF(INDIRECT("U"&amp;(ROW()+12*(($AO312-1)*3+$AP312)-ROW())/12+5):INDIRECT("AF"&amp;(ROW()+12*(($AO312-1)*3+$AP312)-ROW())/12+5),AT312)</f>
        <v>0</v>
      </c>
      <c r="AV312" s="376">
        <f ca="1">IF(AND(AR312+AT312&gt;0,AS312+AU312&gt;0),COUNTIF(AV$6:AV311,"&gt;0")+1,0)</f>
        <v>0</v>
      </c>
    </row>
    <row r="313" spans="41:48" x14ac:dyDescent="0.15">
      <c r="AO313" s="376">
        <v>9</v>
      </c>
      <c r="AP313" s="376">
        <v>2</v>
      </c>
      <c r="AQ313" s="376">
        <v>8</v>
      </c>
      <c r="AR313" s="37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76">
        <f ca="1">COUNTIF(INDIRECT("H"&amp;(ROW()+12*(($AO313-1)*3+$AP313)-ROW())/12+5):INDIRECT("S"&amp;(ROW()+12*(($AO313-1)*3+$AP313)-ROW())/12+5),AR313)</f>
        <v>0</v>
      </c>
      <c r="AT313" s="378">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376">
        <f ca="1">COUNTIF(INDIRECT("U"&amp;(ROW()+12*(($AO313-1)*3+$AP313)-ROW())/12+5):INDIRECT("AF"&amp;(ROW()+12*(($AO313-1)*3+$AP313)-ROW())/12+5),AT313)</f>
        <v>0</v>
      </c>
      <c r="AV313" s="376">
        <f ca="1">IF(AND(AR313+AT313&gt;0,AS313+AU313&gt;0),COUNTIF(AV$6:AV312,"&gt;0")+1,0)</f>
        <v>0</v>
      </c>
    </row>
    <row r="314" spans="41:48" x14ac:dyDescent="0.15">
      <c r="AO314" s="376">
        <v>9</v>
      </c>
      <c r="AP314" s="376">
        <v>2</v>
      </c>
      <c r="AQ314" s="376">
        <v>9</v>
      </c>
      <c r="AR314" s="37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76">
        <f ca="1">COUNTIF(INDIRECT("H"&amp;(ROW()+12*(($AO314-1)*3+$AP314)-ROW())/12+5):INDIRECT("S"&amp;(ROW()+12*(($AO314-1)*3+$AP314)-ROW())/12+5),AR314)</f>
        <v>0</v>
      </c>
      <c r="AT314" s="378">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376">
        <f ca="1">COUNTIF(INDIRECT("U"&amp;(ROW()+12*(($AO314-1)*3+$AP314)-ROW())/12+5):INDIRECT("AF"&amp;(ROW()+12*(($AO314-1)*3+$AP314)-ROW())/12+5),AT314)</f>
        <v>0</v>
      </c>
      <c r="AV314" s="376">
        <f ca="1">IF(AND(AR314+AT314&gt;0,AS314+AU314&gt;0),COUNTIF(AV$6:AV313,"&gt;0")+1,0)</f>
        <v>0</v>
      </c>
    </row>
    <row r="315" spans="41:48" x14ac:dyDescent="0.15">
      <c r="AO315" s="376">
        <v>9</v>
      </c>
      <c r="AP315" s="376">
        <v>2</v>
      </c>
      <c r="AQ315" s="376">
        <v>10</v>
      </c>
      <c r="AR315" s="37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76">
        <f ca="1">COUNTIF(INDIRECT("H"&amp;(ROW()+12*(($AO315-1)*3+$AP315)-ROW())/12+5):INDIRECT("S"&amp;(ROW()+12*(($AO315-1)*3+$AP315)-ROW())/12+5),AR315)</f>
        <v>0</v>
      </c>
      <c r="AT315" s="378">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376">
        <f ca="1">COUNTIF(INDIRECT("U"&amp;(ROW()+12*(($AO315-1)*3+$AP315)-ROW())/12+5):INDIRECT("AF"&amp;(ROW()+12*(($AO315-1)*3+$AP315)-ROW())/12+5),AT315)</f>
        <v>0</v>
      </c>
      <c r="AV315" s="376">
        <f ca="1">IF(AND(AR315+AT315&gt;0,AS315+AU315&gt;0),COUNTIF(AV$6:AV314,"&gt;0")+1,0)</f>
        <v>0</v>
      </c>
    </row>
    <row r="316" spans="41:48" x14ac:dyDescent="0.15">
      <c r="AO316" s="376">
        <v>9</v>
      </c>
      <c r="AP316" s="376">
        <v>2</v>
      </c>
      <c r="AQ316" s="376">
        <v>11</v>
      </c>
      <c r="AR316" s="37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76">
        <f ca="1">COUNTIF(INDIRECT("H"&amp;(ROW()+12*(($AO316-1)*3+$AP316)-ROW())/12+5):INDIRECT("S"&amp;(ROW()+12*(($AO316-1)*3+$AP316)-ROW())/12+5),AR316)</f>
        <v>0</v>
      </c>
      <c r="AT316" s="378">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376">
        <f ca="1">COUNTIF(INDIRECT("U"&amp;(ROW()+12*(($AO316-1)*3+$AP316)-ROW())/12+5):INDIRECT("AF"&amp;(ROW()+12*(($AO316-1)*3+$AP316)-ROW())/12+5),AT316)</f>
        <v>0</v>
      </c>
      <c r="AV316" s="376">
        <f ca="1">IF(AND(AR316+AT316&gt;0,AS316+AU316&gt;0),COUNTIF(AV$6:AV315,"&gt;0")+1,0)</f>
        <v>0</v>
      </c>
    </row>
    <row r="317" spans="41:48" x14ac:dyDescent="0.15">
      <c r="AO317" s="376">
        <v>9</v>
      </c>
      <c r="AP317" s="376">
        <v>2</v>
      </c>
      <c r="AQ317" s="376">
        <v>12</v>
      </c>
      <c r="AR317" s="37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76">
        <f ca="1">COUNTIF(INDIRECT("H"&amp;(ROW()+12*(($AO317-1)*3+$AP317)-ROW())/12+5):INDIRECT("S"&amp;(ROW()+12*(($AO317-1)*3+$AP317)-ROW())/12+5),AR317)</f>
        <v>0</v>
      </c>
      <c r="AT317" s="378">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376">
        <f ca="1">COUNTIF(INDIRECT("U"&amp;(ROW()+12*(($AO317-1)*3+$AP317)-ROW())/12+5):INDIRECT("AF"&amp;(ROW()+12*(($AO317-1)*3+$AP317)-ROW())/12+5),AT317)</f>
        <v>0</v>
      </c>
      <c r="AV317" s="376">
        <f ca="1">IF(AND(AR317+AT317&gt;0,AS317+AU317&gt;0),COUNTIF(AV$6:AV316,"&gt;0")+1,0)</f>
        <v>0</v>
      </c>
    </row>
    <row r="318" spans="41:48" x14ac:dyDescent="0.15">
      <c r="AO318" s="376">
        <v>9</v>
      </c>
      <c r="AP318" s="376">
        <v>3</v>
      </c>
      <c r="AQ318" s="376">
        <v>1</v>
      </c>
      <c r="AR318" s="37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76">
        <f ca="1">COUNTIF(INDIRECT("H"&amp;(ROW()+12*(($AO318-1)*3+$AP318)-ROW())/12+5):INDIRECT("S"&amp;(ROW()+12*(($AO318-1)*3+$AP318)-ROW())/12+5),AR318)</f>
        <v>0</v>
      </c>
      <c r="AT318" s="378">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376">
        <f ca="1">COUNTIF(INDIRECT("U"&amp;(ROW()+12*(($AO318-1)*3+$AP318)-ROW())/12+5):INDIRECT("AF"&amp;(ROW()+12*(($AO318-1)*3+$AP318)-ROW())/12+5),AT318)</f>
        <v>0</v>
      </c>
      <c r="AV318" s="376">
        <f ca="1">IF(AND(AR318+AT318&gt;0,AS318+AU318&gt;0),COUNTIF(AV$6:AV317,"&gt;0")+1,0)</f>
        <v>0</v>
      </c>
    </row>
    <row r="319" spans="41:48" x14ac:dyDescent="0.15">
      <c r="AO319" s="376">
        <v>9</v>
      </c>
      <c r="AP319" s="376">
        <v>3</v>
      </c>
      <c r="AQ319" s="376">
        <v>2</v>
      </c>
      <c r="AR319" s="37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76">
        <f ca="1">COUNTIF(INDIRECT("H"&amp;(ROW()+12*(($AO319-1)*3+$AP319)-ROW())/12+5):INDIRECT("S"&amp;(ROW()+12*(($AO319-1)*3+$AP319)-ROW())/12+5),AR319)</f>
        <v>0</v>
      </c>
      <c r="AT319" s="378">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376">
        <f ca="1">COUNTIF(INDIRECT("U"&amp;(ROW()+12*(($AO319-1)*3+$AP319)-ROW())/12+5):INDIRECT("AF"&amp;(ROW()+12*(($AO319-1)*3+$AP319)-ROW())/12+5),AT319)</f>
        <v>0</v>
      </c>
      <c r="AV319" s="376">
        <f ca="1">IF(AND(AR319+AT319&gt;0,AS319+AU319&gt;0),COUNTIF(AV$6:AV318,"&gt;0")+1,0)</f>
        <v>0</v>
      </c>
    </row>
    <row r="320" spans="41:48" x14ac:dyDescent="0.15">
      <c r="AO320" s="376">
        <v>9</v>
      </c>
      <c r="AP320" s="376">
        <v>3</v>
      </c>
      <c r="AQ320" s="376">
        <v>3</v>
      </c>
      <c r="AR320" s="37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76">
        <f ca="1">COUNTIF(INDIRECT("H"&amp;(ROW()+12*(($AO320-1)*3+$AP320)-ROW())/12+5):INDIRECT("S"&amp;(ROW()+12*(($AO320-1)*3+$AP320)-ROW())/12+5),AR320)</f>
        <v>0</v>
      </c>
      <c r="AT320" s="378">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376">
        <f ca="1">COUNTIF(INDIRECT("U"&amp;(ROW()+12*(($AO320-1)*3+$AP320)-ROW())/12+5):INDIRECT("AF"&amp;(ROW()+12*(($AO320-1)*3+$AP320)-ROW())/12+5),AT320)</f>
        <v>0</v>
      </c>
      <c r="AV320" s="376">
        <f ca="1">IF(AND(AR320+AT320&gt;0,AS320+AU320&gt;0),COUNTIF(AV$6:AV319,"&gt;0")+1,0)</f>
        <v>0</v>
      </c>
    </row>
    <row r="321" spans="41:48" x14ac:dyDescent="0.15">
      <c r="AO321" s="376">
        <v>9</v>
      </c>
      <c r="AP321" s="376">
        <v>3</v>
      </c>
      <c r="AQ321" s="376">
        <v>4</v>
      </c>
      <c r="AR321" s="37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76">
        <f ca="1">COUNTIF(INDIRECT("H"&amp;(ROW()+12*(($AO321-1)*3+$AP321)-ROW())/12+5):INDIRECT("S"&amp;(ROW()+12*(($AO321-1)*3+$AP321)-ROW())/12+5),AR321)</f>
        <v>0</v>
      </c>
      <c r="AT321" s="378">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376">
        <f ca="1">COUNTIF(INDIRECT("U"&amp;(ROW()+12*(($AO321-1)*3+$AP321)-ROW())/12+5):INDIRECT("AF"&amp;(ROW()+12*(($AO321-1)*3+$AP321)-ROW())/12+5),AT321)</f>
        <v>0</v>
      </c>
      <c r="AV321" s="376">
        <f ca="1">IF(AND(AR321+AT321&gt;0,AS321+AU321&gt;0),COUNTIF(AV$6:AV320,"&gt;0")+1,0)</f>
        <v>0</v>
      </c>
    </row>
    <row r="322" spans="41:48" x14ac:dyDescent="0.15">
      <c r="AO322" s="376">
        <v>9</v>
      </c>
      <c r="AP322" s="376">
        <v>3</v>
      </c>
      <c r="AQ322" s="376">
        <v>5</v>
      </c>
      <c r="AR322" s="37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76">
        <f ca="1">COUNTIF(INDIRECT("H"&amp;(ROW()+12*(($AO322-1)*3+$AP322)-ROW())/12+5):INDIRECT("S"&amp;(ROW()+12*(($AO322-1)*3+$AP322)-ROW())/12+5),AR322)</f>
        <v>0</v>
      </c>
      <c r="AT322" s="378">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376">
        <f ca="1">COUNTIF(INDIRECT("U"&amp;(ROW()+12*(($AO322-1)*3+$AP322)-ROW())/12+5):INDIRECT("AF"&amp;(ROW()+12*(($AO322-1)*3+$AP322)-ROW())/12+5),AT322)</f>
        <v>0</v>
      </c>
      <c r="AV322" s="376">
        <f ca="1">IF(AND(AR322+AT322&gt;0,AS322+AU322&gt;0),COUNTIF(AV$6:AV321,"&gt;0")+1,0)</f>
        <v>0</v>
      </c>
    </row>
    <row r="323" spans="41:48" x14ac:dyDescent="0.15">
      <c r="AO323" s="376">
        <v>9</v>
      </c>
      <c r="AP323" s="376">
        <v>3</v>
      </c>
      <c r="AQ323" s="376">
        <v>6</v>
      </c>
      <c r="AR323" s="37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76">
        <f ca="1">COUNTIF(INDIRECT("H"&amp;(ROW()+12*(($AO323-1)*3+$AP323)-ROW())/12+5):INDIRECT("S"&amp;(ROW()+12*(($AO323-1)*3+$AP323)-ROW())/12+5),AR323)</f>
        <v>0</v>
      </c>
      <c r="AT323" s="378">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376">
        <f ca="1">COUNTIF(INDIRECT("U"&amp;(ROW()+12*(($AO323-1)*3+$AP323)-ROW())/12+5):INDIRECT("AF"&amp;(ROW()+12*(($AO323-1)*3+$AP323)-ROW())/12+5),AT323)</f>
        <v>0</v>
      </c>
      <c r="AV323" s="376">
        <f ca="1">IF(AND(AR323+AT323&gt;0,AS323+AU323&gt;0),COUNTIF(AV$6:AV322,"&gt;0")+1,0)</f>
        <v>0</v>
      </c>
    </row>
    <row r="324" spans="41:48" x14ac:dyDescent="0.15">
      <c r="AO324" s="376">
        <v>9</v>
      </c>
      <c r="AP324" s="376">
        <v>3</v>
      </c>
      <c r="AQ324" s="376">
        <v>7</v>
      </c>
      <c r="AR324" s="37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76">
        <f ca="1">COUNTIF(INDIRECT("H"&amp;(ROW()+12*(($AO324-1)*3+$AP324)-ROW())/12+5):INDIRECT("S"&amp;(ROW()+12*(($AO324-1)*3+$AP324)-ROW())/12+5),AR324)</f>
        <v>0</v>
      </c>
      <c r="AT324" s="378">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376">
        <f ca="1">COUNTIF(INDIRECT("U"&amp;(ROW()+12*(($AO324-1)*3+$AP324)-ROW())/12+5):INDIRECT("AF"&amp;(ROW()+12*(($AO324-1)*3+$AP324)-ROW())/12+5),AT324)</f>
        <v>0</v>
      </c>
      <c r="AV324" s="376">
        <f ca="1">IF(AND(AR324+AT324&gt;0,AS324+AU324&gt;0),COUNTIF(AV$6:AV323,"&gt;0")+1,0)</f>
        <v>0</v>
      </c>
    </row>
    <row r="325" spans="41:48" x14ac:dyDescent="0.15">
      <c r="AO325" s="376">
        <v>9</v>
      </c>
      <c r="AP325" s="376">
        <v>3</v>
      </c>
      <c r="AQ325" s="376">
        <v>8</v>
      </c>
      <c r="AR325" s="37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76">
        <f ca="1">COUNTIF(INDIRECT("H"&amp;(ROW()+12*(($AO325-1)*3+$AP325)-ROW())/12+5):INDIRECT("S"&amp;(ROW()+12*(($AO325-1)*3+$AP325)-ROW())/12+5),AR325)</f>
        <v>0</v>
      </c>
      <c r="AT325" s="378">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376">
        <f ca="1">COUNTIF(INDIRECT("U"&amp;(ROW()+12*(($AO325-1)*3+$AP325)-ROW())/12+5):INDIRECT("AF"&amp;(ROW()+12*(($AO325-1)*3+$AP325)-ROW())/12+5),AT325)</f>
        <v>0</v>
      </c>
      <c r="AV325" s="376">
        <f ca="1">IF(AND(AR325+AT325&gt;0,AS325+AU325&gt;0),COUNTIF(AV$6:AV324,"&gt;0")+1,0)</f>
        <v>0</v>
      </c>
    </row>
    <row r="326" spans="41:48" x14ac:dyDescent="0.15">
      <c r="AO326" s="376">
        <v>9</v>
      </c>
      <c r="AP326" s="376">
        <v>3</v>
      </c>
      <c r="AQ326" s="376">
        <v>9</v>
      </c>
      <c r="AR326" s="37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76">
        <f ca="1">COUNTIF(INDIRECT("H"&amp;(ROW()+12*(($AO326-1)*3+$AP326)-ROW())/12+5):INDIRECT("S"&amp;(ROW()+12*(($AO326-1)*3+$AP326)-ROW())/12+5),AR326)</f>
        <v>0</v>
      </c>
      <c r="AT326" s="378">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376">
        <f ca="1">COUNTIF(INDIRECT("U"&amp;(ROW()+12*(($AO326-1)*3+$AP326)-ROW())/12+5):INDIRECT("AF"&amp;(ROW()+12*(($AO326-1)*3+$AP326)-ROW())/12+5),AT326)</f>
        <v>0</v>
      </c>
      <c r="AV326" s="376">
        <f ca="1">IF(AND(AR326+AT326&gt;0,AS326+AU326&gt;0),COUNTIF(AV$6:AV325,"&gt;0")+1,0)</f>
        <v>0</v>
      </c>
    </row>
    <row r="327" spans="41:48" x14ac:dyDescent="0.15">
      <c r="AO327" s="376">
        <v>9</v>
      </c>
      <c r="AP327" s="376">
        <v>3</v>
      </c>
      <c r="AQ327" s="376">
        <v>10</v>
      </c>
      <c r="AR327" s="37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76">
        <f ca="1">COUNTIF(INDIRECT("H"&amp;(ROW()+12*(($AO327-1)*3+$AP327)-ROW())/12+5):INDIRECT("S"&amp;(ROW()+12*(($AO327-1)*3+$AP327)-ROW())/12+5),AR327)</f>
        <v>0</v>
      </c>
      <c r="AT327" s="378">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376">
        <f ca="1">COUNTIF(INDIRECT("U"&amp;(ROW()+12*(($AO327-1)*3+$AP327)-ROW())/12+5):INDIRECT("AF"&amp;(ROW()+12*(($AO327-1)*3+$AP327)-ROW())/12+5),AT327)</f>
        <v>0</v>
      </c>
      <c r="AV327" s="376">
        <f ca="1">IF(AND(AR327+AT327&gt;0,AS327+AU327&gt;0),COUNTIF(AV$6:AV326,"&gt;0")+1,0)</f>
        <v>0</v>
      </c>
    </row>
    <row r="328" spans="41:48" x14ac:dyDescent="0.15">
      <c r="AO328" s="376">
        <v>9</v>
      </c>
      <c r="AP328" s="376">
        <v>3</v>
      </c>
      <c r="AQ328" s="376">
        <v>11</v>
      </c>
      <c r="AR328" s="37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76">
        <f ca="1">COUNTIF(INDIRECT("H"&amp;(ROW()+12*(($AO328-1)*3+$AP328)-ROW())/12+5):INDIRECT("S"&amp;(ROW()+12*(($AO328-1)*3+$AP328)-ROW())/12+5),AR328)</f>
        <v>0</v>
      </c>
      <c r="AT328" s="378">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376">
        <f ca="1">COUNTIF(INDIRECT("U"&amp;(ROW()+12*(($AO328-1)*3+$AP328)-ROW())/12+5):INDIRECT("AF"&amp;(ROW()+12*(($AO328-1)*3+$AP328)-ROW())/12+5),AT328)</f>
        <v>0</v>
      </c>
      <c r="AV328" s="376">
        <f ca="1">IF(AND(AR328+AT328&gt;0,AS328+AU328&gt;0),COUNTIF(AV$6:AV327,"&gt;0")+1,0)</f>
        <v>0</v>
      </c>
    </row>
    <row r="329" spans="41:48" x14ac:dyDescent="0.15">
      <c r="AO329" s="376">
        <v>9</v>
      </c>
      <c r="AP329" s="376">
        <v>3</v>
      </c>
      <c r="AQ329" s="376">
        <v>12</v>
      </c>
      <c r="AR329" s="37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76">
        <f ca="1">COUNTIF(INDIRECT("H"&amp;(ROW()+12*(($AO329-1)*3+$AP329)-ROW())/12+5):INDIRECT("S"&amp;(ROW()+12*(($AO329-1)*3+$AP329)-ROW())/12+5),AR329)</f>
        <v>0</v>
      </c>
      <c r="AT329" s="378">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376">
        <f ca="1">COUNTIF(INDIRECT("U"&amp;(ROW()+12*(($AO329-1)*3+$AP329)-ROW())/12+5):INDIRECT("AF"&amp;(ROW()+12*(($AO329-1)*3+$AP329)-ROW())/12+5),AT329)</f>
        <v>0</v>
      </c>
      <c r="AV329" s="376">
        <f ca="1">IF(AND(AR329+AT329&gt;0,AS329+AU329&gt;0),COUNTIF(AV$6:AV328,"&gt;0")+1,0)</f>
        <v>0</v>
      </c>
    </row>
    <row r="330" spans="41:48" x14ac:dyDescent="0.15">
      <c r="AO330" s="376">
        <v>10</v>
      </c>
      <c r="AP330" s="376">
        <v>1</v>
      </c>
      <c r="AQ330" s="376">
        <v>1</v>
      </c>
      <c r="AR330" s="37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76">
        <f ca="1">COUNTIF(INDIRECT("H"&amp;(ROW()+12*(($AO330-1)*3+$AP330)-ROW())/12+5):INDIRECT("S"&amp;(ROW()+12*(($AO330-1)*3+$AP330)-ROW())/12+5),AR330)</f>
        <v>0</v>
      </c>
      <c r="AT330" s="378">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376">
        <f ca="1">COUNTIF(INDIRECT("U"&amp;(ROW()+12*(($AO330-1)*3+$AP330)-ROW())/12+5):INDIRECT("AF"&amp;(ROW()+12*(($AO330-1)*3+$AP330)-ROW())/12+5),AT330)</f>
        <v>0</v>
      </c>
      <c r="AV330" s="376">
        <f ca="1">IF(AND(AR330+AT330&gt;0,AS330+AU330&gt;0),COUNTIF(AV$6:AV329,"&gt;0")+1,0)</f>
        <v>0</v>
      </c>
    </row>
    <row r="331" spans="41:48" x14ac:dyDescent="0.15">
      <c r="AO331" s="376">
        <v>10</v>
      </c>
      <c r="AP331" s="376">
        <v>1</v>
      </c>
      <c r="AQ331" s="376">
        <v>2</v>
      </c>
      <c r="AR331" s="37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76">
        <f ca="1">COUNTIF(INDIRECT("H"&amp;(ROW()+12*(($AO331-1)*3+$AP331)-ROW())/12+5):INDIRECT("S"&amp;(ROW()+12*(($AO331-1)*3+$AP331)-ROW())/12+5),AR331)</f>
        <v>0</v>
      </c>
      <c r="AT331" s="378">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376">
        <f ca="1">COUNTIF(INDIRECT("U"&amp;(ROW()+12*(($AO331-1)*3+$AP331)-ROW())/12+5):INDIRECT("AF"&amp;(ROW()+12*(($AO331-1)*3+$AP331)-ROW())/12+5),AT331)</f>
        <v>0</v>
      </c>
      <c r="AV331" s="376">
        <f ca="1">IF(AND(AR331+AT331&gt;0,AS331+AU331&gt;0),COUNTIF(AV$6:AV330,"&gt;0")+1,0)</f>
        <v>0</v>
      </c>
    </row>
    <row r="332" spans="41:48" x14ac:dyDescent="0.15">
      <c r="AO332" s="376">
        <v>10</v>
      </c>
      <c r="AP332" s="376">
        <v>1</v>
      </c>
      <c r="AQ332" s="376">
        <v>3</v>
      </c>
      <c r="AR332" s="37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76">
        <f ca="1">COUNTIF(INDIRECT("H"&amp;(ROW()+12*(($AO332-1)*3+$AP332)-ROW())/12+5):INDIRECT("S"&amp;(ROW()+12*(($AO332-1)*3+$AP332)-ROW())/12+5),AR332)</f>
        <v>0</v>
      </c>
      <c r="AT332" s="378">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376">
        <f ca="1">COUNTIF(INDIRECT("U"&amp;(ROW()+12*(($AO332-1)*3+$AP332)-ROW())/12+5):INDIRECT("AF"&amp;(ROW()+12*(($AO332-1)*3+$AP332)-ROW())/12+5),AT332)</f>
        <v>0</v>
      </c>
      <c r="AV332" s="376">
        <f ca="1">IF(AND(AR332+AT332&gt;0,AS332+AU332&gt;0),COUNTIF(AV$6:AV331,"&gt;0")+1,0)</f>
        <v>0</v>
      </c>
    </row>
    <row r="333" spans="41:48" x14ac:dyDescent="0.15">
      <c r="AO333" s="376">
        <v>10</v>
      </c>
      <c r="AP333" s="376">
        <v>1</v>
      </c>
      <c r="AQ333" s="376">
        <v>4</v>
      </c>
      <c r="AR333" s="37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76">
        <f ca="1">COUNTIF(INDIRECT("H"&amp;(ROW()+12*(($AO333-1)*3+$AP333)-ROW())/12+5):INDIRECT("S"&amp;(ROW()+12*(($AO333-1)*3+$AP333)-ROW())/12+5),AR333)</f>
        <v>0</v>
      </c>
      <c r="AT333" s="378">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376">
        <f ca="1">COUNTIF(INDIRECT("U"&amp;(ROW()+12*(($AO333-1)*3+$AP333)-ROW())/12+5):INDIRECT("AF"&amp;(ROW()+12*(($AO333-1)*3+$AP333)-ROW())/12+5),AT333)</f>
        <v>0</v>
      </c>
      <c r="AV333" s="376">
        <f ca="1">IF(AND(AR333+AT333&gt;0,AS333+AU333&gt;0),COUNTIF(AV$6:AV332,"&gt;0")+1,0)</f>
        <v>0</v>
      </c>
    </row>
    <row r="334" spans="41:48" x14ac:dyDescent="0.15">
      <c r="AO334" s="376">
        <v>10</v>
      </c>
      <c r="AP334" s="376">
        <v>1</v>
      </c>
      <c r="AQ334" s="376">
        <v>5</v>
      </c>
      <c r="AR334" s="37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76">
        <f ca="1">COUNTIF(INDIRECT("H"&amp;(ROW()+12*(($AO334-1)*3+$AP334)-ROW())/12+5):INDIRECT("S"&amp;(ROW()+12*(($AO334-1)*3+$AP334)-ROW())/12+5),AR334)</f>
        <v>0</v>
      </c>
      <c r="AT334" s="378">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376">
        <f ca="1">COUNTIF(INDIRECT("U"&amp;(ROW()+12*(($AO334-1)*3+$AP334)-ROW())/12+5):INDIRECT("AF"&amp;(ROW()+12*(($AO334-1)*3+$AP334)-ROW())/12+5),AT334)</f>
        <v>0</v>
      </c>
      <c r="AV334" s="376">
        <f ca="1">IF(AND(AR334+AT334&gt;0,AS334+AU334&gt;0),COUNTIF(AV$6:AV333,"&gt;0")+1,0)</f>
        <v>0</v>
      </c>
    </row>
    <row r="335" spans="41:48" x14ac:dyDescent="0.15">
      <c r="AO335" s="376">
        <v>10</v>
      </c>
      <c r="AP335" s="376">
        <v>1</v>
      </c>
      <c r="AQ335" s="376">
        <v>6</v>
      </c>
      <c r="AR335" s="37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76">
        <f ca="1">COUNTIF(INDIRECT("H"&amp;(ROW()+12*(($AO335-1)*3+$AP335)-ROW())/12+5):INDIRECT("S"&amp;(ROW()+12*(($AO335-1)*3+$AP335)-ROW())/12+5),AR335)</f>
        <v>0</v>
      </c>
      <c r="AT335" s="378">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376">
        <f ca="1">COUNTIF(INDIRECT("U"&amp;(ROW()+12*(($AO335-1)*3+$AP335)-ROW())/12+5):INDIRECT("AF"&amp;(ROW()+12*(($AO335-1)*3+$AP335)-ROW())/12+5),AT335)</f>
        <v>0</v>
      </c>
      <c r="AV335" s="376">
        <f ca="1">IF(AND(AR335+AT335&gt;0,AS335+AU335&gt;0),COUNTIF(AV$6:AV334,"&gt;0")+1,0)</f>
        <v>0</v>
      </c>
    </row>
    <row r="336" spans="41:48" x14ac:dyDescent="0.15">
      <c r="AO336" s="376">
        <v>10</v>
      </c>
      <c r="AP336" s="376">
        <v>1</v>
      </c>
      <c r="AQ336" s="376">
        <v>7</v>
      </c>
      <c r="AR336" s="37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76">
        <f ca="1">COUNTIF(INDIRECT("H"&amp;(ROW()+12*(($AO336-1)*3+$AP336)-ROW())/12+5):INDIRECT("S"&amp;(ROW()+12*(($AO336-1)*3+$AP336)-ROW())/12+5),AR336)</f>
        <v>0</v>
      </c>
      <c r="AT336" s="378">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376">
        <f ca="1">COUNTIF(INDIRECT("U"&amp;(ROW()+12*(($AO336-1)*3+$AP336)-ROW())/12+5):INDIRECT("AF"&amp;(ROW()+12*(($AO336-1)*3+$AP336)-ROW())/12+5),AT336)</f>
        <v>0</v>
      </c>
      <c r="AV336" s="376">
        <f ca="1">IF(AND(AR336+AT336&gt;0,AS336+AU336&gt;0),COUNTIF(AV$6:AV335,"&gt;0")+1,0)</f>
        <v>0</v>
      </c>
    </row>
    <row r="337" spans="41:48" x14ac:dyDescent="0.15">
      <c r="AO337" s="376">
        <v>10</v>
      </c>
      <c r="AP337" s="376">
        <v>1</v>
      </c>
      <c r="AQ337" s="376">
        <v>8</v>
      </c>
      <c r="AR337" s="37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76">
        <f ca="1">COUNTIF(INDIRECT("H"&amp;(ROW()+12*(($AO337-1)*3+$AP337)-ROW())/12+5):INDIRECT("S"&amp;(ROW()+12*(($AO337-1)*3+$AP337)-ROW())/12+5),AR337)</f>
        <v>0</v>
      </c>
      <c r="AT337" s="378">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376">
        <f ca="1">COUNTIF(INDIRECT("U"&amp;(ROW()+12*(($AO337-1)*3+$AP337)-ROW())/12+5):INDIRECT("AF"&amp;(ROW()+12*(($AO337-1)*3+$AP337)-ROW())/12+5),AT337)</f>
        <v>0</v>
      </c>
      <c r="AV337" s="376">
        <f ca="1">IF(AND(AR337+AT337&gt;0,AS337+AU337&gt;0),COUNTIF(AV$6:AV336,"&gt;0")+1,0)</f>
        <v>0</v>
      </c>
    </row>
    <row r="338" spans="41:48" x14ac:dyDescent="0.15">
      <c r="AO338" s="376">
        <v>10</v>
      </c>
      <c r="AP338" s="376">
        <v>1</v>
      </c>
      <c r="AQ338" s="376">
        <v>9</v>
      </c>
      <c r="AR338" s="37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76">
        <f ca="1">COUNTIF(INDIRECT("H"&amp;(ROW()+12*(($AO338-1)*3+$AP338)-ROW())/12+5):INDIRECT("S"&amp;(ROW()+12*(($AO338-1)*3+$AP338)-ROW())/12+5),AR338)</f>
        <v>0</v>
      </c>
      <c r="AT338" s="378">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376">
        <f ca="1">COUNTIF(INDIRECT("U"&amp;(ROW()+12*(($AO338-1)*3+$AP338)-ROW())/12+5):INDIRECT("AF"&amp;(ROW()+12*(($AO338-1)*3+$AP338)-ROW())/12+5),AT338)</f>
        <v>0</v>
      </c>
      <c r="AV338" s="376">
        <f ca="1">IF(AND(AR338+AT338&gt;0,AS338+AU338&gt;0),COUNTIF(AV$6:AV337,"&gt;0")+1,0)</f>
        <v>0</v>
      </c>
    </row>
    <row r="339" spans="41:48" x14ac:dyDescent="0.15">
      <c r="AO339" s="376">
        <v>10</v>
      </c>
      <c r="AP339" s="376">
        <v>1</v>
      </c>
      <c r="AQ339" s="376">
        <v>10</v>
      </c>
      <c r="AR339" s="37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76">
        <f ca="1">COUNTIF(INDIRECT("H"&amp;(ROW()+12*(($AO339-1)*3+$AP339)-ROW())/12+5):INDIRECT("S"&amp;(ROW()+12*(($AO339-1)*3+$AP339)-ROW())/12+5),AR339)</f>
        <v>0</v>
      </c>
      <c r="AT339" s="378">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376">
        <f ca="1">COUNTIF(INDIRECT("U"&amp;(ROW()+12*(($AO339-1)*3+$AP339)-ROW())/12+5):INDIRECT("AF"&amp;(ROW()+12*(($AO339-1)*3+$AP339)-ROW())/12+5),AT339)</f>
        <v>0</v>
      </c>
      <c r="AV339" s="376">
        <f ca="1">IF(AND(AR339+AT339&gt;0,AS339+AU339&gt;0),COUNTIF(AV$6:AV338,"&gt;0")+1,0)</f>
        <v>0</v>
      </c>
    </row>
    <row r="340" spans="41:48" x14ac:dyDescent="0.15">
      <c r="AO340" s="376">
        <v>10</v>
      </c>
      <c r="AP340" s="376">
        <v>1</v>
      </c>
      <c r="AQ340" s="376">
        <v>11</v>
      </c>
      <c r="AR340" s="37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76">
        <f ca="1">COUNTIF(INDIRECT("H"&amp;(ROW()+12*(($AO340-1)*3+$AP340)-ROW())/12+5):INDIRECT("S"&amp;(ROW()+12*(($AO340-1)*3+$AP340)-ROW())/12+5),AR340)</f>
        <v>0</v>
      </c>
      <c r="AT340" s="378">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376">
        <f ca="1">COUNTIF(INDIRECT("U"&amp;(ROW()+12*(($AO340-1)*3+$AP340)-ROW())/12+5):INDIRECT("AF"&amp;(ROW()+12*(($AO340-1)*3+$AP340)-ROW())/12+5),AT340)</f>
        <v>0</v>
      </c>
      <c r="AV340" s="376">
        <f ca="1">IF(AND(AR340+AT340&gt;0,AS340+AU340&gt;0),COUNTIF(AV$6:AV339,"&gt;0")+1,0)</f>
        <v>0</v>
      </c>
    </row>
    <row r="341" spans="41:48" x14ac:dyDescent="0.15">
      <c r="AO341" s="376">
        <v>10</v>
      </c>
      <c r="AP341" s="376">
        <v>1</v>
      </c>
      <c r="AQ341" s="376">
        <v>12</v>
      </c>
      <c r="AR341" s="37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76">
        <f ca="1">COUNTIF(INDIRECT("H"&amp;(ROW()+12*(($AO341-1)*3+$AP341)-ROW())/12+5):INDIRECT("S"&amp;(ROW()+12*(($AO341-1)*3+$AP341)-ROW())/12+5),AR341)</f>
        <v>0</v>
      </c>
      <c r="AT341" s="378">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376">
        <f ca="1">COUNTIF(INDIRECT("U"&amp;(ROW()+12*(($AO341-1)*3+$AP341)-ROW())/12+5):INDIRECT("AF"&amp;(ROW()+12*(($AO341-1)*3+$AP341)-ROW())/12+5),AT341)</f>
        <v>0</v>
      </c>
      <c r="AV341" s="376">
        <f ca="1">IF(AND(AR341+AT341&gt;0,AS341+AU341&gt;0),COUNTIF(AV$6:AV340,"&gt;0")+1,0)</f>
        <v>0</v>
      </c>
    </row>
    <row r="342" spans="41:48" x14ac:dyDescent="0.15">
      <c r="AO342" s="376">
        <v>10</v>
      </c>
      <c r="AP342" s="376">
        <v>2</v>
      </c>
      <c r="AQ342" s="376">
        <v>1</v>
      </c>
      <c r="AR342" s="37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76">
        <f ca="1">COUNTIF(INDIRECT("H"&amp;(ROW()+12*(($AO342-1)*3+$AP342)-ROW())/12+5):INDIRECT("S"&amp;(ROW()+12*(($AO342-1)*3+$AP342)-ROW())/12+5),AR342)</f>
        <v>0</v>
      </c>
      <c r="AT342" s="378">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376">
        <f ca="1">COUNTIF(INDIRECT("U"&amp;(ROW()+12*(($AO342-1)*3+$AP342)-ROW())/12+5):INDIRECT("AF"&amp;(ROW()+12*(($AO342-1)*3+$AP342)-ROW())/12+5),AT342)</f>
        <v>0</v>
      </c>
      <c r="AV342" s="376">
        <f ca="1">IF(AND(AR342+AT342&gt;0,AS342+AU342&gt;0),COUNTIF(AV$6:AV341,"&gt;0")+1,0)</f>
        <v>0</v>
      </c>
    </row>
    <row r="343" spans="41:48" x14ac:dyDescent="0.15">
      <c r="AO343" s="376">
        <v>10</v>
      </c>
      <c r="AP343" s="376">
        <v>2</v>
      </c>
      <c r="AQ343" s="376">
        <v>2</v>
      </c>
      <c r="AR343" s="37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76">
        <f ca="1">COUNTIF(INDIRECT("H"&amp;(ROW()+12*(($AO343-1)*3+$AP343)-ROW())/12+5):INDIRECT("S"&amp;(ROW()+12*(($AO343-1)*3+$AP343)-ROW())/12+5),AR343)</f>
        <v>0</v>
      </c>
      <c r="AT343" s="378">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376">
        <f ca="1">COUNTIF(INDIRECT("U"&amp;(ROW()+12*(($AO343-1)*3+$AP343)-ROW())/12+5):INDIRECT("AF"&amp;(ROW()+12*(($AO343-1)*3+$AP343)-ROW())/12+5),AT343)</f>
        <v>0</v>
      </c>
      <c r="AV343" s="376">
        <f ca="1">IF(AND(AR343+AT343&gt;0,AS343+AU343&gt;0),COUNTIF(AV$6:AV342,"&gt;0")+1,0)</f>
        <v>0</v>
      </c>
    </row>
    <row r="344" spans="41:48" x14ac:dyDescent="0.15">
      <c r="AO344" s="376">
        <v>10</v>
      </c>
      <c r="AP344" s="376">
        <v>2</v>
      </c>
      <c r="AQ344" s="376">
        <v>3</v>
      </c>
      <c r="AR344" s="37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76">
        <f ca="1">COUNTIF(INDIRECT("H"&amp;(ROW()+12*(($AO344-1)*3+$AP344)-ROW())/12+5):INDIRECT("S"&amp;(ROW()+12*(($AO344-1)*3+$AP344)-ROW())/12+5),AR344)</f>
        <v>0</v>
      </c>
      <c r="AT344" s="378">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376">
        <f ca="1">COUNTIF(INDIRECT("U"&amp;(ROW()+12*(($AO344-1)*3+$AP344)-ROW())/12+5):INDIRECT("AF"&amp;(ROW()+12*(($AO344-1)*3+$AP344)-ROW())/12+5),AT344)</f>
        <v>0</v>
      </c>
      <c r="AV344" s="376">
        <f ca="1">IF(AND(AR344+AT344&gt;0,AS344+AU344&gt;0),COUNTIF(AV$6:AV343,"&gt;0")+1,0)</f>
        <v>0</v>
      </c>
    </row>
    <row r="345" spans="41:48" x14ac:dyDescent="0.15">
      <c r="AO345" s="376">
        <v>10</v>
      </c>
      <c r="AP345" s="376">
        <v>2</v>
      </c>
      <c r="AQ345" s="376">
        <v>4</v>
      </c>
      <c r="AR345" s="37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76">
        <f ca="1">COUNTIF(INDIRECT("H"&amp;(ROW()+12*(($AO345-1)*3+$AP345)-ROW())/12+5):INDIRECT("S"&amp;(ROW()+12*(($AO345-1)*3+$AP345)-ROW())/12+5),AR345)</f>
        <v>0</v>
      </c>
      <c r="AT345" s="378">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376">
        <f ca="1">COUNTIF(INDIRECT("U"&amp;(ROW()+12*(($AO345-1)*3+$AP345)-ROW())/12+5):INDIRECT("AF"&amp;(ROW()+12*(($AO345-1)*3+$AP345)-ROW())/12+5),AT345)</f>
        <v>0</v>
      </c>
      <c r="AV345" s="376">
        <f ca="1">IF(AND(AR345+AT345&gt;0,AS345+AU345&gt;0),COUNTIF(AV$6:AV344,"&gt;0")+1,0)</f>
        <v>0</v>
      </c>
    </row>
    <row r="346" spans="41:48" x14ac:dyDescent="0.15">
      <c r="AO346" s="376">
        <v>10</v>
      </c>
      <c r="AP346" s="376">
        <v>2</v>
      </c>
      <c r="AQ346" s="376">
        <v>5</v>
      </c>
      <c r="AR346" s="37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76">
        <f ca="1">COUNTIF(INDIRECT("H"&amp;(ROW()+12*(($AO346-1)*3+$AP346)-ROW())/12+5):INDIRECT("S"&amp;(ROW()+12*(($AO346-1)*3+$AP346)-ROW())/12+5),AR346)</f>
        <v>0</v>
      </c>
      <c r="AT346" s="378">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376">
        <f ca="1">COUNTIF(INDIRECT("U"&amp;(ROW()+12*(($AO346-1)*3+$AP346)-ROW())/12+5):INDIRECT("AF"&amp;(ROW()+12*(($AO346-1)*3+$AP346)-ROW())/12+5),AT346)</f>
        <v>0</v>
      </c>
      <c r="AV346" s="376">
        <f ca="1">IF(AND(AR346+AT346&gt;0,AS346+AU346&gt;0),COUNTIF(AV$6:AV345,"&gt;0")+1,0)</f>
        <v>0</v>
      </c>
    </row>
    <row r="347" spans="41:48" x14ac:dyDescent="0.15">
      <c r="AO347" s="376">
        <v>10</v>
      </c>
      <c r="AP347" s="376">
        <v>2</v>
      </c>
      <c r="AQ347" s="376">
        <v>6</v>
      </c>
      <c r="AR347" s="37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76">
        <f ca="1">COUNTIF(INDIRECT("H"&amp;(ROW()+12*(($AO347-1)*3+$AP347)-ROW())/12+5):INDIRECT("S"&amp;(ROW()+12*(($AO347-1)*3+$AP347)-ROW())/12+5),AR347)</f>
        <v>0</v>
      </c>
      <c r="AT347" s="378">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376">
        <f ca="1">COUNTIF(INDIRECT("U"&amp;(ROW()+12*(($AO347-1)*3+$AP347)-ROW())/12+5):INDIRECT("AF"&amp;(ROW()+12*(($AO347-1)*3+$AP347)-ROW())/12+5),AT347)</f>
        <v>0</v>
      </c>
      <c r="AV347" s="376">
        <f ca="1">IF(AND(AR347+AT347&gt;0,AS347+AU347&gt;0),COUNTIF(AV$6:AV346,"&gt;0")+1,0)</f>
        <v>0</v>
      </c>
    </row>
    <row r="348" spans="41:48" x14ac:dyDescent="0.15">
      <c r="AO348" s="376">
        <v>10</v>
      </c>
      <c r="AP348" s="376">
        <v>2</v>
      </c>
      <c r="AQ348" s="376">
        <v>7</v>
      </c>
      <c r="AR348" s="37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76">
        <f ca="1">COUNTIF(INDIRECT("H"&amp;(ROW()+12*(($AO348-1)*3+$AP348)-ROW())/12+5):INDIRECT("S"&amp;(ROW()+12*(($AO348-1)*3+$AP348)-ROW())/12+5),AR348)</f>
        <v>0</v>
      </c>
      <c r="AT348" s="378">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376">
        <f ca="1">COUNTIF(INDIRECT("U"&amp;(ROW()+12*(($AO348-1)*3+$AP348)-ROW())/12+5):INDIRECT("AF"&amp;(ROW()+12*(($AO348-1)*3+$AP348)-ROW())/12+5),AT348)</f>
        <v>0</v>
      </c>
      <c r="AV348" s="376">
        <f ca="1">IF(AND(AR348+AT348&gt;0,AS348+AU348&gt;0),COUNTIF(AV$6:AV347,"&gt;0")+1,0)</f>
        <v>0</v>
      </c>
    </row>
    <row r="349" spans="41:48" x14ac:dyDescent="0.15">
      <c r="AO349" s="376">
        <v>10</v>
      </c>
      <c r="AP349" s="376">
        <v>2</v>
      </c>
      <c r="AQ349" s="376">
        <v>8</v>
      </c>
      <c r="AR349" s="37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76">
        <f ca="1">COUNTIF(INDIRECT("H"&amp;(ROW()+12*(($AO349-1)*3+$AP349)-ROW())/12+5):INDIRECT("S"&amp;(ROW()+12*(($AO349-1)*3+$AP349)-ROW())/12+5),AR349)</f>
        <v>0</v>
      </c>
      <c r="AT349" s="378">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376">
        <f ca="1">COUNTIF(INDIRECT("U"&amp;(ROW()+12*(($AO349-1)*3+$AP349)-ROW())/12+5):INDIRECT("AF"&amp;(ROW()+12*(($AO349-1)*3+$AP349)-ROW())/12+5),AT349)</f>
        <v>0</v>
      </c>
      <c r="AV349" s="376">
        <f ca="1">IF(AND(AR349+AT349&gt;0,AS349+AU349&gt;0),COUNTIF(AV$6:AV348,"&gt;0")+1,0)</f>
        <v>0</v>
      </c>
    </row>
    <row r="350" spans="41:48" x14ac:dyDescent="0.15">
      <c r="AO350" s="376">
        <v>10</v>
      </c>
      <c r="AP350" s="376">
        <v>2</v>
      </c>
      <c r="AQ350" s="376">
        <v>9</v>
      </c>
      <c r="AR350" s="37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76">
        <f ca="1">COUNTIF(INDIRECT("H"&amp;(ROW()+12*(($AO350-1)*3+$AP350)-ROW())/12+5):INDIRECT("S"&amp;(ROW()+12*(($AO350-1)*3+$AP350)-ROW())/12+5),AR350)</f>
        <v>0</v>
      </c>
      <c r="AT350" s="378">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376">
        <f ca="1">COUNTIF(INDIRECT("U"&amp;(ROW()+12*(($AO350-1)*3+$AP350)-ROW())/12+5):INDIRECT("AF"&amp;(ROW()+12*(($AO350-1)*3+$AP350)-ROW())/12+5),AT350)</f>
        <v>0</v>
      </c>
      <c r="AV350" s="376">
        <f ca="1">IF(AND(AR350+AT350&gt;0,AS350+AU350&gt;0),COUNTIF(AV$6:AV349,"&gt;0")+1,0)</f>
        <v>0</v>
      </c>
    </row>
    <row r="351" spans="41:48" x14ac:dyDescent="0.15">
      <c r="AO351" s="376">
        <v>10</v>
      </c>
      <c r="AP351" s="376">
        <v>2</v>
      </c>
      <c r="AQ351" s="376">
        <v>10</v>
      </c>
      <c r="AR351" s="37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76">
        <f ca="1">COUNTIF(INDIRECT("H"&amp;(ROW()+12*(($AO351-1)*3+$AP351)-ROW())/12+5):INDIRECT("S"&amp;(ROW()+12*(($AO351-1)*3+$AP351)-ROW())/12+5),AR351)</f>
        <v>0</v>
      </c>
      <c r="AT351" s="378">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376">
        <f ca="1">COUNTIF(INDIRECT("U"&amp;(ROW()+12*(($AO351-1)*3+$AP351)-ROW())/12+5):INDIRECT("AF"&amp;(ROW()+12*(($AO351-1)*3+$AP351)-ROW())/12+5),AT351)</f>
        <v>0</v>
      </c>
      <c r="AV351" s="376">
        <f ca="1">IF(AND(AR351+AT351&gt;0,AS351+AU351&gt;0),COUNTIF(AV$6:AV350,"&gt;0")+1,0)</f>
        <v>0</v>
      </c>
    </row>
    <row r="352" spans="41:48" x14ac:dyDescent="0.15">
      <c r="AO352" s="376">
        <v>10</v>
      </c>
      <c r="AP352" s="376">
        <v>2</v>
      </c>
      <c r="AQ352" s="376">
        <v>11</v>
      </c>
      <c r="AR352" s="37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76">
        <f ca="1">COUNTIF(INDIRECT("H"&amp;(ROW()+12*(($AO352-1)*3+$AP352)-ROW())/12+5):INDIRECT("S"&amp;(ROW()+12*(($AO352-1)*3+$AP352)-ROW())/12+5),AR352)</f>
        <v>0</v>
      </c>
      <c r="AT352" s="378">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376">
        <f ca="1">COUNTIF(INDIRECT("U"&amp;(ROW()+12*(($AO352-1)*3+$AP352)-ROW())/12+5):INDIRECT("AF"&amp;(ROW()+12*(($AO352-1)*3+$AP352)-ROW())/12+5),AT352)</f>
        <v>0</v>
      </c>
      <c r="AV352" s="376">
        <f ca="1">IF(AND(AR352+AT352&gt;0,AS352+AU352&gt;0),COUNTIF(AV$6:AV351,"&gt;0")+1,0)</f>
        <v>0</v>
      </c>
    </row>
    <row r="353" spans="41:48" x14ac:dyDescent="0.15">
      <c r="AO353" s="376">
        <v>10</v>
      </c>
      <c r="AP353" s="376">
        <v>2</v>
      </c>
      <c r="AQ353" s="376">
        <v>12</v>
      </c>
      <c r="AR353" s="37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76">
        <f ca="1">COUNTIF(INDIRECT("H"&amp;(ROW()+12*(($AO353-1)*3+$AP353)-ROW())/12+5):INDIRECT("S"&amp;(ROW()+12*(($AO353-1)*3+$AP353)-ROW())/12+5),AR353)</f>
        <v>0</v>
      </c>
      <c r="AT353" s="378">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376">
        <f ca="1">COUNTIF(INDIRECT("U"&amp;(ROW()+12*(($AO353-1)*3+$AP353)-ROW())/12+5):INDIRECT("AF"&amp;(ROW()+12*(($AO353-1)*3+$AP353)-ROW())/12+5),AT353)</f>
        <v>0</v>
      </c>
      <c r="AV353" s="376">
        <f ca="1">IF(AND(AR353+AT353&gt;0,AS353+AU353&gt;0),COUNTIF(AV$6:AV352,"&gt;0")+1,0)</f>
        <v>0</v>
      </c>
    </row>
    <row r="354" spans="41:48" x14ac:dyDescent="0.15">
      <c r="AO354" s="376">
        <v>10</v>
      </c>
      <c r="AP354" s="376">
        <v>3</v>
      </c>
      <c r="AQ354" s="376">
        <v>1</v>
      </c>
      <c r="AR354" s="37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76">
        <f ca="1">COUNTIF(INDIRECT("H"&amp;(ROW()+12*(($AO354-1)*3+$AP354)-ROW())/12+5):INDIRECT("S"&amp;(ROW()+12*(($AO354-1)*3+$AP354)-ROW())/12+5),AR354)</f>
        <v>0</v>
      </c>
      <c r="AT354" s="378">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376">
        <f ca="1">COUNTIF(INDIRECT("U"&amp;(ROW()+12*(($AO354-1)*3+$AP354)-ROW())/12+5):INDIRECT("AF"&amp;(ROW()+12*(($AO354-1)*3+$AP354)-ROW())/12+5),AT354)</f>
        <v>0</v>
      </c>
      <c r="AV354" s="376">
        <f ca="1">IF(AND(AR354+AT354&gt;0,AS354+AU354&gt;0),COUNTIF(AV$6:AV353,"&gt;0")+1,0)</f>
        <v>0</v>
      </c>
    </row>
    <row r="355" spans="41:48" x14ac:dyDescent="0.15">
      <c r="AO355" s="376">
        <v>10</v>
      </c>
      <c r="AP355" s="376">
        <v>3</v>
      </c>
      <c r="AQ355" s="376">
        <v>2</v>
      </c>
      <c r="AR355" s="37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76">
        <f ca="1">COUNTIF(INDIRECT("H"&amp;(ROW()+12*(($AO355-1)*3+$AP355)-ROW())/12+5):INDIRECT("S"&amp;(ROW()+12*(($AO355-1)*3+$AP355)-ROW())/12+5),AR355)</f>
        <v>0</v>
      </c>
      <c r="AT355" s="378">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376">
        <f ca="1">COUNTIF(INDIRECT("U"&amp;(ROW()+12*(($AO355-1)*3+$AP355)-ROW())/12+5):INDIRECT("AF"&amp;(ROW()+12*(($AO355-1)*3+$AP355)-ROW())/12+5),AT355)</f>
        <v>0</v>
      </c>
      <c r="AV355" s="376">
        <f ca="1">IF(AND(AR355+AT355&gt;0,AS355+AU355&gt;0),COUNTIF(AV$6:AV354,"&gt;0")+1,0)</f>
        <v>0</v>
      </c>
    </row>
    <row r="356" spans="41:48" x14ac:dyDescent="0.15">
      <c r="AO356" s="376">
        <v>10</v>
      </c>
      <c r="AP356" s="376">
        <v>3</v>
      </c>
      <c r="AQ356" s="376">
        <v>3</v>
      </c>
      <c r="AR356" s="37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76">
        <f ca="1">COUNTIF(INDIRECT("H"&amp;(ROW()+12*(($AO356-1)*3+$AP356)-ROW())/12+5):INDIRECT("S"&amp;(ROW()+12*(($AO356-1)*3+$AP356)-ROW())/12+5),AR356)</f>
        <v>0</v>
      </c>
      <c r="AT356" s="378">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376">
        <f ca="1">COUNTIF(INDIRECT("U"&amp;(ROW()+12*(($AO356-1)*3+$AP356)-ROW())/12+5):INDIRECT("AF"&amp;(ROW()+12*(($AO356-1)*3+$AP356)-ROW())/12+5),AT356)</f>
        <v>0</v>
      </c>
      <c r="AV356" s="376">
        <f ca="1">IF(AND(AR356+AT356&gt;0,AS356+AU356&gt;0),COUNTIF(AV$6:AV355,"&gt;0")+1,0)</f>
        <v>0</v>
      </c>
    </row>
    <row r="357" spans="41:48" x14ac:dyDescent="0.15">
      <c r="AO357" s="376">
        <v>10</v>
      </c>
      <c r="AP357" s="376">
        <v>3</v>
      </c>
      <c r="AQ357" s="376">
        <v>4</v>
      </c>
      <c r="AR357" s="37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76">
        <f ca="1">COUNTIF(INDIRECT("H"&amp;(ROW()+12*(($AO357-1)*3+$AP357)-ROW())/12+5):INDIRECT("S"&amp;(ROW()+12*(($AO357-1)*3+$AP357)-ROW())/12+5),AR357)</f>
        <v>0</v>
      </c>
      <c r="AT357" s="378">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376">
        <f ca="1">COUNTIF(INDIRECT("U"&amp;(ROW()+12*(($AO357-1)*3+$AP357)-ROW())/12+5):INDIRECT("AF"&amp;(ROW()+12*(($AO357-1)*3+$AP357)-ROW())/12+5),AT357)</f>
        <v>0</v>
      </c>
      <c r="AV357" s="376">
        <f ca="1">IF(AND(AR357+AT357&gt;0,AS357+AU357&gt;0),COUNTIF(AV$6:AV356,"&gt;0")+1,0)</f>
        <v>0</v>
      </c>
    </row>
    <row r="358" spans="41:48" x14ac:dyDescent="0.15">
      <c r="AO358" s="376">
        <v>10</v>
      </c>
      <c r="AP358" s="376">
        <v>3</v>
      </c>
      <c r="AQ358" s="376">
        <v>5</v>
      </c>
      <c r="AR358" s="37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76">
        <f ca="1">COUNTIF(INDIRECT("H"&amp;(ROW()+12*(($AO358-1)*3+$AP358)-ROW())/12+5):INDIRECT("S"&amp;(ROW()+12*(($AO358-1)*3+$AP358)-ROW())/12+5),AR358)</f>
        <v>0</v>
      </c>
      <c r="AT358" s="378">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376">
        <f ca="1">COUNTIF(INDIRECT("U"&amp;(ROW()+12*(($AO358-1)*3+$AP358)-ROW())/12+5):INDIRECT("AF"&amp;(ROW()+12*(($AO358-1)*3+$AP358)-ROW())/12+5),AT358)</f>
        <v>0</v>
      </c>
      <c r="AV358" s="376">
        <f ca="1">IF(AND(AR358+AT358&gt;0,AS358+AU358&gt;0),COUNTIF(AV$6:AV357,"&gt;0")+1,0)</f>
        <v>0</v>
      </c>
    </row>
    <row r="359" spans="41:48" x14ac:dyDescent="0.15">
      <c r="AO359" s="376">
        <v>10</v>
      </c>
      <c r="AP359" s="376">
        <v>3</v>
      </c>
      <c r="AQ359" s="376">
        <v>6</v>
      </c>
      <c r="AR359" s="37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76">
        <f ca="1">COUNTIF(INDIRECT("H"&amp;(ROW()+12*(($AO359-1)*3+$AP359)-ROW())/12+5):INDIRECT("S"&amp;(ROW()+12*(($AO359-1)*3+$AP359)-ROW())/12+5),AR359)</f>
        <v>0</v>
      </c>
      <c r="AT359" s="378">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376">
        <f ca="1">COUNTIF(INDIRECT("U"&amp;(ROW()+12*(($AO359-1)*3+$AP359)-ROW())/12+5):INDIRECT("AF"&amp;(ROW()+12*(($AO359-1)*3+$AP359)-ROW())/12+5),AT359)</f>
        <v>0</v>
      </c>
      <c r="AV359" s="376">
        <f ca="1">IF(AND(AR359+AT359&gt;0,AS359+AU359&gt;0),COUNTIF(AV$6:AV358,"&gt;0")+1,0)</f>
        <v>0</v>
      </c>
    </row>
    <row r="360" spans="41:48" x14ac:dyDescent="0.15">
      <c r="AO360" s="376">
        <v>10</v>
      </c>
      <c r="AP360" s="376">
        <v>3</v>
      </c>
      <c r="AQ360" s="376">
        <v>7</v>
      </c>
      <c r="AR360" s="37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76">
        <f ca="1">COUNTIF(INDIRECT("H"&amp;(ROW()+12*(($AO360-1)*3+$AP360)-ROW())/12+5):INDIRECT("S"&amp;(ROW()+12*(($AO360-1)*3+$AP360)-ROW())/12+5),AR360)</f>
        <v>0</v>
      </c>
      <c r="AT360" s="378">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376">
        <f ca="1">COUNTIF(INDIRECT("U"&amp;(ROW()+12*(($AO360-1)*3+$AP360)-ROW())/12+5):INDIRECT("AF"&amp;(ROW()+12*(($AO360-1)*3+$AP360)-ROW())/12+5),AT360)</f>
        <v>0</v>
      </c>
      <c r="AV360" s="376">
        <f ca="1">IF(AND(AR360+AT360&gt;0,AS360+AU360&gt;0),COUNTIF(AV$6:AV359,"&gt;0")+1,0)</f>
        <v>0</v>
      </c>
    </row>
    <row r="361" spans="41:48" x14ac:dyDescent="0.15">
      <c r="AO361" s="376">
        <v>10</v>
      </c>
      <c r="AP361" s="376">
        <v>3</v>
      </c>
      <c r="AQ361" s="376">
        <v>8</v>
      </c>
      <c r="AR361" s="37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76">
        <f ca="1">COUNTIF(INDIRECT("H"&amp;(ROW()+12*(($AO361-1)*3+$AP361)-ROW())/12+5):INDIRECT("S"&amp;(ROW()+12*(($AO361-1)*3+$AP361)-ROW())/12+5),AR361)</f>
        <v>0</v>
      </c>
      <c r="AT361" s="378">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376">
        <f ca="1">COUNTIF(INDIRECT("U"&amp;(ROW()+12*(($AO361-1)*3+$AP361)-ROW())/12+5):INDIRECT("AF"&amp;(ROW()+12*(($AO361-1)*3+$AP361)-ROW())/12+5),AT361)</f>
        <v>0</v>
      </c>
      <c r="AV361" s="376">
        <f ca="1">IF(AND(AR361+AT361&gt;0,AS361+AU361&gt;0),COUNTIF(AV$6:AV360,"&gt;0")+1,0)</f>
        <v>0</v>
      </c>
    </row>
    <row r="362" spans="41:48" x14ac:dyDescent="0.15">
      <c r="AO362" s="376">
        <v>10</v>
      </c>
      <c r="AP362" s="376">
        <v>3</v>
      </c>
      <c r="AQ362" s="376">
        <v>9</v>
      </c>
      <c r="AR362" s="37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76">
        <f ca="1">COUNTIF(INDIRECT("H"&amp;(ROW()+12*(($AO362-1)*3+$AP362)-ROW())/12+5):INDIRECT("S"&amp;(ROW()+12*(($AO362-1)*3+$AP362)-ROW())/12+5),AR362)</f>
        <v>0</v>
      </c>
      <c r="AT362" s="378">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376">
        <f ca="1">COUNTIF(INDIRECT("U"&amp;(ROW()+12*(($AO362-1)*3+$AP362)-ROW())/12+5):INDIRECT("AF"&amp;(ROW()+12*(($AO362-1)*3+$AP362)-ROW())/12+5),AT362)</f>
        <v>0</v>
      </c>
      <c r="AV362" s="376">
        <f ca="1">IF(AND(AR362+AT362&gt;0,AS362+AU362&gt;0),COUNTIF(AV$6:AV361,"&gt;0")+1,0)</f>
        <v>0</v>
      </c>
    </row>
    <row r="363" spans="41:48" x14ac:dyDescent="0.15">
      <c r="AO363" s="376">
        <v>10</v>
      </c>
      <c r="AP363" s="376">
        <v>3</v>
      </c>
      <c r="AQ363" s="376">
        <v>10</v>
      </c>
      <c r="AR363" s="37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76">
        <f ca="1">COUNTIF(INDIRECT("H"&amp;(ROW()+12*(($AO363-1)*3+$AP363)-ROW())/12+5):INDIRECT("S"&amp;(ROW()+12*(($AO363-1)*3+$AP363)-ROW())/12+5),AR363)</f>
        <v>0</v>
      </c>
      <c r="AT363" s="378">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376">
        <f ca="1">COUNTIF(INDIRECT("U"&amp;(ROW()+12*(($AO363-1)*3+$AP363)-ROW())/12+5):INDIRECT("AF"&amp;(ROW()+12*(($AO363-1)*3+$AP363)-ROW())/12+5),AT363)</f>
        <v>0</v>
      </c>
      <c r="AV363" s="376">
        <f ca="1">IF(AND(AR363+AT363&gt;0,AS363+AU363&gt;0),COUNTIF(AV$6:AV362,"&gt;0")+1,0)</f>
        <v>0</v>
      </c>
    </row>
    <row r="364" spans="41:48" x14ac:dyDescent="0.15">
      <c r="AO364" s="376">
        <v>10</v>
      </c>
      <c r="AP364" s="376">
        <v>3</v>
      </c>
      <c r="AQ364" s="376">
        <v>11</v>
      </c>
      <c r="AR364" s="37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76">
        <f ca="1">COUNTIF(INDIRECT("H"&amp;(ROW()+12*(($AO364-1)*3+$AP364)-ROW())/12+5):INDIRECT("S"&amp;(ROW()+12*(($AO364-1)*3+$AP364)-ROW())/12+5),AR364)</f>
        <v>0</v>
      </c>
      <c r="AT364" s="378">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376">
        <f ca="1">COUNTIF(INDIRECT("U"&amp;(ROW()+12*(($AO364-1)*3+$AP364)-ROW())/12+5):INDIRECT("AF"&amp;(ROW()+12*(($AO364-1)*3+$AP364)-ROW())/12+5),AT364)</f>
        <v>0</v>
      </c>
      <c r="AV364" s="376">
        <f ca="1">IF(AND(AR364+AT364&gt;0,AS364+AU364&gt;0),COUNTIF(AV$6:AV363,"&gt;0")+1,0)</f>
        <v>0</v>
      </c>
    </row>
    <row r="365" spans="41:48" x14ac:dyDescent="0.15">
      <c r="AO365" s="376">
        <v>10</v>
      </c>
      <c r="AP365" s="376">
        <v>3</v>
      </c>
      <c r="AQ365" s="376">
        <v>12</v>
      </c>
      <c r="AR365" s="37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76">
        <f ca="1">COUNTIF(INDIRECT("H"&amp;(ROW()+12*(($AO365-1)*3+$AP365)-ROW())/12+5):INDIRECT("S"&amp;(ROW()+12*(($AO365-1)*3+$AP365)-ROW())/12+5),AR365)</f>
        <v>0</v>
      </c>
      <c r="AT365" s="378">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376">
        <f ca="1">COUNTIF(INDIRECT("U"&amp;(ROW()+12*(($AO365-1)*3+$AP365)-ROW())/12+5):INDIRECT("AF"&amp;(ROW()+12*(($AO365-1)*3+$AP365)-ROW())/12+5),AT365)</f>
        <v>0</v>
      </c>
      <c r="AV365" s="376">
        <f ca="1">IF(AND(AR365+AT365&gt;0,AS365+AU365&gt;0),COUNTIF(AV$6:AV364,"&gt;0")+1,0)</f>
        <v>0</v>
      </c>
    </row>
    <row r="366" spans="41:48" x14ac:dyDescent="0.15">
      <c r="AO366" s="376">
        <v>11</v>
      </c>
      <c r="AP366" s="376">
        <v>1</v>
      </c>
      <c r="AQ366" s="376">
        <v>1</v>
      </c>
      <c r="AR366" s="37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76">
        <f ca="1">COUNTIF(INDIRECT("H"&amp;(ROW()+12*(($AO366-1)*3+$AP366)-ROW())/12+5):INDIRECT("S"&amp;(ROW()+12*(($AO366-1)*3+$AP366)-ROW())/12+5),AR366)</f>
        <v>0</v>
      </c>
      <c r="AT366" s="378">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376">
        <f ca="1">COUNTIF(INDIRECT("U"&amp;(ROW()+12*(($AO366-1)*3+$AP366)-ROW())/12+5):INDIRECT("AF"&amp;(ROW()+12*(($AO366-1)*3+$AP366)-ROW())/12+5),AT366)</f>
        <v>0</v>
      </c>
      <c r="AV366" s="376">
        <f ca="1">IF(AND(AR366+AT366&gt;0,AS366+AU366&gt;0),COUNTIF(AV$6:AV365,"&gt;0")+1,0)</f>
        <v>0</v>
      </c>
    </row>
    <row r="367" spans="41:48" x14ac:dyDescent="0.15">
      <c r="AO367" s="376">
        <v>11</v>
      </c>
      <c r="AP367" s="376">
        <v>1</v>
      </c>
      <c r="AQ367" s="376">
        <v>2</v>
      </c>
      <c r="AR367" s="37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76">
        <f ca="1">COUNTIF(INDIRECT("H"&amp;(ROW()+12*(($AO367-1)*3+$AP367)-ROW())/12+5):INDIRECT("S"&amp;(ROW()+12*(($AO367-1)*3+$AP367)-ROW())/12+5),AR367)</f>
        <v>0</v>
      </c>
      <c r="AT367" s="378">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376">
        <f ca="1">COUNTIF(INDIRECT("U"&amp;(ROW()+12*(($AO367-1)*3+$AP367)-ROW())/12+5):INDIRECT("AF"&amp;(ROW()+12*(($AO367-1)*3+$AP367)-ROW())/12+5),AT367)</f>
        <v>0</v>
      </c>
      <c r="AV367" s="376">
        <f ca="1">IF(AND(AR367+AT367&gt;0,AS367+AU367&gt;0),COUNTIF(AV$6:AV366,"&gt;0")+1,0)</f>
        <v>0</v>
      </c>
    </row>
    <row r="368" spans="41:48" x14ac:dyDescent="0.15">
      <c r="AO368" s="376">
        <v>11</v>
      </c>
      <c r="AP368" s="376">
        <v>1</v>
      </c>
      <c r="AQ368" s="376">
        <v>3</v>
      </c>
      <c r="AR368" s="37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76">
        <f ca="1">COUNTIF(INDIRECT("H"&amp;(ROW()+12*(($AO368-1)*3+$AP368)-ROW())/12+5):INDIRECT("S"&amp;(ROW()+12*(($AO368-1)*3+$AP368)-ROW())/12+5),AR368)</f>
        <v>0</v>
      </c>
      <c r="AT368" s="378">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376">
        <f ca="1">COUNTIF(INDIRECT("U"&amp;(ROW()+12*(($AO368-1)*3+$AP368)-ROW())/12+5):INDIRECT("AF"&amp;(ROW()+12*(($AO368-1)*3+$AP368)-ROW())/12+5),AT368)</f>
        <v>0</v>
      </c>
      <c r="AV368" s="376">
        <f ca="1">IF(AND(AR368+AT368&gt;0,AS368+AU368&gt;0),COUNTIF(AV$6:AV367,"&gt;0")+1,0)</f>
        <v>0</v>
      </c>
    </row>
    <row r="369" spans="41:48" x14ac:dyDescent="0.15">
      <c r="AO369" s="376">
        <v>11</v>
      </c>
      <c r="AP369" s="376">
        <v>1</v>
      </c>
      <c r="AQ369" s="376">
        <v>4</v>
      </c>
      <c r="AR369" s="37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76">
        <f ca="1">COUNTIF(INDIRECT("H"&amp;(ROW()+12*(($AO369-1)*3+$AP369)-ROW())/12+5):INDIRECT("S"&amp;(ROW()+12*(($AO369-1)*3+$AP369)-ROW())/12+5),AR369)</f>
        <v>0</v>
      </c>
      <c r="AT369" s="378">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376">
        <f ca="1">COUNTIF(INDIRECT("U"&amp;(ROW()+12*(($AO369-1)*3+$AP369)-ROW())/12+5):INDIRECT("AF"&amp;(ROW()+12*(($AO369-1)*3+$AP369)-ROW())/12+5),AT369)</f>
        <v>0</v>
      </c>
      <c r="AV369" s="376">
        <f ca="1">IF(AND(AR369+AT369&gt;0,AS369+AU369&gt;0),COUNTIF(AV$6:AV368,"&gt;0")+1,0)</f>
        <v>0</v>
      </c>
    </row>
    <row r="370" spans="41:48" x14ac:dyDescent="0.15">
      <c r="AO370" s="376">
        <v>11</v>
      </c>
      <c r="AP370" s="376">
        <v>1</v>
      </c>
      <c r="AQ370" s="376">
        <v>5</v>
      </c>
      <c r="AR370" s="37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76">
        <f ca="1">COUNTIF(INDIRECT("H"&amp;(ROW()+12*(($AO370-1)*3+$AP370)-ROW())/12+5):INDIRECT("S"&amp;(ROW()+12*(($AO370-1)*3+$AP370)-ROW())/12+5),AR370)</f>
        <v>0</v>
      </c>
      <c r="AT370" s="378">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376">
        <f ca="1">COUNTIF(INDIRECT("U"&amp;(ROW()+12*(($AO370-1)*3+$AP370)-ROW())/12+5):INDIRECT("AF"&amp;(ROW()+12*(($AO370-1)*3+$AP370)-ROW())/12+5),AT370)</f>
        <v>0</v>
      </c>
      <c r="AV370" s="376">
        <f ca="1">IF(AND(AR370+AT370&gt;0,AS370+AU370&gt;0),COUNTIF(AV$6:AV369,"&gt;0")+1,0)</f>
        <v>0</v>
      </c>
    </row>
    <row r="371" spans="41:48" x14ac:dyDescent="0.15">
      <c r="AO371" s="376">
        <v>11</v>
      </c>
      <c r="AP371" s="376">
        <v>1</v>
      </c>
      <c r="AQ371" s="376">
        <v>6</v>
      </c>
      <c r="AR371" s="37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76">
        <f ca="1">COUNTIF(INDIRECT("H"&amp;(ROW()+12*(($AO371-1)*3+$AP371)-ROW())/12+5):INDIRECT("S"&amp;(ROW()+12*(($AO371-1)*3+$AP371)-ROW())/12+5),AR371)</f>
        <v>0</v>
      </c>
      <c r="AT371" s="378">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376">
        <f ca="1">COUNTIF(INDIRECT("U"&amp;(ROW()+12*(($AO371-1)*3+$AP371)-ROW())/12+5):INDIRECT("AF"&amp;(ROW()+12*(($AO371-1)*3+$AP371)-ROW())/12+5),AT371)</f>
        <v>0</v>
      </c>
      <c r="AV371" s="376">
        <f ca="1">IF(AND(AR371+AT371&gt;0,AS371+AU371&gt;0),COUNTIF(AV$6:AV370,"&gt;0")+1,0)</f>
        <v>0</v>
      </c>
    </row>
    <row r="372" spans="41:48" x14ac:dyDescent="0.15">
      <c r="AO372" s="376">
        <v>11</v>
      </c>
      <c r="AP372" s="376">
        <v>1</v>
      </c>
      <c r="AQ372" s="376">
        <v>7</v>
      </c>
      <c r="AR372" s="37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76">
        <f ca="1">COUNTIF(INDIRECT("H"&amp;(ROW()+12*(($AO372-1)*3+$AP372)-ROW())/12+5):INDIRECT("S"&amp;(ROW()+12*(($AO372-1)*3+$AP372)-ROW())/12+5),AR372)</f>
        <v>0</v>
      </c>
      <c r="AT372" s="378">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376">
        <f ca="1">COUNTIF(INDIRECT("U"&amp;(ROW()+12*(($AO372-1)*3+$AP372)-ROW())/12+5):INDIRECT("AF"&amp;(ROW()+12*(($AO372-1)*3+$AP372)-ROW())/12+5),AT372)</f>
        <v>0</v>
      </c>
      <c r="AV372" s="376">
        <f ca="1">IF(AND(AR372+AT372&gt;0,AS372+AU372&gt;0),COUNTIF(AV$6:AV371,"&gt;0")+1,0)</f>
        <v>0</v>
      </c>
    </row>
    <row r="373" spans="41:48" x14ac:dyDescent="0.15">
      <c r="AO373" s="376">
        <v>11</v>
      </c>
      <c r="AP373" s="376">
        <v>1</v>
      </c>
      <c r="AQ373" s="376">
        <v>8</v>
      </c>
      <c r="AR373" s="37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76">
        <f ca="1">COUNTIF(INDIRECT("H"&amp;(ROW()+12*(($AO373-1)*3+$AP373)-ROW())/12+5):INDIRECT("S"&amp;(ROW()+12*(($AO373-1)*3+$AP373)-ROW())/12+5),AR373)</f>
        <v>0</v>
      </c>
      <c r="AT373" s="378">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376">
        <f ca="1">COUNTIF(INDIRECT("U"&amp;(ROW()+12*(($AO373-1)*3+$AP373)-ROW())/12+5):INDIRECT("AF"&amp;(ROW()+12*(($AO373-1)*3+$AP373)-ROW())/12+5),AT373)</f>
        <v>0</v>
      </c>
      <c r="AV373" s="376">
        <f ca="1">IF(AND(AR373+AT373&gt;0,AS373+AU373&gt;0),COUNTIF(AV$6:AV372,"&gt;0")+1,0)</f>
        <v>0</v>
      </c>
    </row>
    <row r="374" spans="41:48" x14ac:dyDescent="0.15">
      <c r="AO374" s="376">
        <v>11</v>
      </c>
      <c r="AP374" s="376">
        <v>1</v>
      </c>
      <c r="AQ374" s="376">
        <v>9</v>
      </c>
      <c r="AR374" s="37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76">
        <f ca="1">COUNTIF(INDIRECT("H"&amp;(ROW()+12*(($AO374-1)*3+$AP374)-ROW())/12+5):INDIRECT("S"&amp;(ROW()+12*(($AO374-1)*3+$AP374)-ROW())/12+5),AR374)</f>
        <v>0</v>
      </c>
      <c r="AT374" s="378">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376">
        <f ca="1">COUNTIF(INDIRECT("U"&amp;(ROW()+12*(($AO374-1)*3+$AP374)-ROW())/12+5):INDIRECT("AF"&amp;(ROW()+12*(($AO374-1)*3+$AP374)-ROW())/12+5),AT374)</f>
        <v>0</v>
      </c>
      <c r="AV374" s="376">
        <f ca="1">IF(AND(AR374+AT374&gt;0,AS374+AU374&gt;0),COUNTIF(AV$6:AV373,"&gt;0")+1,0)</f>
        <v>0</v>
      </c>
    </row>
    <row r="375" spans="41:48" x14ac:dyDescent="0.15">
      <c r="AO375" s="376">
        <v>11</v>
      </c>
      <c r="AP375" s="376">
        <v>1</v>
      </c>
      <c r="AQ375" s="376">
        <v>10</v>
      </c>
      <c r="AR375" s="37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76">
        <f ca="1">COUNTIF(INDIRECT("H"&amp;(ROW()+12*(($AO375-1)*3+$AP375)-ROW())/12+5):INDIRECT("S"&amp;(ROW()+12*(($AO375-1)*3+$AP375)-ROW())/12+5),AR375)</f>
        <v>0</v>
      </c>
      <c r="AT375" s="378">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376">
        <f ca="1">COUNTIF(INDIRECT("U"&amp;(ROW()+12*(($AO375-1)*3+$AP375)-ROW())/12+5):INDIRECT("AF"&amp;(ROW()+12*(($AO375-1)*3+$AP375)-ROW())/12+5),AT375)</f>
        <v>0</v>
      </c>
      <c r="AV375" s="376">
        <f ca="1">IF(AND(AR375+AT375&gt;0,AS375+AU375&gt;0),COUNTIF(AV$6:AV374,"&gt;0")+1,0)</f>
        <v>0</v>
      </c>
    </row>
    <row r="376" spans="41:48" x14ac:dyDescent="0.15">
      <c r="AO376" s="376">
        <v>11</v>
      </c>
      <c r="AP376" s="376">
        <v>1</v>
      </c>
      <c r="AQ376" s="376">
        <v>11</v>
      </c>
      <c r="AR376" s="37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76">
        <f ca="1">COUNTIF(INDIRECT("H"&amp;(ROW()+12*(($AO376-1)*3+$AP376)-ROW())/12+5):INDIRECT("S"&amp;(ROW()+12*(($AO376-1)*3+$AP376)-ROW())/12+5),AR376)</f>
        <v>0</v>
      </c>
      <c r="AT376" s="378">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376">
        <f ca="1">COUNTIF(INDIRECT("U"&amp;(ROW()+12*(($AO376-1)*3+$AP376)-ROW())/12+5):INDIRECT("AF"&amp;(ROW()+12*(($AO376-1)*3+$AP376)-ROW())/12+5),AT376)</f>
        <v>0</v>
      </c>
      <c r="AV376" s="376">
        <f ca="1">IF(AND(AR376+AT376&gt;0,AS376+AU376&gt;0),COUNTIF(AV$6:AV375,"&gt;0")+1,0)</f>
        <v>0</v>
      </c>
    </row>
    <row r="377" spans="41:48" x14ac:dyDescent="0.15">
      <c r="AO377" s="376">
        <v>11</v>
      </c>
      <c r="AP377" s="376">
        <v>1</v>
      </c>
      <c r="AQ377" s="376">
        <v>12</v>
      </c>
      <c r="AR377" s="37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76">
        <f ca="1">COUNTIF(INDIRECT("H"&amp;(ROW()+12*(($AO377-1)*3+$AP377)-ROW())/12+5):INDIRECT("S"&amp;(ROW()+12*(($AO377-1)*3+$AP377)-ROW())/12+5),AR377)</f>
        <v>0</v>
      </c>
      <c r="AT377" s="378">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376">
        <f ca="1">COUNTIF(INDIRECT("U"&amp;(ROW()+12*(($AO377-1)*3+$AP377)-ROW())/12+5):INDIRECT("AF"&amp;(ROW()+12*(($AO377-1)*3+$AP377)-ROW())/12+5),AT377)</f>
        <v>0</v>
      </c>
      <c r="AV377" s="376">
        <f ca="1">IF(AND(AR377+AT377&gt;0,AS377+AU377&gt;0),COUNTIF(AV$6:AV376,"&gt;0")+1,0)</f>
        <v>0</v>
      </c>
    </row>
    <row r="378" spans="41:48" x14ac:dyDescent="0.15">
      <c r="AO378" s="376">
        <v>11</v>
      </c>
      <c r="AP378" s="376">
        <v>2</v>
      </c>
      <c r="AQ378" s="376">
        <v>1</v>
      </c>
      <c r="AR378" s="37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76">
        <f ca="1">COUNTIF(INDIRECT("H"&amp;(ROW()+12*(($AO378-1)*3+$AP378)-ROW())/12+5):INDIRECT("S"&amp;(ROW()+12*(($AO378-1)*3+$AP378)-ROW())/12+5),AR378)</f>
        <v>0</v>
      </c>
      <c r="AT378" s="378">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376">
        <f ca="1">COUNTIF(INDIRECT("U"&amp;(ROW()+12*(($AO378-1)*3+$AP378)-ROW())/12+5):INDIRECT("AF"&amp;(ROW()+12*(($AO378-1)*3+$AP378)-ROW())/12+5),AT378)</f>
        <v>0</v>
      </c>
      <c r="AV378" s="376">
        <f ca="1">IF(AND(AR378+AT378&gt;0,AS378+AU378&gt;0),COUNTIF(AV$6:AV377,"&gt;0")+1,0)</f>
        <v>0</v>
      </c>
    </row>
    <row r="379" spans="41:48" x14ac:dyDescent="0.15">
      <c r="AO379" s="376">
        <v>11</v>
      </c>
      <c r="AP379" s="376">
        <v>2</v>
      </c>
      <c r="AQ379" s="376">
        <v>2</v>
      </c>
      <c r="AR379" s="37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76">
        <f ca="1">COUNTIF(INDIRECT("H"&amp;(ROW()+12*(($AO379-1)*3+$AP379)-ROW())/12+5):INDIRECT("S"&amp;(ROW()+12*(($AO379-1)*3+$AP379)-ROW())/12+5),AR379)</f>
        <v>0</v>
      </c>
      <c r="AT379" s="378">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376">
        <f ca="1">COUNTIF(INDIRECT("U"&amp;(ROW()+12*(($AO379-1)*3+$AP379)-ROW())/12+5):INDIRECT("AF"&amp;(ROW()+12*(($AO379-1)*3+$AP379)-ROW())/12+5),AT379)</f>
        <v>0</v>
      </c>
      <c r="AV379" s="376">
        <f ca="1">IF(AND(AR379+AT379&gt;0,AS379+AU379&gt;0),COUNTIF(AV$6:AV378,"&gt;0")+1,0)</f>
        <v>0</v>
      </c>
    </row>
    <row r="380" spans="41:48" x14ac:dyDescent="0.15">
      <c r="AO380" s="376">
        <v>11</v>
      </c>
      <c r="AP380" s="376">
        <v>2</v>
      </c>
      <c r="AQ380" s="376">
        <v>3</v>
      </c>
      <c r="AR380" s="37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76">
        <f ca="1">COUNTIF(INDIRECT("H"&amp;(ROW()+12*(($AO380-1)*3+$AP380)-ROW())/12+5):INDIRECT("S"&amp;(ROW()+12*(($AO380-1)*3+$AP380)-ROW())/12+5),AR380)</f>
        <v>0</v>
      </c>
      <c r="AT380" s="378">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376">
        <f ca="1">COUNTIF(INDIRECT("U"&amp;(ROW()+12*(($AO380-1)*3+$AP380)-ROW())/12+5):INDIRECT("AF"&amp;(ROW()+12*(($AO380-1)*3+$AP380)-ROW())/12+5),AT380)</f>
        <v>0</v>
      </c>
      <c r="AV380" s="376">
        <f ca="1">IF(AND(AR380+AT380&gt;0,AS380+AU380&gt;0),COUNTIF(AV$6:AV379,"&gt;0")+1,0)</f>
        <v>0</v>
      </c>
    </row>
    <row r="381" spans="41:48" x14ac:dyDescent="0.15">
      <c r="AO381" s="376">
        <v>11</v>
      </c>
      <c r="AP381" s="376">
        <v>2</v>
      </c>
      <c r="AQ381" s="376">
        <v>4</v>
      </c>
      <c r="AR381" s="37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76">
        <f ca="1">COUNTIF(INDIRECT("H"&amp;(ROW()+12*(($AO381-1)*3+$AP381)-ROW())/12+5):INDIRECT("S"&amp;(ROW()+12*(($AO381-1)*3+$AP381)-ROW())/12+5),AR381)</f>
        <v>0</v>
      </c>
      <c r="AT381" s="378">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376">
        <f ca="1">COUNTIF(INDIRECT("U"&amp;(ROW()+12*(($AO381-1)*3+$AP381)-ROW())/12+5):INDIRECT("AF"&amp;(ROW()+12*(($AO381-1)*3+$AP381)-ROW())/12+5),AT381)</f>
        <v>0</v>
      </c>
      <c r="AV381" s="376">
        <f ca="1">IF(AND(AR381+AT381&gt;0,AS381+AU381&gt;0),COUNTIF(AV$6:AV380,"&gt;0")+1,0)</f>
        <v>0</v>
      </c>
    </row>
    <row r="382" spans="41:48" x14ac:dyDescent="0.15">
      <c r="AO382" s="376">
        <v>11</v>
      </c>
      <c r="AP382" s="376">
        <v>2</v>
      </c>
      <c r="AQ382" s="376">
        <v>5</v>
      </c>
      <c r="AR382" s="37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76">
        <f ca="1">COUNTIF(INDIRECT("H"&amp;(ROW()+12*(($AO382-1)*3+$AP382)-ROW())/12+5):INDIRECT("S"&amp;(ROW()+12*(($AO382-1)*3+$AP382)-ROW())/12+5),AR382)</f>
        <v>0</v>
      </c>
      <c r="AT382" s="378">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376">
        <f ca="1">COUNTIF(INDIRECT("U"&amp;(ROW()+12*(($AO382-1)*3+$AP382)-ROW())/12+5):INDIRECT("AF"&amp;(ROW()+12*(($AO382-1)*3+$AP382)-ROW())/12+5),AT382)</f>
        <v>0</v>
      </c>
      <c r="AV382" s="376">
        <f ca="1">IF(AND(AR382+AT382&gt;0,AS382+AU382&gt;0),COUNTIF(AV$6:AV381,"&gt;0")+1,0)</f>
        <v>0</v>
      </c>
    </row>
    <row r="383" spans="41:48" x14ac:dyDescent="0.15">
      <c r="AO383" s="376">
        <v>11</v>
      </c>
      <c r="AP383" s="376">
        <v>2</v>
      </c>
      <c r="AQ383" s="376">
        <v>6</v>
      </c>
      <c r="AR383" s="37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76">
        <f ca="1">COUNTIF(INDIRECT("H"&amp;(ROW()+12*(($AO383-1)*3+$AP383)-ROW())/12+5):INDIRECT("S"&amp;(ROW()+12*(($AO383-1)*3+$AP383)-ROW())/12+5),AR383)</f>
        <v>0</v>
      </c>
      <c r="AT383" s="378">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376">
        <f ca="1">COUNTIF(INDIRECT("U"&amp;(ROW()+12*(($AO383-1)*3+$AP383)-ROW())/12+5):INDIRECT("AF"&amp;(ROW()+12*(($AO383-1)*3+$AP383)-ROW())/12+5),AT383)</f>
        <v>0</v>
      </c>
      <c r="AV383" s="376">
        <f ca="1">IF(AND(AR383+AT383&gt;0,AS383+AU383&gt;0),COUNTIF(AV$6:AV382,"&gt;0")+1,0)</f>
        <v>0</v>
      </c>
    </row>
    <row r="384" spans="41:48" x14ac:dyDescent="0.15">
      <c r="AO384" s="376">
        <v>11</v>
      </c>
      <c r="AP384" s="376">
        <v>2</v>
      </c>
      <c r="AQ384" s="376">
        <v>7</v>
      </c>
      <c r="AR384" s="37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76">
        <f ca="1">COUNTIF(INDIRECT("H"&amp;(ROW()+12*(($AO384-1)*3+$AP384)-ROW())/12+5):INDIRECT("S"&amp;(ROW()+12*(($AO384-1)*3+$AP384)-ROW())/12+5),AR384)</f>
        <v>0</v>
      </c>
      <c r="AT384" s="378">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376">
        <f ca="1">COUNTIF(INDIRECT("U"&amp;(ROW()+12*(($AO384-1)*3+$AP384)-ROW())/12+5):INDIRECT("AF"&amp;(ROW()+12*(($AO384-1)*3+$AP384)-ROW())/12+5),AT384)</f>
        <v>0</v>
      </c>
      <c r="AV384" s="376">
        <f ca="1">IF(AND(AR384+AT384&gt;0,AS384+AU384&gt;0),COUNTIF(AV$6:AV383,"&gt;0")+1,0)</f>
        <v>0</v>
      </c>
    </row>
    <row r="385" spans="41:48" x14ac:dyDescent="0.15">
      <c r="AO385" s="376">
        <v>11</v>
      </c>
      <c r="AP385" s="376">
        <v>2</v>
      </c>
      <c r="AQ385" s="376">
        <v>8</v>
      </c>
      <c r="AR385" s="37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76">
        <f ca="1">COUNTIF(INDIRECT("H"&amp;(ROW()+12*(($AO385-1)*3+$AP385)-ROW())/12+5):INDIRECT("S"&amp;(ROW()+12*(($AO385-1)*3+$AP385)-ROW())/12+5),AR385)</f>
        <v>0</v>
      </c>
      <c r="AT385" s="378">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376">
        <f ca="1">COUNTIF(INDIRECT("U"&amp;(ROW()+12*(($AO385-1)*3+$AP385)-ROW())/12+5):INDIRECT("AF"&amp;(ROW()+12*(($AO385-1)*3+$AP385)-ROW())/12+5),AT385)</f>
        <v>0</v>
      </c>
      <c r="AV385" s="376">
        <f ca="1">IF(AND(AR385+AT385&gt;0,AS385+AU385&gt;0),COUNTIF(AV$6:AV384,"&gt;0")+1,0)</f>
        <v>0</v>
      </c>
    </row>
    <row r="386" spans="41:48" x14ac:dyDescent="0.15">
      <c r="AO386" s="376">
        <v>11</v>
      </c>
      <c r="AP386" s="376">
        <v>2</v>
      </c>
      <c r="AQ386" s="376">
        <v>9</v>
      </c>
      <c r="AR386" s="37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76">
        <f ca="1">COUNTIF(INDIRECT("H"&amp;(ROW()+12*(($AO386-1)*3+$AP386)-ROW())/12+5):INDIRECT("S"&amp;(ROW()+12*(($AO386-1)*3+$AP386)-ROW())/12+5),AR386)</f>
        <v>0</v>
      </c>
      <c r="AT386" s="378">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376">
        <f ca="1">COUNTIF(INDIRECT("U"&amp;(ROW()+12*(($AO386-1)*3+$AP386)-ROW())/12+5):INDIRECT("AF"&amp;(ROW()+12*(($AO386-1)*3+$AP386)-ROW())/12+5),AT386)</f>
        <v>0</v>
      </c>
      <c r="AV386" s="376">
        <f ca="1">IF(AND(AR386+AT386&gt;0,AS386+AU386&gt;0),COUNTIF(AV$6:AV385,"&gt;0")+1,0)</f>
        <v>0</v>
      </c>
    </row>
    <row r="387" spans="41:48" x14ac:dyDescent="0.15">
      <c r="AO387" s="376">
        <v>11</v>
      </c>
      <c r="AP387" s="376">
        <v>2</v>
      </c>
      <c r="AQ387" s="376">
        <v>10</v>
      </c>
      <c r="AR387" s="37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76">
        <f ca="1">COUNTIF(INDIRECT("H"&amp;(ROW()+12*(($AO387-1)*3+$AP387)-ROW())/12+5):INDIRECT("S"&amp;(ROW()+12*(($AO387-1)*3+$AP387)-ROW())/12+5),AR387)</f>
        <v>0</v>
      </c>
      <c r="AT387" s="378">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376">
        <f ca="1">COUNTIF(INDIRECT("U"&amp;(ROW()+12*(($AO387-1)*3+$AP387)-ROW())/12+5):INDIRECT("AF"&amp;(ROW()+12*(($AO387-1)*3+$AP387)-ROW())/12+5),AT387)</f>
        <v>0</v>
      </c>
      <c r="AV387" s="376">
        <f ca="1">IF(AND(AR387+AT387&gt;0,AS387+AU387&gt;0),COUNTIF(AV$6:AV386,"&gt;0")+1,0)</f>
        <v>0</v>
      </c>
    </row>
    <row r="388" spans="41:48" x14ac:dyDescent="0.15">
      <c r="AO388" s="376">
        <v>11</v>
      </c>
      <c r="AP388" s="376">
        <v>2</v>
      </c>
      <c r="AQ388" s="376">
        <v>11</v>
      </c>
      <c r="AR388" s="37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76">
        <f ca="1">COUNTIF(INDIRECT("H"&amp;(ROW()+12*(($AO388-1)*3+$AP388)-ROW())/12+5):INDIRECT("S"&amp;(ROW()+12*(($AO388-1)*3+$AP388)-ROW())/12+5),AR388)</f>
        <v>0</v>
      </c>
      <c r="AT388" s="378">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376">
        <f ca="1">COUNTIF(INDIRECT("U"&amp;(ROW()+12*(($AO388-1)*3+$AP388)-ROW())/12+5):INDIRECT("AF"&amp;(ROW()+12*(($AO388-1)*3+$AP388)-ROW())/12+5),AT388)</f>
        <v>0</v>
      </c>
      <c r="AV388" s="376">
        <f ca="1">IF(AND(AR388+AT388&gt;0,AS388+AU388&gt;0),COUNTIF(AV$6:AV387,"&gt;0")+1,0)</f>
        <v>0</v>
      </c>
    </row>
    <row r="389" spans="41:48" x14ac:dyDescent="0.15">
      <c r="AO389" s="376">
        <v>11</v>
      </c>
      <c r="AP389" s="376">
        <v>2</v>
      </c>
      <c r="AQ389" s="376">
        <v>12</v>
      </c>
      <c r="AR389" s="37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76">
        <f ca="1">COUNTIF(INDIRECT("H"&amp;(ROW()+12*(($AO389-1)*3+$AP389)-ROW())/12+5):INDIRECT("S"&amp;(ROW()+12*(($AO389-1)*3+$AP389)-ROW())/12+5),AR389)</f>
        <v>0</v>
      </c>
      <c r="AT389" s="378">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376">
        <f ca="1">COUNTIF(INDIRECT("U"&amp;(ROW()+12*(($AO389-1)*3+$AP389)-ROW())/12+5):INDIRECT("AF"&amp;(ROW()+12*(($AO389-1)*3+$AP389)-ROW())/12+5),AT389)</f>
        <v>0</v>
      </c>
      <c r="AV389" s="376">
        <f ca="1">IF(AND(AR389+AT389&gt;0,AS389+AU389&gt;0),COUNTIF(AV$6:AV388,"&gt;0")+1,0)</f>
        <v>0</v>
      </c>
    </row>
    <row r="390" spans="41:48" x14ac:dyDescent="0.15">
      <c r="AO390" s="376">
        <v>11</v>
      </c>
      <c r="AP390" s="376">
        <v>3</v>
      </c>
      <c r="AQ390" s="376">
        <v>1</v>
      </c>
      <c r="AR390" s="37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76">
        <f ca="1">COUNTIF(INDIRECT("H"&amp;(ROW()+12*(($AO390-1)*3+$AP390)-ROW())/12+5):INDIRECT("S"&amp;(ROW()+12*(($AO390-1)*3+$AP390)-ROW())/12+5),AR390)</f>
        <v>0</v>
      </c>
      <c r="AT390" s="378">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376">
        <f ca="1">COUNTIF(INDIRECT("U"&amp;(ROW()+12*(($AO390-1)*3+$AP390)-ROW())/12+5):INDIRECT("AF"&amp;(ROW()+12*(($AO390-1)*3+$AP390)-ROW())/12+5),AT390)</f>
        <v>0</v>
      </c>
      <c r="AV390" s="376">
        <f ca="1">IF(AND(AR390+AT390&gt;0,AS390+AU390&gt;0),COUNTIF(AV$6:AV389,"&gt;0")+1,0)</f>
        <v>0</v>
      </c>
    </row>
    <row r="391" spans="41:48" x14ac:dyDescent="0.15">
      <c r="AO391" s="376">
        <v>11</v>
      </c>
      <c r="AP391" s="376">
        <v>3</v>
      </c>
      <c r="AQ391" s="376">
        <v>2</v>
      </c>
      <c r="AR391" s="37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76">
        <f ca="1">COUNTIF(INDIRECT("H"&amp;(ROW()+12*(($AO391-1)*3+$AP391)-ROW())/12+5):INDIRECT("S"&amp;(ROW()+12*(($AO391-1)*3+$AP391)-ROW())/12+5),AR391)</f>
        <v>0</v>
      </c>
      <c r="AT391" s="378">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376">
        <f ca="1">COUNTIF(INDIRECT("U"&amp;(ROW()+12*(($AO391-1)*3+$AP391)-ROW())/12+5):INDIRECT("AF"&amp;(ROW()+12*(($AO391-1)*3+$AP391)-ROW())/12+5),AT391)</f>
        <v>0</v>
      </c>
      <c r="AV391" s="376">
        <f ca="1">IF(AND(AR391+AT391&gt;0,AS391+AU391&gt;0),COUNTIF(AV$6:AV390,"&gt;0")+1,0)</f>
        <v>0</v>
      </c>
    </row>
    <row r="392" spans="41:48" x14ac:dyDescent="0.15">
      <c r="AO392" s="376">
        <v>11</v>
      </c>
      <c r="AP392" s="376">
        <v>3</v>
      </c>
      <c r="AQ392" s="376">
        <v>3</v>
      </c>
      <c r="AR392" s="37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76">
        <f ca="1">COUNTIF(INDIRECT("H"&amp;(ROW()+12*(($AO392-1)*3+$AP392)-ROW())/12+5):INDIRECT("S"&amp;(ROW()+12*(($AO392-1)*3+$AP392)-ROW())/12+5),AR392)</f>
        <v>0</v>
      </c>
      <c r="AT392" s="378">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376">
        <f ca="1">COUNTIF(INDIRECT("U"&amp;(ROW()+12*(($AO392-1)*3+$AP392)-ROW())/12+5):INDIRECT("AF"&amp;(ROW()+12*(($AO392-1)*3+$AP392)-ROW())/12+5),AT392)</f>
        <v>0</v>
      </c>
      <c r="AV392" s="376">
        <f ca="1">IF(AND(AR392+AT392&gt;0,AS392+AU392&gt;0),COUNTIF(AV$6:AV391,"&gt;0")+1,0)</f>
        <v>0</v>
      </c>
    </row>
    <row r="393" spans="41:48" x14ac:dyDescent="0.15">
      <c r="AO393" s="376">
        <v>11</v>
      </c>
      <c r="AP393" s="376">
        <v>3</v>
      </c>
      <c r="AQ393" s="376">
        <v>4</v>
      </c>
      <c r="AR393" s="37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76">
        <f ca="1">COUNTIF(INDIRECT("H"&amp;(ROW()+12*(($AO393-1)*3+$AP393)-ROW())/12+5):INDIRECT("S"&amp;(ROW()+12*(($AO393-1)*3+$AP393)-ROW())/12+5),AR393)</f>
        <v>0</v>
      </c>
      <c r="AT393" s="378">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376">
        <f ca="1">COUNTIF(INDIRECT("U"&amp;(ROW()+12*(($AO393-1)*3+$AP393)-ROW())/12+5):INDIRECT("AF"&amp;(ROW()+12*(($AO393-1)*3+$AP393)-ROW())/12+5),AT393)</f>
        <v>0</v>
      </c>
      <c r="AV393" s="376">
        <f ca="1">IF(AND(AR393+AT393&gt;0,AS393+AU393&gt;0),COUNTIF(AV$6:AV392,"&gt;0")+1,0)</f>
        <v>0</v>
      </c>
    </row>
    <row r="394" spans="41:48" x14ac:dyDescent="0.15">
      <c r="AO394" s="376">
        <v>11</v>
      </c>
      <c r="AP394" s="376">
        <v>3</v>
      </c>
      <c r="AQ394" s="376">
        <v>5</v>
      </c>
      <c r="AR394" s="37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76">
        <f ca="1">COUNTIF(INDIRECT("H"&amp;(ROW()+12*(($AO394-1)*3+$AP394)-ROW())/12+5):INDIRECT("S"&amp;(ROW()+12*(($AO394-1)*3+$AP394)-ROW())/12+5),AR394)</f>
        <v>0</v>
      </c>
      <c r="AT394" s="378">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376">
        <f ca="1">COUNTIF(INDIRECT("U"&amp;(ROW()+12*(($AO394-1)*3+$AP394)-ROW())/12+5):INDIRECT("AF"&amp;(ROW()+12*(($AO394-1)*3+$AP394)-ROW())/12+5),AT394)</f>
        <v>0</v>
      </c>
      <c r="AV394" s="376">
        <f ca="1">IF(AND(AR394+AT394&gt;0,AS394+AU394&gt;0),COUNTIF(AV$6:AV393,"&gt;0")+1,0)</f>
        <v>0</v>
      </c>
    </row>
    <row r="395" spans="41:48" x14ac:dyDescent="0.15">
      <c r="AO395" s="376">
        <v>11</v>
      </c>
      <c r="AP395" s="376">
        <v>3</v>
      </c>
      <c r="AQ395" s="376">
        <v>6</v>
      </c>
      <c r="AR395" s="37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76">
        <f ca="1">COUNTIF(INDIRECT("H"&amp;(ROW()+12*(($AO395-1)*3+$AP395)-ROW())/12+5):INDIRECT("S"&amp;(ROW()+12*(($AO395-1)*3+$AP395)-ROW())/12+5),AR395)</f>
        <v>0</v>
      </c>
      <c r="AT395" s="378">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376">
        <f ca="1">COUNTIF(INDIRECT("U"&amp;(ROW()+12*(($AO395-1)*3+$AP395)-ROW())/12+5):INDIRECT("AF"&amp;(ROW()+12*(($AO395-1)*3+$AP395)-ROW())/12+5),AT395)</f>
        <v>0</v>
      </c>
      <c r="AV395" s="376">
        <f ca="1">IF(AND(AR395+AT395&gt;0,AS395+AU395&gt;0),COUNTIF(AV$6:AV394,"&gt;0")+1,0)</f>
        <v>0</v>
      </c>
    </row>
    <row r="396" spans="41:48" x14ac:dyDescent="0.15">
      <c r="AO396" s="376">
        <v>11</v>
      </c>
      <c r="AP396" s="376">
        <v>3</v>
      </c>
      <c r="AQ396" s="376">
        <v>7</v>
      </c>
      <c r="AR396" s="37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76">
        <f ca="1">COUNTIF(INDIRECT("H"&amp;(ROW()+12*(($AO396-1)*3+$AP396)-ROW())/12+5):INDIRECT("S"&amp;(ROW()+12*(($AO396-1)*3+$AP396)-ROW())/12+5),AR396)</f>
        <v>0</v>
      </c>
      <c r="AT396" s="378">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376">
        <f ca="1">COUNTIF(INDIRECT("U"&amp;(ROW()+12*(($AO396-1)*3+$AP396)-ROW())/12+5):INDIRECT("AF"&amp;(ROW()+12*(($AO396-1)*3+$AP396)-ROW())/12+5),AT396)</f>
        <v>0</v>
      </c>
      <c r="AV396" s="376">
        <f ca="1">IF(AND(AR396+AT396&gt;0,AS396+AU396&gt;0),COUNTIF(AV$6:AV395,"&gt;0")+1,0)</f>
        <v>0</v>
      </c>
    </row>
    <row r="397" spans="41:48" x14ac:dyDescent="0.15">
      <c r="AO397" s="376">
        <v>11</v>
      </c>
      <c r="AP397" s="376">
        <v>3</v>
      </c>
      <c r="AQ397" s="376">
        <v>8</v>
      </c>
      <c r="AR397" s="37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76">
        <f ca="1">COUNTIF(INDIRECT("H"&amp;(ROW()+12*(($AO397-1)*3+$AP397)-ROW())/12+5):INDIRECT("S"&amp;(ROW()+12*(($AO397-1)*3+$AP397)-ROW())/12+5),AR397)</f>
        <v>0</v>
      </c>
      <c r="AT397" s="378">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376">
        <f ca="1">COUNTIF(INDIRECT("U"&amp;(ROW()+12*(($AO397-1)*3+$AP397)-ROW())/12+5):INDIRECT("AF"&amp;(ROW()+12*(($AO397-1)*3+$AP397)-ROW())/12+5),AT397)</f>
        <v>0</v>
      </c>
      <c r="AV397" s="376">
        <f ca="1">IF(AND(AR397+AT397&gt;0,AS397+AU397&gt;0),COUNTIF(AV$6:AV396,"&gt;0")+1,0)</f>
        <v>0</v>
      </c>
    </row>
    <row r="398" spans="41:48" x14ac:dyDescent="0.15">
      <c r="AO398" s="376">
        <v>11</v>
      </c>
      <c r="AP398" s="376">
        <v>3</v>
      </c>
      <c r="AQ398" s="376">
        <v>9</v>
      </c>
      <c r="AR398" s="37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76">
        <f ca="1">COUNTIF(INDIRECT("H"&amp;(ROW()+12*(($AO398-1)*3+$AP398)-ROW())/12+5):INDIRECT("S"&amp;(ROW()+12*(($AO398-1)*3+$AP398)-ROW())/12+5),AR398)</f>
        <v>0</v>
      </c>
      <c r="AT398" s="378">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376">
        <f ca="1">COUNTIF(INDIRECT("U"&amp;(ROW()+12*(($AO398-1)*3+$AP398)-ROW())/12+5):INDIRECT("AF"&amp;(ROW()+12*(($AO398-1)*3+$AP398)-ROW())/12+5),AT398)</f>
        <v>0</v>
      </c>
      <c r="AV398" s="376">
        <f ca="1">IF(AND(AR398+AT398&gt;0,AS398+AU398&gt;0),COUNTIF(AV$6:AV397,"&gt;0")+1,0)</f>
        <v>0</v>
      </c>
    </row>
    <row r="399" spans="41:48" x14ac:dyDescent="0.15">
      <c r="AO399" s="376">
        <v>11</v>
      </c>
      <c r="AP399" s="376">
        <v>3</v>
      </c>
      <c r="AQ399" s="376">
        <v>10</v>
      </c>
      <c r="AR399" s="37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76">
        <f ca="1">COUNTIF(INDIRECT("H"&amp;(ROW()+12*(($AO399-1)*3+$AP399)-ROW())/12+5):INDIRECT("S"&amp;(ROW()+12*(($AO399-1)*3+$AP399)-ROW())/12+5),AR399)</f>
        <v>0</v>
      </c>
      <c r="AT399" s="378">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376">
        <f ca="1">COUNTIF(INDIRECT("U"&amp;(ROW()+12*(($AO399-1)*3+$AP399)-ROW())/12+5):INDIRECT("AF"&amp;(ROW()+12*(($AO399-1)*3+$AP399)-ROW())/12+5),AT399)</f>
        <v>0</v>
      </c>
      <c r="AV399" s="376">
        <f ca="1">IF(AND(AR399+AT399&gt;0,AS399+AU399&gt;0),COUNTIF(AV$6:AV398,"&gt;0")+1,0)</f>
        <v>0</v>
      </c>
    </row>
    <row r="400" spans="41:48" x14ac:dyDescent="0.15">
      <c r="AO400" s="376">
        <v>11</v>
      </c>
      <c r="AP400" s="376">
        <v>3</v>
      </c>
      <c r="AQ400" s="376">
        <v>11</v>
      </c>
      <c r="AR400" s="37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76">
        <f ca="1">COUNTIF(INDIRECT("H"&amp;(ROW()+12*(($AO400-1)*3+$AP400)-ROW())/12+5):INDIRECT("S"&amp;(ROW()+12*(($AO400-1)*3+$AP400)-ROW())/12+5),AR400)</f>
        <v>0</v>
      </c>
      <c r="AT400" s="378">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376">
        <f ca="1">COUNTIF(INDIRECT("U"&amp;(ROW()+12*(($AO400-1)*3+$AP400)-ROW())/12+5):INDIRECT("AF"&amp;(ROW()+12*(($AO400-1)*3+$AP400)-ROW())/12+5),AT400)</f>
        <v>0</v>
      </c>
      <c r="AV400" s="376">
        <f ca="1">IF(AND(AR400+AT400&gt;0,AS400+AU400&gt;0),COUNTIF(AV$6:AV399,"&gt;0")+1,0)</f>
        <v>0</v>
      </c>
    </row>
    <row r="401" spans="41:48" x14ac:dyDescent="0.15">
      <c r="AO401" s="376">
        <v>11</v>
      </c>
      <c r="AP401" s="376">
        <v>3</v>
      </c>
      <c r="AQ401" s="376">
        <v>12</v>
      </c>
      <c r="AR401" s="37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76">
        <f ca="1">COUNTIF(INDIRECT("H"&amp;(ROW()+12*(($AO401-1)*3+$AP401)-ROW())/12+5):INDIRECT("S"&amp;(ROW()+12*(($AO401-1)*3+$AP401)-ROW())/12+5),AR401)</f>
        <v>0</v>
      </c>
      <c r="AT401" s="378">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376">
        <f ca="1">COUNTIF(INDIRECT("U"&amp;(ROW()+12*(($AO401-1)*3+$AP401)-ROW())/12+5):INDIRECT("AF"&amp;(ROW()+12*(($AO401-1)*3+$AP401)-ROW())/12+5),AT401)</f>
        <v>0</v>
      </c>
      <c r="AV401" s="376">
        <f ca="1">IF(AND(AR401+AT401&gt;0,AS401+AU401&gt;0),COUNTIF(AV$6:AV400,"&gt;0")+1,0)</f>
        <v>0</v>
      </c>
    </row>
    <row r="402" spans="41:48" x14ac:dyDescent="0.15">
      <c r="AO402" s="376">
        <v>12</v>
      </c>
      <c r="AP402" s="376">
        <v>1</v>
      </c>
      <c r="AQ402" s="376">
        <v>1</v>
      </c>
      <c r="AR402" s="37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76">
        <f ca="1">COUNTIF(INDIRECT("H"&amp;(ROW()+12*(($AO402-1)*3+$AP402)-ROW())/12+5):INDIRECT("S"&amp;(ROW()+12*(($AO402-1)*3+$AP402)-ROW())/12+5),AR402)</f>
        <v>0</v>
      </c>
      <c r="AT402" s="378">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376">
        <f ca="1">COUNTIF(INDIRECT("U"&amp;(ROW()+12*(($AO402-1)*3+$AP402)-ROW())/12+5):INDIRECT("AF"&amp;(ROW()+12*(($AO402-1)*3+$AP402)-ROW())/12+5),AT402)</f>
        <v>0</v>
      </c>
      <c r="AV402" s="376">
        <f ca="1">IF(AND(AR402+AT402&gt;0,AS402+AU402&gt;0),COUNTIF(AV$6:AV401,"&gt;0")+1,0)</f>
        <v>0</v>
      </c>
    </row>
    <row r="403" spans="41:48" x14ac:dyDescent="0.15">
      <c r="AO403" s="376">
        <v>12</v>
      </c>
      <c r="AP403" s="376">
        <v>1</v>
      </c>
      <c r="AQ403" s="376">
        <v>2</v>
      </c>
      <c r="AR403" s="37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76">
        <f ca="1">COUNTIF(INDIRECT("H"&amp;(ROW()+12*(($AO403-1)*3+$AP403)-ROW())/12+5):INDIRECT("S"&amp;(ROW()+12*(($AO403-1)*3+$AP403)-ROW())/12+5),AR403)</f>
        <v>0</v>
      </c>
      <c r="AT403" s="378">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376">
        <f ca="1">COUNTIF(INDIRECT("U"&amp;(ROW()+12*(($AO403-1)*3+$AP403)-ROW())/12+5):INDIRECT("AF"&amp;(ROW()+12*(($AO403-1)*3+$AP403)-ROW())/12+5),AT403)</f>
        <v>0</v>
      </c>
      <c r="AV403" s="376">
        <f ca="1">IF(AND(AR403+AT403&gt;0,AS403+AU403&gt;0),COUNTIF(AV$6:AV402,"&gt;0")+1,0)</f>
        <v>0</v>
      </c>
    </row>
    <row r="404" spans="41:48" x14ac:dyDescent="0.15">
      <c r="AO404" s="376">
        <v>12</v>
      </c>
      <c r="AP404" s="376">
        <v>1</v>
      </c>
      <c r="AQ404" s="376">
        <v>3</v>
      </c>
      <c r="AR404" s="37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76">
        <f ca="1">COUNTIF(INDIRECT("H"&amp;(ROW()+12*(($AO404-1)*3+$AP404)-ROW())/12+5):INDIRECT("S"&amp;(ROW()+12*(($AO404-1)*3+$AP404)-ROW())/12+5),AR404)</f>
        <v>0</v>
      </c>
      <c r="AT404" s="378">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376">
        <f ca="1">COUNTIF(INDIRECT("U"&amp;(ROW()+12*(($AO404-1)*3+$AP404)-ROW())/12+5):INDIRECT("AF"&amp;(ROW()+12*(($AO404-1)*3+$AP404)-ROW())/12+5),AT404)</f>
        <v>0</v>
      </c>
      <c r="AV404" s="376">
        <f ca="1">IF(AND(AR404+AT404&gt;0,AS404+AU404&gt;0),COUNTIF(AV$6:AV403,"&gt;0")+1,0)</f>
        <v>0</v>
      </c>
    </row>
    <row r="405" spans="41:48" x14ac:dyDescent="0.15">
      <c r="AO405" s="376">
        <v>12</v>
      </c>
      <c r="AP405" s="376">
        <v>1</v>
      </c>
      <c r="AQ405" s="376">
        <v>4</v>
      </c>
      <c r="AR405" s="37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76">
        <f ca="1">COUNTIF(INDIRECT("H"&amp;(ROW()+12*(($AO405-1)*3+$AP405)-ROW())/12+5):INDIRECT("S"&amp;(ROW()+12*(($AO405-1)*3+$AP405)-ROW())/12+5),AR405)</f>
        <v>0</v>
      </c>
      <c r="AT405" s="378">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376">
        <f ca="1">COUNTIF(INDIRECT("U"&amp;(ROW()+12*(($AO405-1)*3+$AP405)-ROW())/12+5):INDIRECT("AF"&amp;(ROW()+12*(($AO405-1)*3+$AP405)-ROW())/12+5),AT405)</f>
        <v>0</v>
      </c>
      <c r="AV405" s="376">
        <f ca="1">IF(AND(AR405+AT405&gt;0,AS405+AU405&gt;0),COUNTIF(AV$6:AV404,"&gt;0")+1,0)</f>
        <v>0</v>
      </c>
    </row>
    <row r="406" spans="41:48" x14ac:dyDescent="0.15">
      <c r="AO406" s="376">
        <v>12</v>
      </c>
      <c r="AP406" s="376">
        <v>1</v>
      </c>
      <c r="AQ406" s="376">
        <v>5</v>
      </c>
      <c r="AR406" s="37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76">
        <f ca="1">COUNTIF(INDIRECT("H"&amp;(ROW()+12*(($AO406-1)*3+$AP406)-ROW())/12+5):INDIRECT("S"&amp;(ROW()+12*(($AO406-1)*3+$AP406)-ROW())/12+5),AR406)</f>
        <v>0</v>
      </c>
      <c r="AT406" s="378">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376">
        <f ca="1">COUNTIF(INDIRECT("U"&amp;(ROW()+12*(($AO406-1)*3+$AP406)-ROW())/12+5):INDIRECT("AF"&amp;(ROW()+12*(($AO406-1)*3+$AP406)-ROW())/12+5),AT406)</f>
        <v>0</v>
      </c>
      <c r="AV406" s="376">
        <f ca="1">IF(AND(AR406+AT406&gt;0,AS406+AU406&gt;0),COUNTIF(AV$6:AV405,"&gt;0")+1,0)</f>
        <v>0</v>
      </c>
    </row>
    <row r="407" spans="41:48" x14ac:dyDescent="0.15">
      <c r="AO407" s="376">
        <v>12</v>
      </c>
      <c r="AP407" s="376">
        <v>1</v>
      </c>
      <c r="AQ407" s="376">
        <v>6</v>
      </c>
      <c r="AR407" s="37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76">
        <f ca="1">COUNTIF(INDIRECT("H"&amp;(ROW()+12*(($AO407-1)*3+$AP407)-ROW())/12+5):INDIRECT("S"&amp;(ROW()+12*(($AO407-1)*3+$AP407)-ROW())/12+5),AR407)</f>
        <v>0</v>
      </c>
      <c r="AT407" s="378">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376">
        <f ca="1">COUNTIF(INDIRECT("U"&amp;(ROW()+12*(($AO407-1)*3+$AP407)-ROW())/12+5):INDIRECT("AF"&amp;(ROW()+12*(($AO407-1)*3+$AP407)-ROW())/12+5),AT407)</f>
        <v>0</v>
      </c>
      <c r="AV407" s="376">
        <f ca="1">IF(AND(AR407+AT407&gt;0,AS407+AU407&gt;0),COUNTIF(AV$6:AV406,"&gt;0")+1,0)</f>
        <v>0</v>
      </c>
    </row>
    <row r="408" spans="41:48" x14ac:dyDescent="0.15">
      <c r="AO408" s="376">
        <v>12</v>
      </c>
      <c r="AP408" s="376">
        <v>1</v>
      </c>
      <c r="AQ408" s="376">
        <v>7</v>
      </c>
      <c r="AR408" s="37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76">
        <f ca="1">COUNTIF(INDIRECT("H"&amp;(ROW()+12*(($AO408-1)*3+$AP408)-ROW())/12+5):INDIRECT("S"&amp;(ROW()+12*(($AO408-1)*3+$AP408)-ROW())/12+5),AR408)</f>
        <v>0</v>
      </c>
      <c r="AT408" s="378">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376">
        <f ca="1">COUNTIF(INDIRECT("U"&amp;(ROW()+12*(($AO408-1)*3+$AP408)-ROW())/12+5):INDIRECT("AF"&amp;(ROW()+12*(($AO408-1)*3+$AP408)-ROW())/12+5),AT408)</f>
        <v>0</v>
      </c>
      <c r="AV408" s="376">
        <f ca="1">IF(AND(AR408+AT408&gt;0,AS408+AU408&gt;0),COUNTIF(AV$6:AV407,"&gt;0")+1,0)</f>
        <v>0</v>
      </c>
    </row>
    <row r="409" spans="41:48" x14ac:dyDescent="0.15">
      <c r="AO409" s="376">
        <v>12</v>
      </c>
      <c r="AP409" s="376">
        <v>1</v>
      </c>
      <c r="AQ409" s="376">
        <v>8</v>
      </c>
      <c r="AR409" s="37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76">
        <f ca="1">COUNTIF(INDIRECT("H"&amp;(ROW()+12*(($AO409-1)*3+$AP409)-ROW())/12+5):INDIRECT("S"&amp;(ROW()+12*(($AO409-1)*3+$AP409)-ROW())/12+5),AR409)</f>
        <v>0</v>
      </c>
      <c r="AT409" s="378">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376">
        <f ca="1">COUNTIF(INDIRECT("U"&amp;(ROW()+12*(($AO409-1)*3+$AP409)-ROW())/12+5):INDIRECT("AF"&amp;(ROW()+12*(($AO409-1)*3+$AP409)-ROW())/12+5),AT409)</f>
        <v>0</v>
      </c>
      <c r="AV409" s="376">
        <f ca="1">IF(AND(AR409+AT409&gt;0,AS409+AU409&gt;0),COUNTIF(AV$6:AV408,"&gt;0")+1,0)</f>
        <v>0</v>
      </c>
    </row>
    <row r="410" spans="41:48" x14ac:dyDescent="0.15">
      <c r="AO410" s="376">
        <v>12</v>
      </c>
      <c r="AP410" s="376">
        <v>1</v>
      </c>
      <c r="AQ410" s="376">
        <v>9</v>
      </c>
      <c r="AR410" s="37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76">
        <f ca="1">COUNTIF(INDIRECT("H"&amp;(ROW()+12*(($AO410-1)*3+$AP410)-ROW())/12+5):INDIRECT("S"&amp;(ROW()+12*(($AO410-1)*3+$AP410)-ROW())/12+5),AR410)</f>
        <v>0</v>
      </c>
      <c r="AT410" s="378">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376">
        <f ca="1">COUNTIF(INDIRECT("U"&amp;(ROW()+12*(($AO410-1)*3+$AP410)-ROW())/12+5):INDIRECT("AF"&amp;(ROW()+12*(($AO410-1)*3+$AP410)-ROW())/12+5),AT410)</f>
        <v>0</v>
      </c>
      <c r="AV410" s="376">
        <f ca="1">IF(AND(AR410+AT410&gt;0,AS410+AU410&gt;0),COUNTIF(AV$6:AV409,"&gt;0")+1,0)</f>
        <v>0</v>
      </c>
    </row>
    <row r="411" spans="41:48" x14ac:dyDescent="0.15">
      <c r="AO411" s="376">
        <v>12</v>
      </c>
      <c r="AP411" s="376">
        <v>1</v>
      </c>
      <c r="AQ411" s="376">
        <v>10</v>
      </c>
      <c r="AR411" s="37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76">
        <f ca="1">COUNTIF(INDIRECT("H"&amp;(ROW()+12*(($AO411-1)*3+$AP411)-ROW())/12+5):INDIRECT("S"&amp;(ROW()+12*(($AO411-1)*3+$AP411)-ROW())/12+5),AR411)</f>
        <v>0</v>
      </c>
      <c r="AT411" s="378">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376">
        <f ca="1">COUNTIF(INDIRECT("U"&amp;(ROW()+12*(($AO411-1)*3+$AP411)-ROW())/12+5):INDIRECT("AF"&amp;(ROW()+12*(($AO411-1)*3+$AP411)-ROW())/12+5),AT411)</f>
        <v>0</v>
      </c>
      <c r="AV411" s="376">
        <f ca="1">IF(AND(AR411+AT411&gt;0,AS411+AU411&gt;0),COUNTIF(AV$6:AV410,"&gt;0")+1,0)</f>
        <v>0</v>
      </c>
    </row>
    <row r="412" spans="41:48" x14ac:dyDescent="0.15">
      <c r="AO412" s="376">
        <v>12</v>
      </c>
      <c r="AP412" s="376">
        <v>1</v>
      </c>
      <c r="AQ412" s="376">
        <v>11</v>
      </c>
      <c r="AR412" s="37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76">
        <f ca="1">COUNTIF(INDIRECT("H"&amp;(ROW()+12*(($AO412-1)*3+$AP412)-ROW())/12+5):INDIRECT("S"&amp;(ROW()+12*(($AO412-1)*3+$AP412)-ROW())/12+5),AR412)</f>
        <v>0</v>
      </c>
      <c r="AT412" s="378">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376">
        <f ca="1">COUNTIF(INDIRECT("U"&amp;(ROW()+12*(($AO412-1)*3+$AP412)-ROW())/12+5):INDIRECT("AF"&amp;(ROW()+12*(($AO412-1)*3+$AP412)-ROW())/12+5),AT412)</f>
        <v>0</v>
      </c>
      <c r="AV412" s="376">
        <f ca="1">IF(AND(AR412+AT412&gt;0,AS412+AU412&gt;0),COUNTIF(AV$6:AV411,"&gt;0")+1,0)</f>
        <v>0</v>
      </c>
    </row>
    <row r="413" spans="41:48" x14ac:dyDescent="0.15">
      <c r="AO413" s="376">
        <v>12</v>
      </c>
      <c r="AP413" s="376">
        <v>1</v>
      </c>
      <c r="AQ413" s="376">
        <v>12</v>
      </c>
      <c r="AR413" s="37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76">
        <f ca="1">COUNTIF(INDIRECT("H"&amp;(ROW()+12*(($AO413-1)*3+$AP413)-ROW())/12+5):INDIRECT("S"&amp;(ROW()+12*(($AO413-1)*3+$AP413)-ROW())/12+5),AR413)</f>
        <v>0</v>
      </c>
      <c r="AT413" s="378">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376">
        <f ca="1">COUNTIF(INDIRECT("U"&amp;(ROW()+12*(($AO413-1)*3+$AP413)-ROW())/12+5):INDIRECT("AF"&amp;(ROW()+12*(($AO413-1)*3+$AP413)-ROW())/12+5),AT413)</f>
        <v>0</v>
      </c>
      <c r="AV413" s="376">
        <f ca="1">IF(AND(AR413+AT413&gt;0,AS413+AU413&gt;0),COUNTIF(AV$6:AV412,"&gt;0")+1,0)</f>
        <v>0</v>
      </c>
    </row>
    <row r="414" spans="41:48" x14ac:dyDescent="0.15">
      <c r="AO414" s="376">
        <v>12</v>
      </c>
      <c r="AP414" s="376">
        <v>2</v>
      </c>
      <c r="AQ414" s="376">
        <v>1</v>
      </c>
      <c r="AR414" s="37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76">
        <f ca="1">COUNTIF(INDIRECT("H"&amp;(ROW()+12*(($AO414-1)*3+$AP414)-ROW())/12+5):INDIRECT("S"&amp;(ROW()+12*(($AO414-1)*3+$AP414)-ROW())/12+5),AR414)</f>
        <v>0</v>
      </c>
      <c r="AT414" s="378">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376">
        <f ca="1">COUNTIF(INDIRECT("U"&amp;(ROW()+12*(($AO414-1)*3+$AP414)-ROW())/12+5):INDIRECT("AF"&amp;(ROW()+12*(($AO414-1)*3+$AP414)-ROW())/12+5),AT414)</f>
        <v>0</v>
      </c>
      <c r="AV414" s="376">
        <f ca="1">IF(AND(AR414+AT414&gt;0,AS414+AU414&gt;0),COUNTIF(AV$6:AV413,"&gt;0")+1,0)</f>
        <v>0</v>
      </c>
    </row>
    <row r="415" spans="41:48" x14ac:dyDescent="0.15">
      <c r="AO415" s="376">
        <v>12</v>
      </c>
      <c r="AP415" s="376">
        <v>2</v>
      </c>
      <c r="AQ415" s="376">
        <v>2</v>
      </c>
      <c r="AR415" s="37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76">
        <f ca="1">COUNTIF(INDIRECT("H"&amp;(ROW()+12*(($AO415-1)*3+$AP415)-ROW())/12+5):INDIRECT("S"&amp;(ROW()+12*(($AO415-1)*3+$AP415)-ROW())/12+5),AR415)</f>
        <v>0</v>
      </c>
      <c r="AT415" s="378">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376">
        <f ca="1">COUNTIF(INDIRECT("U"&amp;(ROW()+12*(($AO415-1)*3+$AP415)-ROW())/12+5):INDIRECT("AF"&amp;(ROW()+12*(($AO415-1)*3+$AP415)-ROW())/12+5),AT415)</f>
        <v>0</v>
      </c>
      <c r="AV415" s="376">
        <f ca="1">IF(AND(AR415+AT415&gt;0,AS415+AU415&gt;0),COUNTIF(AV$6:AV414,"&gt;0")+1,0)</f>
        <v>0</v>
      </c>
    </row>
    <row r="416" spans="41:48" x14ac:dyDescent="0.15">
      <c r="AO416" s="376">
        <v>12</v>
      </c>
      <c r="AP416" s="376">
        <v>2</v>
      </c>
      <c r="AQ416" s="376">
        <v>3</v>
      </c>
      <c r="AR416" s="37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76">
        <f ca="1">COUNTIF(INDIRECT("H"&amp;(ROW()+12*(($AO416-1)*3+$AP416)-ROW())/12+5):INDIRECT("S"&amp;(ROW()+12*(($AO416-1)*3+$AP416)-ROW())/12+5),AR416)</f>
        <v>0</v>
      </c>
      <c r="AT416" s="378">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376">
        <f ca="1">COUNTIF(INDIRECT("U"&amp;(ROW()+12*(($AO416-1)*3+$AP416)-ROW())/12+5):INDIRECT("AF"&amp;(ROW()+12*(($AO416-1)*3+$AP416)-ROW())/12+5),AT416)</f>
        <v>0</v>
      </c>
      <c r="AV416" s="376">
        <f ca="1">IF(AND(AR416+AT416&gt;0,AS416+AU416&gt;0),COUNTIF(AV$6:AV415,"&gt;0")+1,0)</f>
        <v>0</v>
      </c>
    </row>
    <row r="417" spans="41:48" x14ac:dyDescent="0.15">
      <c r="AO417" s="376">
        <v>12</v>
      </c>
      <c r="AP417" s="376">
        <v>2</v>
      </c>
      <c r="AQ417" s="376">
        <v>4</v>
      </c>
      <c r="AR417" s="37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76">
        <f ca="1">COUNTIF(INDIRECT("H"&amp;(ROW()+12*(($AO417-1)*3+$AP417)-ROW())/12+5):INDIRECT("S"&amp;(ROW()+12*(($AO417-1)*3+$AP417)-ROW())/12+5),AR417)</f>
        <v>0</v>
      </c>
      <c r="AT417" s="378">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376">
        <f ca="1">COUNTIF(INDIRECT("U"&amp;(ROW()+12*(($AO417-1)*3+$AP417)-ROW())/12+5):INDIRECT("AF"&amp;(ROW()+12*(($AO417-1)*3+$AP417)-ROW())/12+5),AT417)</f>
        <v>0</v>
      </c>
      <c r="AV417" s="376">
        <f ca="1">IF(AND(AR417+AT417&gt;0,AS417+AU417&gt;0),COUNTIF(AV$6:AV416,"&gt;0")+1,0)</f>
        <v>0</v>
      </c>
    </row>
    <row r="418" spans="41:48" x14ac:dyDescent="0.15">
      <c r="AO418" s="376">
        <v>12</v>
      </c>
      <c r="AP418" s="376">
        <v>2</v>
      </c>
      <c r="AQ418" s="376">
        <v>5</v>
      </c>
      <c r="AR418" s="37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76">
        <f ca="1">COUNTIF(INDIRECT("H"&amp;(ROW()+12*(($AO418-1)*3+$AP418)-ROW())/12+5):INDIRECT("S"&amp;(ROW()+12*(($AO418-1)*3+$AP418)-ROW())/12+5),AR418)</f>
        <v>0</v>
      </c>
      <c r="AT418" s="378">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376">
        <f ca="1">COUNTIF(INDIRECT("U"&amp;(ROW()+12*(($AO418-1)*3+$AP418)-ROW())/12+5):INDIRECT("AF"&amp;(ROW()+12*(($AO418-1)*3+$AP418)-ROW())/12+5),AT418)</f>
        <v>0</v>
      </c>
      <c r="AV418" s="376">
        <f ca="1">IF(AND(AR418+AT418&gt;0,AS418+AU418&gt;0),COUNTIF(AV$6:AV417,"&gt;0")+1,0)</f>
        <v>0</v>
      </c>
    </row>
    <row r="419" spans="41:48" x14ac:dyDescent="0.15">
      <c r="AO419" s="376">
        <v>12</v>
      </c>
      <c r="AP419" s="376">
        <v>2</v>
      </c>
      <c r="AQ419" s="376">
        <v>6</v>
      </c>
      <c r="AR419" s="37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76">
        <f ca="1">COUNTIF(INDIRECT("H"&amp;(ROW()+12*(($AO419-1)*3+$AP419)-ROW())/12+5):INDIRECT("S"&amp;(ROW()+12*(($AO419-1)*3+$AP419)-ROW())/12+5),AR419)</f>
        <v>0</v>
      </c>
      <c r="AT419" s="378">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376">
        <f ca="1">COUNTIF(INDIRECT("U"&amp;(ROW()+12*(($AO419-1)*3+$AP419)-ROW())/12+5):INDIRECT("AF"&amp;(ROW()+12*(($AO419-1)*3+$AP419)-ROW())/12+5),AT419)</f>
        <v>0</v>
      </c>
      <c r="AV419" s="376">
        <f ca="1">IF(AND(AR419+AT419&gt;0,AS419+AU419&gt;0),COUNTIF(AV$6:AV418,"&gt;0")+1,0)</f>
        <v>0</v>
      </c>
    </row>
    <row r="420" spans="41:48" x14ac:dyDescent="0.15">
      <c r="AO420" s="376">
        <v>12</v>
      </c>
      <c r="AP420" s="376">
        <v>2</v>
      </c>
      <c r="AQ420" s="376">
        <v>7</v>
      </c>
      <c r="AR420" s="37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76">
        <f ca="1">COUNTIF(INDIRECT("H"&amp;(ROW()+12*(($AO420-1)*3+$AP420)-ROW())/12+5):INDIRECT("S"&amp;(ROW()+12*(($AO420-1)*3+$AP420)-ROW())/12+5),AR420)</f>
        <v>0</v>
      </c>
      <c r="AT420" s="378">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376">
        <f ca="1">COUNTIF(INDIRECT("U"&amp;(ROW()+12*(($AO420-1)*3+$AP420)-ROW())/12+5):INDIRECT("AF"&amp;(ROW()+12*(($AO420-1)*3+$AP420)-ROW())/12+5),AT420)</f>
        <v>0</v>
      </c>
      <c r="AV420" s="376">
        <f ca="1">IF(AND(AR420+AT420&gt;0,AS420+AU420&gt;0),COUNTIF(AV$6:AV419,"&gt;0")+1,0)</f>
        <v>0</v>
      </c>
    </row>
    <row r="421" spans="41:48" x14ac:dyDescent="0.15">
      <c r="AO421" s="376">
        <v>12</v>
      </c>
      <c r="AP421" s="376">
        <v>2</v>
      </c>
      <c r="AQ421" s="376">
        <v>8</v>
      </c>
      <c r="AR421" s="37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76">
        <f ca="1">COUNTIF(INDIRECT("H"&amp;(ROW()+12*(($AO421-1)*3+$AP421)-ROW())/12+5):INDIRECT("S"&amp;(ROW()+12*(($AO421-1)*3+$AP421)-ROW())/12+5),AR421)</f>
        <v>0</v>
      </c>
      <c r="AT421" s="378">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376">
        <f ca="1">COUNTIF(INDIRECT("U"&amp;(ROW()+12*(($AO421-1)*3+$AP421)-ROW())/12+5):INDIRECT("AF"&amp;(ROW()+12*(($AO421-1)*3+$AP421)-ROW())/12+5),AT421)</f>
        <v>0</v>
      </c>
      <c r="AV421" s="376">
        <f ca="1">IF(AND(AR421+AT421&gt;0,AS421+AU421&gt;0),COUNTIF(AV$6:AV420,"&gt;0")+1,0)</f>
        <v>0</v>
      </c>
    </row>
    <row r="422" spans="41:48" x14ac:dyDescent="0.15">
      <c r="AO422" s="376">
        <v>12</v>
      </c>
      <c r="AP422" s="376">
        <v>2</v>
      </c>
      <c r="AQ422" s="376">
        <v>9</v>
      </c>
      <c r="AR422" s="37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76">
        <f ca="1">COUNTIF(INDIRECT("H"&amp;(ROW()+12*(($AO422-1)*3+$AP422)-ROW())/12+5):INDIRECT("S"&amp;(ROW()+12*(($AO422-1)*3+$AP422)-ROW())/12+5),AR422)</f>
        <v>0</v>
      </c>
      <c r="AT422" s="378">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376">
        <f ca="1">COUNTIF(INDIRECT("U"&amp;(ROW()+12*(($AO422-1)*3+$AP422)-ROW())/12+5):INDIRECT("AF"&amp;(ROW()+12*(($AO422-1)*3+$AP422)-ROW())/12+5),AT422)</f>
        <v>0</v>
      </c>
      <c r="AV422" s="376">
        <f ca="1">IF(AND(AR422+AT422&gt;0,AS422+AU422&gt;0),COUNTIF(AV$6:AV421,"&gt;0")+1,0)</f>
        <v>0</v>
      </c>
    </row>
    <row r="423" spans="41:48" x14ac:dyDescent="0.15">
      <c r="AO423" s="376">
        <v>12</v>
      </c>
      <c r="AP423" s="376">
        <v>2</v>
      </c>
      <c r="AQ423" s="376">
        <v>10</v>
      </c>
      <c r="AR423" s="37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76">
        <f ca="1">COUNTIF(INDIRECT("H"&amp;(ROW()+12*(($AO423-1)*3+$AP423)-ROW())/12+5):INDIRECT("S"&amp;(ROW()+12*(($AO423-1)*3+$AP423)-ROW())/12+5),AR423)</f>
        <v>0</v>
      </c>
      <c r="AT423" s="378">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376">
        <f ca="1">COUNTIF(INDIRECT("U"&amp;(ROW()+12*(($AO423-1)*3+$AP423)-ROW())/12+5):INDIRECT("AF"&amp;(ROW()+12*(($AO423-1)*3+$AP423)-ROW())/12+5),AT423)</f>
        <v>0</v>
      </c>
      <c r="AV423" s="376">
        <f ca="1">IF(AND(AR423+AT423&gt;0,AS423+AU423&gt;0),COUNTIF(AV$6:AV422,"&gt;0")+1,0)</f>
        <v>0</v>
      </c>
    </row>
    <row r="424" spans="41:48" x14ac:dyDescent="0.15">
      <c r="AO424" s="376">
        <v>12</v>
      </c>
      <c r="AP424" s="376">
        <v>2</v>
      </c>
      <c r="AQ424" s="376">
        <v>11</v>
      </c>
      <c r="AR424" s="37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76">
        <f ca="1">COUNTIF(INDIRECT("H"&amp;(ROW()+12*(($AO424-1)*3+$AP424)-ROW())/12+5):INDIRECT("S"&amp;(ROW()+12*(($AO424-1)*3+$AP424)-ROW())/12+5),AR424)</f>
        <v>0</v>
      </c>
      <c r="AT424" s="378">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376">
        <f ca="1">COUNTIF(INDIRECT("U"&amp;(ROW()+12*(($AO424-1)*3+$AP424)-ROW())/12+5):INDIRECT("AF"&amp;(ROW()+12*(($AO424-1)*3+$AP424)-ROW())/12+5),AT424)</f>
        <v>0</v>
      </c>
      <c r="AV424" s="376">
        <f ca="1">IF(AND(AR424+AT424&gt;0,AS424+AU424&gt;0),COUNTIF(AV$6:AV423,"&gt;0")+1,0)</f>
        <v>0</v>
      </c>
    </row>
    <row r="425" spans="41:48" x14ac:dyDescent="0.15">
      <c r="AO425" s="376">
        <v>12</v>
      </c>
      <c r="AP425" s="376">
        <v>2</v>
      </c>
      <c r="AQ425" s="376">
        <v>12</v>
      </c>
      <c r="AR425" s="37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76">
        <f ca="1">COUNTIF(INDIRECT("H"&amp;(ROW()+12*(($AO425-1)*3+$AP425)-ROW())/12+5):INDIRECT("S"&amp;(ROW()+12*(($AO425-1)*3+$AP425)-ROW())/12+5),AR425)</f>
        <v>0</v>
      </c>
      <c r="AT425" s="378">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376">
        <f ca="1">COUNTIF(INDIRECT("U"&amp;(ROW()+12*(($AO425-1)*3+$AP425)-ROW())/12+5):INDIRECT("AF"&amp;(ROW()+12*(($AO425-1)*3+$AP425)-ROW())/12+5),AT425)</f>
        <v>0</v>
      </c>
      <c r="AV425" s="376">
        <f ca="1">IF(AND(AR425+AT425&gt;0,AS425+AU425&gt;0),COUNTIF(AV$6:AV424,"&gt;0")+1,0)</f>
        <v>0</v>
      </c>
    </row>
    <row r="426" spans="41:48" x14ac:dyDescent="0.15">
      <c r="AO426" s="376">
        <v>12</v>
      </c>
      <c r="AP426" s="376">
        <v>3</v>
      </c>
      <c r="AQ426" s="376">
        <v>1</v>
      </c>
      <c r="AR426" s="37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76">
        <f ca="1">COUNTIF(INDIRECT("H"&amp;(ROW()+12*(($AO426-1)*3+$AP426)-ROW())/12+5):INDIRECT("S"&amp;(ROW()+12*(($AO426-1)*3+$AP426)-ROW())/12+5),AR426)</f>
        <v>0</v>
      </c>
      <c r="AT426" s="378">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376">
        <f ca="1">COUNTIF(INDIRECT("U"&amp;(ROW()+12*(($AO426-1)*3+$AP426)-ROW())/12+5):INDIRECT("AF"&amp;(ROW()+12*(($AO426-1)*3+$AP426)-ROW())/12+5),AT426)</f>
        <v>0</v>
      </c>
      <c r="AV426" s="376">
        <f ca="1">IF(AND(AR426+AT426&gt;0,AS426+AU426&gt;0),COUNTIF(AV$6:AV425,"&gt;0")+1,0)</f>
        <v>0</v>
      </c>
    </row>
    <row r="427" spans="41:48" x14ac:dyDescent="0.15">
      <c r="AO427" s="376">
        <v>12</v>
      </c>
      <c r="AP427" s="376">
        <v>3</v>
      </c>
      <c r="AQ427" s="376">
        <v>2</v>
      </c>
      <c r="AR427" s="37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76">
        <f ca="1">COUNTIF(INDIRECT("H"&amp;(ROW()+12*(($AO427-1)*3+$AP427)-ROW())/12+5):INDIRECT("S"&amp;(ROW()+12*(($AO427-1)*3+$AP427)-ROW())/12+5),AR427)</f>
        <v>0</v>
      </c>
      <c r="AT427" s="378">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376">
        <f ca="1">COUNTIF(INDIRECT("U"&amp;(ROW()+12*(($AO427-1)*3+$AP427)-ROW())/12+5):INDIRECT("AF"&amp;(ROW()+12*(($AO427-1)*3+$AP427)-ROW())/12+5),AT427)</f>
        <v>0</v>
      </c>
      <c r="AV427" s="376">
        <f ca="1">IF(AND(AR427+AT427&gt;0,AS427+AU427&gt;0),COUNTIF(AV$6:AV426,"&gt;0")+1,0)</f>
        <v>0</v>
      </c>
    </row>
    <row r="428" spans="41:48" x14ac:dyDescent="0.15">
      <c r="AO428" s="376">
        <v>12</v>
      </c>
      <c r="AP428" s="376">
        <v>3</v>
      </c>
      <c r="AQ428" s="376">
        <v>3</v>
      </c>
      <c r="AR428" s="37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76">
        <f ca="1">COUNTIF(INDIRECT("H"&amp;(ROW()+12*(($AO428-1)*3+$AP428)-ROW())/12+5):INDIRECT("S"&amp;(ROW()+12*(($AO428-1)*3+$AP428)-ROW())/12+5),AR428)</f>
        <v>0</v>
      </c>
      <c r="AT428" s="378">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376">
        <f ca="1">COUNTIF(INDIRECT("U"&amp;(ROW()+12*(($AO428-1)*3+$AP428)-ROW())/12+5):INDIRECT("AF"&amp;(ROW()+12*(($AO428-1)*3+$AP428)-ROW())/12+5),AT428)</f>
        <v>0</v>
      </c>
      <c r="AV428" s="376">
        <f ca="1">IF(AND(AR428+AT428&gt;0,AS428+AU428&gt;0),COUNTIF(AV$6:AV427,"&gt;0")+1,0)</f>
        <v>0</v>
      </c>
    </row>
    <row r="429" spans="41:48" x14ac:dyDescent="0.15">
      <c r="AO429" s="376">
        <v>12</v>
      </c>
      <c r="AP429" s="376">
        <v>3</v>
      </c>
      <c r="AQ429" s="376">
        <v>4</v>
      </c>
      <c r="AR429" s="37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76">
        <f ca="1">COUNTIF(INDIRECT("H"&amp;(ROW()+12*(($AO429-1)*3+$AP429)-ROW())/12+5):INDIRECT("S"&amp;(ROW()+12*(($AO429-1)*3+$AP429)-ROW())/12+5),AR429)</f>
        <v>0</v>
      </c>
      <c r="AT429" s="378">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376">
        <f ca="1">COUNTIF(INDIRECT("U"&amp;(ROW()+12*(($AO429-1)*3+$AP429)-ROW())/12+5):INDIRECT("AF"&amp;(ROW()+12*(($AO429-1)*3+$AP429)-ROW())/12+5),AT429)</f>
        <v>0</v>
      </c>
      <c r="AV429" s="376">
        <f ca="1">IF(AND(AR429+AT429&gt;0,AS429+AU429&gt;0),COUNTIF(AV$6:AV428,"&gt;0")+1,0)</f>
        <v>0</v>
      </c>
    </row>
    <row r="430" spans="41:48" x14ac:dyDescent="0.15">
      <c r="AO430" s="376">
        <v>12</v>
      </c>
      <c r="AP430" s="376">
        <v>3</v>
      </c>
      <c r="AQ430" s="376">
        <v>5</v>
      </c>
      <c r="AR430" s="37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76">
        <f ca="1">COUNTIF(INDIRECT("H"&amp;(ROW()+12*(($AO430-1)*3+$AP430)-ROW())/12+5):INDIRECT("S"&amp;(ROW()+12*(($AO430-1)*3+$AP430)-ROW())/12+5),AR430)</f>
        <v>0</v>
      </c>
      <c r="AT430" s="378">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376">
        <f ca="1">COUNTIF(INDIRECT("U"&amp;(ROW()+12*(($AO430-1)*3+$AP430)-ROW())/12+5):INDIRECT("AF"&amp;(ROW()+12*(($AO430-1)*3+$AP430)-ROW())/12+5),AT430)</f>
        <v>0</v>
      </c>
      <c r="AV430" s="376">
        <f ca="1">IF(AND(AR430+AT430&gt;0,AS430+AU430&gt;0),COUNTIF(AV$6:AV429,"&gt;0")+1,0)</f>
        <v>0</v>
      </c>
    </row>
    <row r="431" spans="41:48" x14ac:dyDescent="0.15">
      <c r="AO431" s="376">
        <v>12</v>
      </c>
      <c r="AP431" s="376">
        <v>3</v>
      </c>
      <c r="AQ431" s="376">
        <v>6</v>
      </c>
      <c r="AR431" s="37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76">
        <f ca="1">COUNTIF(INDIRECT("H"&amp;(ROW()+12*(($AO431-1)*3+$AP431)-ROW())/12+5):INDIRECT("S"&amp;(ROW()+12*(($AO431-1)*3+$AP431)-ROW())/12+5),AR431)</f>
        <v>0</v>
      </c>
      <c r="AT431" s="378">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376">
        <f ca="1">COUNTIF(INDIRECT("U"&amp;(ROW()+12*(($AO431-1)*3+$AP431)-ROW())/12+5):INDIRECT("AF"&amp;(ROW()+12*(($AO431-1)*3+$AP431)-ROW())/12+5),AT431)</f>
        <v>0</v>
      </c>
      <c r="AV431" s="376">
        <f ca="1">IF(AND(AR431+AT431&gt;0,AS431+AU431&gt;0),COUNTIF(AV$6:AV430,"&gt;0")+1,0)</f>
        <v>0</v>
      </c>
    </row>
    <row r="432" spans="41:48" x14ac:dyDescent="0.15">
      <c r="AO432" s="376">
        <v>12</v>
      </c>
      <c r="AP432" s="376">
        <v>3</v>
      </c>
      <c r="AQ432" s="376">
        <v>7</v>
      </c>
      <c r="AR432" s="37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76">
        <f ca="1">COUNTIF(INDIRECT("H"&amp;(ROW()+12*(($AO432-1)*3+$AP432)-ROW())/12+5):INDIRECT("S"&amp;(ROW()+12*(($AO432-1)*3+$AP432)-ROW())/12+5),AR432)</f>
        <v>0</v>
      </c>
      <c r="AT432" s="378">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376">
        <f ca="1">COUNTIF(INDIRECT("U"&amp;(ROW()+12*(($AO432-1)*3+$AP432)-ROW())/12+5):INDIRECT("AF"&amp;(ROW()+12*(($AO432-1)*3+$AP432)-ROW())/12+5),AT432)</f>
        <v>0</v>
      </c>
      <c r="AV432" s="376">
        <f ca="1">IF(AND(AR432+AT432&gt;0,AS432+AU432&gt;0),COUNTIF(AV$6:AV431,"&gt;0")+1,0)</f>
        <v>0</v>
      </c>
    </row>
    <row r="433" spans="41:48" x14ac:dyDescent="0.15">
      <c r="AO433" s="376">
        <v>12</v>
      </c>
      <c r="AP433" s="376">
        <v>3</v>
      </c>
      <c r="AQ433" s="376">
        <v>8</v>
      </c>
      <c r="AR433" s="37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76">
        <f ca="1">COUNTIF(INDIRECT("H"&amp;(ROW()+12*(($AO433-1)*3+$AP433)-ROW())/12+5):INDIRECT("S"&amp;(ROW()+12*(($AO433-1)*3+$AP433)-ROW())/12+5),AR433)</f>
        <v>0</v>
      </c>
      <c r="AT433" s="378">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376">
        <f ca="1">COUNTIF(INDIRECT("U"&amp;(ROW()+12*(($AO433-1)*3+$AP433)-ROW())/12+5):INDIRECT("AF"&amp;(ROW()+12*(($AO433-1)*3+$AP433)-ROW())/12+5),AT433)</f>
        <v>0</v>
      </c>
      <c r="AV433" s="376">
        <f ca="1">IF(AND(AR433+AT433&gt;0,AS433+AU433&gt;0),COUNTIF(AV$6:AV432,"&gt;0")+1,0)</f>
        <v>0</v>
      </c>
    </row>
    <row r="434" spans="41:48" x14ac:dyDescent="0.15">
      <c r="AO434" s="376">
        <v>12</v>
      </c>
      <c r="AP434" s="376">
        <v>3</v>
      </c>
      <c r="AQ434" s="376">
        <v>9</v>
      </c>
      <c r="AR434" s="37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76">
        <f ca="1">COUNTIF(INDIRECT("H"&amp;(ROW()+12*(($AO434-1)*3+$AP434)-ROW())/12+5):INDIRECT("S"&amp;(ROW()+12*(($AO434-1)*3+$AP434)-ROW())/12+5),AR434)</f>
        <v>0</v>
      </c>
      <c r="AT434" s="378">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376">
        <f ca="1">COUNTIF(INDIRECT("U"&amp;(ROW()+12*(($AO434-1)*3+$AP434)-ROW())/12+5):INDIRECT("AF"&amp;(ROW()+12*(($AO434-1)*3+$AP434)-ROW())/12+5),AT434)</f>
        <v>0</v>
      </c>
      <c r="AV434" s="376">
        <f ca="1">IF(AND(AR434+AT434&gt;0,AS434+AU434&gt;0),COUNTIF(AV$6:AV433,"&gt;0")+1,0)</f>
        <v>0</v>
      </c>
    </row>
    <row r="435" spans="41:48" x14ac:dyDescent="0.15">
      <c r="AO435" s="376">
        <v>12</v>
      </c>
      <c r="AP435" s="376">
        <v>3</v>
      </c>
      <c r="AQ435" s="376">
        <v>10</v>
      </c>
      <c r="AR435" s="37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76">
        <f ca="1">COUNTIF(INDIRECT("H"&amp;(ROW()+12*(($AO435-1)*3+$AP435)-ROW())/12+5):INDIRECT("S"&amp;(ROW()+12*(($AO435-1)*3+$AP435)-ROW())/12+5),AR435)</f>
        <v>0</v>
      </c>
      <c r="AT435" s="378">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376">
        <f ca="1">COUNTIF(INDIRECT("U"&amp;(ROW()+12*(($AO435-1)*3+$AP435)-ROW())/12+5):INDIRECT("AF"&amp;(ROW()+12*(($AO435-1)*3+$AP435)-ROW())/12+5),AT435)</f>
        <v>0</v>
      </c>
      <c r="AV435" s="376">
        <f ca="1">IF(AND(AR435+AT435&gt;0,AS435+AU435&gt;0),COUNTIF(AV$6:AV434,"&gt;0")+1,0)</f>
        <v>0</v>
      </c>
    </row>
    <row r="436" spans="41:48" x14ac:dyDescent="0.15">
      <c r="AO436" s="376">
        <v>12</v>
      </c>
      <c r="AP436" s="376">
        <v>3</v>
      </c>
      <c r="AQ436" s="376">
        <v>11</v>
      </c>
      <c r="AR436" s="37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76">
        <f ca="1">COUNTIF(INDIRECT("H"&amp;(ROW()+12*(($AO436-1)*3+$AP436)-ROW())/12+5):INDIRECT("S"&amp;(ROW()+12*(($AO436-1)*3+$AP436)-ROW())/12+5),AR436)</f>
        <v>0</v>
      </c>
      <c r="AT436" s="378">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376">
        <f ca="1">COUNTIF(INDIRECT("U"&amp;(ROW()+12*(($AO436-1)*3+$AP436)-ROW())/12+5):INDIRECT("AF"&amp;(ROW()+12*(($AO436-1)*3+$AP436)-ROW())/12+5),AT436)</f>
        <v>0</v>
      </c>
      <c r="AV436" s="376">
        <f ca="1">IF(AND(AR436+AT436&gt;0,AS436+AU436&gt;0),COUNTIF(AV$6:AV435,"&gt;0")+1,0)</f>
        <v>0</v>
      </c>
    </row>
    <row r="437" spans="41:48" x14ac:dyDescent="0.15">
      <c r="AO437" s="376">
        <v>12</v>
      </c>
      <c r="AP437" s="376">
        <v>3</v>
      </c>
      <c r="AQ437" s="376">
        <v>12</v>
      </c>
      <c r="AR437" s="37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76">
        <f ca="1">COUNTIF(INDIRECT("H"&amp;(ROW()+12*(($AO437-1)*3+$AP437)-ROW())/12+5):INDIRECT("S"&amp;(ROW()+12*(($AO437-1)*3+$AP437)-ROW())/12+5),AR437)</f>
        <v>0</v>
      </c>
      <c r="AT437" s="378">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376">
        <f ca="1">COUNTIF(INDIRECT("U"&amp;(ROW()+12*(($AO437-1)*3+$AP437)-ROW())/12+5):INDIRECT("AF"&amp;(ROW()+12*(($AO437-1)*3+$AP437)-ROW())/12+5),AT437)</f>
        <v>0</v>
      </c>
      <c r="AV437" s="376">
        <f ca="1">IF(AND(AR437+AT437&gt;0,AS437+AU437&gt;0),COUNTIF(AV$6:AV436,"&gt;0")+1,0)</f>
        <v>0</v>
      </c>
    </row>
    <row r="438" spans="41:48" x14ac:dyDescent="0.15">
      <c r="AO438" s="376">
        <v>13</v>
      </c>
      <c r="AP438" s="376">
        <v>1</v>
      </c>
      <c r="AQ438" s="376">
        <v>1</v>
      </c>
      <c r="AR438" s="37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76">
        <f ca="1">COUNTIF(INDIRECT("H"&amp;(ROW()+12*(($AO438-1)*3+$AP438)-ROW())/12+5):INDIRECT("S"&amp;(ROW()+12*(($AO438-1)*3+$AP438)-ROW())/12+5),AR438)</f>
        <v>0</v>
      </c>
      <c r="AT438" s="378">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376">
        <f ca="1">COUNTIF(INDIRECT("U"&amp;(ROW()+12*(($AO438-1)*3+$AP438)-ROW())/12+5):INDIRECT("AF"&amp;(ROW()+12*(($AO438-1)*3+$AP438)-ROW())/12+5),AT438)</f>
        <v>0</v>
      </c>
      <c r="AV438" s="376">
        <f ca="1">IF(AND(AR438+AT438&gt;0,AS438+AU438&gt;0),COUNTIF(AV$6:AV437,"&gt;0")+1,0)</f>
        <v>0</v>
      </c>
    </row>
    <row r="439" spans="41:48" x14ac:dyDescent="0.15">
      <c r="AO439" s="376">
        <v>13</v>
      </c>
      <c r="AP439" s="376">
        <v>1</v>
      </c>
      <c r="AQ439" s="376">
        <v>2</v>
      </c>
      <c r="AR439" s="37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76">
        <f ca="1">COUNTIF(INDIRECT("H"&amp;(ROW()+12*(($AO439-1)*3+$AP439)-ROW())/12+5):INDIRECT("S"&amp;(ROW()+12*(($AO439-1)*3+$AP439)-ROW())/12+5),AR439)</f>
        <v>0</v>
      </c>
      <c r="AT439" s="378">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376">
        <f ca="1">COUNTIF(INDIRECT("U"&amp;(ROW()+12*(($AO439-1)*3+$AP439)-ROW())/12+5):INDIRECT("AF"&amp;(ROW()+12*(($AO439-1)*3+$AP439)-ROW())/12+5),AT439)</f>
        <v>0</v>
      </c>
      <c r="AV439" s="376">
        <f ca="1">IF(AND(AR439+AT439&gt;0,AS439+AU439&gt;0),COUNTIF(AV$6:AV438,"&gt;0")+1,0)</f>
        <v>0</v>
      </c>
    </row>
    <row r="440" spans="41:48" x14ac:dyDescent="0.15">
      <c r="AO440" s="376">
        <v>13</v>
      </c>
      <c r="AP440" s="376">
        <v>1</v>
      </c>
      <c r="AQ440" s="376">
        <v>3</v>
      </c>
      <c r="AR440" s="37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76">
        <f ca="1">COUNTIF(INDIRECT("H"&amp;(ROW()+12*(($AO440-1)*3+$AP440)-ROW())/12+5):INDIRECT("S"&amp;(ROW()+12*(($AO440-1)*3+$AP440)-ROW())/12+5),AR440)</f>
        <v>0</v>
      </c>
      <c r="AT440" s="378">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376">
        <f ca="1">COUNTIF(INDIRECT("U"&amp;(ROW()+12*(($AO440-1)*3+$AP440)-ROW())/12+5):INDIRECT("AF"&amp;(ROW()+12*(($AO440-1)*3+$AP440)-ROW())/12+5),AT440)</f>
        <v>0</v>
      </c>
      <c r="AV440" s="376">
        <f ca="1">IF(AND(AR440+AT440&gt;0,AS440+AU440&gt;0),COUNTIF(AV$6:AV439,"&gt;0")+1,0)</f>
        <v>0</v>
      </c>
    </row>
    <row r="441" spans="41:48" x14ac:dyDescent="0.15">
      <c r="AO441" s="376">
        <v>13</v>
      </c>
      <c r="AP441" s="376">
        <v>1</v>
      </c>
      <c r="AQ441" s="376">
        <v>4</v>
      </c>
      <c r="AR441" s="37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76">
        <f ca="1">COUNTIF(INDIRECT("H"&amp;(ROW()+12*(($AO441-1)*3+$AP441)-ROW())/12+5):INDIRECT("S"&amp;(ROW()+12*(($AO441-1)*3+$AP441)-ROW())/12+5),AR441)</f>
        <v>0</v>
      </c>
      <c r="AT441" s="378">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376">
        <f ca="1">COUNTIF(INDIRECT("U"&amp;(ROW()+12*(($AO441-1)*3+$AP441)-ROW())/12+5):INDIRECT("AF"&amp;(ROW()+12*(($AO441-1)*3+$AP441)-ROW())/12+5),AT441)</f>
        <v>0</v>
      </c>
      <c r="AV441" s="376">
        <f ca="1">IF(AND(AR441+AT441&gt;0,AS441+AU441&gt;0),COUNTIF(AV$6:AV440,"&gt;0")+1,0)</f>
        <v>0</v>
      </c>
    </row>
    <row r="442" spans="41:48" x14ac:dyDescent="0.15">
      <c r="AO442" s="376">
        <v>13</v>
      </c>
      <c r="AP442" s="376">
        <v>1</v>
      </c>
      <c r="AQ442" s="376">
        <v>5</v>
      </c>
      <c r="AR442" s="37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76">
        <f ca="1">COUNTIF(INDIRECT("H"&amp;(ROW()+12*(($AO442-1)*3+$AP442)-ROW())/12+5):INDIRECT("S"&amp;(ROW()+12*(($AO442-1)*3+$AP442)-ROW())/12+5),AR442)</f>
        <v>0</v>
      </c>
      <c r="AT442" s="378">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376">
        <f ca="1">COUNTIF(INDIRECT("U"&amp;(ROW()+12*(($AO442-1)*3+$AP442)-ROW())/12+5):INDIRECT("AF"&amp;(ROW()+12*(($AO442-1)*3+$AP442)-ROW())/12+5),AT442)</f>
        <v>0</v>
      </c>
      <c r="AV442" s="376">
        <f ca="1">IF(AND(AR442+AT442&gt;0,AS442+AU442&gt;0),COUNTIF(AV$6:AV441,"&gt;0")+1,0)</f>
        <v>0</v>
      </c>
    </row>
    <row r="443" spans="41:48" x14ac:dyDescent="0.15">
      <c r="AO443" s="376">
        <v>13</v>
      </c>
      <c r="AP443" s="376">
        <v>1</v>
      </c>
      <c r="AQ443" s="376">
        <v>6</v>
      </c>
      <c r="AR443" s="37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76">
        <f ca="1">COUNTIF(INDIRECT("H"&amp;(ROW()+12*(($AO443-1)*3+$AP443)-ROW())/12+5):INDIRECT("S"&amp;(ROW()+12*(($AO443-1)*3+$AP443)-ROW())/12+5),AR443)</f>
        <v>0</v>
      </c>
      <c r="AT443" s="378">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376">
        <f ca="1">COUNTIF(INDIRECT("U"&amp;(ROW()+12*(($AO443-1)*3+$AP443)-ROW())/12+5):INDIRECT("AF"&amp;(ROW()+12*(($AO443-1)*3+$AP443)-ROW())/12+5),AT443)</f>
        <v>0</v>
      </c>
      <c r="AV443" s="376">
        <f ca="1">IF(AND(AR443+AT443&gt;0,AS443+AU443&gt;0),COUNTIF(AV$6:AV442,"&gt;0")+1,0)</f>
        <v>0</v>
      </c>
    </row>
    <row r="444" spans="41:48" x14ac:dyDescent="0.15">
      <c r="AO444" s="376">
        <v>13</v>
      </c>
      <c r="AP444" s="376">
        <v>1</v>
      </c>
      <c r="AQ444" s="376">
        <v>7</v>
      </c>
      <c r="AR444" s="37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76">
        <f ca="1">COUNTIF(INDIRECT("H"&amp;(ROW()+12*(($AO444-1)*3+$AP444)-ROW())/12+5):INDIRECT("S"&amp;(ROW()+12*(($AO444-1)*3+$AP444)-ROW())/12+5),AR444)</f>
        <v>0</v>
      </c>
      <c r="AT444" s="378">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376">
        <f ca="1">COUNTIF(INDIRECT("U"&amp;(ROW()+12*(($AO444-1)*3+$AP444)-ROW())/12+5):INDIRECT("AF"&amp;(ROW()+12*(($AO444-1)*3+$AP444)-ROW())/12+5),AT444)</f>
        <v>0</v>
      </c>
      <c r="AV444" s="376">
        <f ca="1">IF(AND(AR444+AT444&gt;0,AS444+AU444&gt;0),COUNTIF(AV$6:AV443,"&gt;0")+1,0)</f>
        <v>0</v>
      </c>
    </row>
    <row r="445" spans="41:48" x14ac:dyDescent="0.15">
      <c r="AO445" s="376">
        <v>13</v>
      </c>
      <c r="AP445" s="376">
        <v>1</v>
      </c>
      <c r="AQ445" s="376">
        <v>8</v>
      </c>
      <c r="AR445" s="37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76">
        <f ca="1">COUNTIF(INDIRECT("H"&amp;(ROW()+12*(($AO445-1)*3+$AP445)-ROW())/12+5):INDIRECT("S"&amp;(ROW()+12*(($AO445-1)*3+$AP445)-ROW())/12+5),AR445)</f>
        <v>0</v>
      </c>
      <c r="AT445" s="378">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376">
        <f ca="1">COUNTIF(INDIRECT("U"&amp;(ROW()+12*(($AO445-1)*3+$AP445)-ROW())/12+5):INDIRECT("AF"&amp;(ROW()+12*(($AO445-1)*3+$AP445)-ROW())/12+5),AT445)</f>
        <v>0</v>
      </c>
      <c r="AV445" s="376">
        <f ca="1">IF(AND(AR445+AT445&gt;0,AS445+AU445&gt;0),COUNTIF(AV$6:AV444,"&gt;0")+1,0)</f>
        <v>0</v>
      </c>
    </row>
    <row r="446" spans="41:48" x14ac:dyDescent="0.15">
      <c r="AO446" s="376">
        <v>13</v>
      </c>
      <c r="AP446" s="376">
        <v>1</v>
      </c>
      <c r="AQ446" s="376">
        <v>9</v>
      </c>
      <c r="AR446" s="37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76">
        <f ca="1">COUNTIF(INDIRECT("H"&amp;(ROW()+12*(($AO446-1)*3+$AP446)-ROW())/12+5):INDIRECT("S"&amp;(ROW()+12*(($AO446-1)*3+$AP446)-ROW())/12+5),AR446)</f>
        <v>0</v>
      </c>
      <c r="AT446" s="378">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376">
        <f ca="1">COUNTIF(INDIRECT("U"&amp;(ROW()+12*(($AO446-1)*3+$AP446)-ROW())/12+5):INDIRECT("AF"&amp;(ROW()+12*(($AO446-1)*3+$AP446)-ROW())/12+5),AT446)</f>
        <v>0</v>
      </c>
      <c r="AV446" s="376">
        <f ca="1">IF(AND(AR446+AT446&gt;0,AS446+AU446&gt;0),COUNTIF(AV$6:AV445,"&gt;0")+1,0)</f>
        <v>0</v>
      </c>
    </row>
    <row r="447" spans="41:48" x14ac:dyDescent="0.15">
      <c r="AO447" s="376">
        <v>13</v>
      </c>
      <c r="AP447" s="376">
        <v>1</v>
      </c>
      <c r="AQ447" s="376">
        <v>10</v>
      </c>
      <c r="AR447" s="37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76">
        <f ca="1">COUNTIF(INDIRECT("H"&amp;(ROW()+12*(($AO447-1)*3+$AP447)-ROW())/12+5):INDIRECT("S"&amp;(ROW()+12*(($AO447-1)*3+$AP447)-ROW())/12+5),AR447)</f>
        <v>0</v>
      </c>
      <c r="AT447" s="378">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376">
        <f ca="1">COUNTIF(INDIRECT("U"&amp;(ROW()+12*(($AO447-1)*3+$AP447)-ROW())/12+5):INDIRECT("AF"&amp;(ROW()+12*(($AO447-1)*3+$AP447)-ROW())/12+5),AT447)</f>
        <v>0</v>
      </c>
      <c r="AV447" s="376">
        <f ca="1">IF(AND(AR447+AT447&gt;0,AS447+AU447&gt;0),COUNTIF(AV$6:AV446,"&gt;0")+1,0)</f>
        <v>0</v>
      </c>
    </row>
    <row r="448" spans="41:48" x14ac:dyDescent="0.15">
      <c r="AO448" s="376">
        <v>13</v>
      </c>
      <c r="AP448" s="376">
        <v>1</v>
      </c>
      <c r="AQ448" s="376">
        <v>11</v>
      </c>
      <c r="AR448" s="37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76">
        <f ca="1">COUNTIF(INDIRECT("H"&amp;(ROW()+12*(($AO448-1)*3+$AP448)-ROW())/12+5):INDIRECT("S"&amp;(ROW()+12*(($AO448-1)*3+$AP448)-ROW())/12+5),AR448)</f>
        <v>0</v>
      </c>
      <c r="AT448" s="378">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376">
        <f ca="1">COUNTIF(INDIRECT("U"&amp;(ROW()+12*(($AO448-1)*3+$AP448)-ROW())/12+5):INDIRECT("AF"&amp;(ROW()+12*(($AO448-1)*3+$AP448)-ROW())/12+5),AT448)</f>
        <v>0</v>
      </c>
      <c r="AV448" s="376">
        <f ca="1">IF(AND(AR448+AT448&gt;0,AS448+AU448&gt;0),COUNTIF(AV$6:AV447,"&gt;0")+1,0)</f>
        <v>0</v>
      </c>
    </row>
    <row r="449" spans="41:48" x14ac:dyDescent="0.15">
      <c r="AO449" s="376">
        <v>13</v>
      </c>
      <c r="AP449" s="376">
        <v>1</v>
      </c>
      <c r="AQ449" s="376">
        <v>12</v>
      </c>
      <c r="AR449" s="37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76">
        <f ca="1">COUNTIF(INDIRECT("H"&amp;(ROW()+12*(($AO449-1)*3+$AP449)-ROW())/12+5):INDIRECT("S"&amp;(ROW()+12*(($AO449-1)*3+$AP449)-ROW())/12+5),AR449)</f>
        <v>0</v>
      </c>
      <c r="AT449" s="378">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376">
        <f ca="1">COUNTIF(INDIRECT("U"&amp;(ROW()+12*(($AO449-1)*3+$AP449)-ROW())/12+5):INDIRECT("AF"&amp;(ROW()+12*(($AO449-1)*3+$AP449)-ROW())/12+5),AT449)</f>
        <v>0</v>
      </c>
      <c r="AV449" s="376">
        <f ca="1">IF(AND(AR449+AT449&gt;0,AS449+AU449&gt;0),COUNTIF(AV$6:AV448,"&gt;0")+1,0)</f>
        <v>0</v>
      </c>
    </row>
    <row r="450" spans="41:48" x14ac:dyDescent="0.15">
      <c r="AO450" s="376">
        <v>13</v>
      </c>
      <c r="AP450" s="376">
        <v>2</v>
      </c>
      <c r="AQ450" s="376">
        <v>1</v>
      </c>
      <c r="AR450" s="37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76">
        <f ca="1">COUNTIF(INDIRECT("H"&amp;(ROW()+12*(($AO450-1)*3+$AP450)-ROW())/12+5):INDIRECT("S"&amp;(ROW()+12*(($AO450-1)*3+$AP450)-ROW())/12+5),AR450)</f>
        <v>0</v>
      </c>
      <c r="AT450" s="378">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376">
        <f ca="1">COUNTIF(INDIRECT("U"&amp;(ROW()+12*(($AO450-1)*3+$AP450)-ROW())/12+5):INDIRECT("AF"&amp;(ROW()+12*(($AO450-1)*3+$AP450)-ROW())/12+5),AT450)</f>
        <v>0</v>
      </c>
      <c r="AV450" s="376">
        <f ca="1">IF(AND(AR450+AT450&gt;0,AS450+AU450&gt;0),COUNTIF(AV$6:AV449,"&gt;0")+1,0)</f>
        <v>0</v>
      </c>
    </row>
    <row r="451" spans="41:48" x14ac:dyDescent="0.15">
      <c r="AO451" s="376">
        <v>13</v>
      </c>
      <c r="AP451" s="376">
        <v>2</v>
      </c>
      <c r="AQ451" s="376">
        <v>2</v>
      </c>
      <c r="AR451" s="37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76">
        <f ca="1">COUNTIF(INDIRECT("H"&amp;(ROW()+12*(($AO451-1)*3+$AP451)-ROW())/12+5):INDIRECT("S"&amp;(ROW()+12*(($AO451-1)*3+$AP451)-ROW())/12+5),AR451)</f>
        <v>0</v>
      </c>
      <c r="AT451" s="378">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376">
        <f ca="1">COUNTIF(INDIRECT("U"&amp;(ROW()+12*(($AO451-1)*3+$AP451)-ROW())/12+5):INDIRECT("AF"&amp;(ROW()+12*(($AO451-1)*3+$AP451)-ROW())/12+5),AT451)</f>
        <v>0</v>
      </c>
      <c r="AV451" s="376">
        <f ca="1">IF(AND(AR451+AT451&gt;0,AS451+AU451&gt;0),COUNTIF(AV$6:AV450,"&gt;0")+1,0)</f>
        <v>0</v>
      </c>
    </row>
    <row r="452" spans="41:48" x14ac:dyDescent="0.15">
      <c r="AO452" s="376">
        <v>13</v>
      </c>
      <c r="AP452" s="376">
        <v>2</v>
      </c>
      <c r="AQ452" s="376">
        <v>3</v>
      </c>
      <c r="AR452" s="37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76">
        <f ca="1">COUNTIF(INDIRECT("H"&amp;(ROW()+12*(($AO452-1)*3+$AP452)-ROW())/12+5):INDIRECT("S"&amp;(ROW()+12*(($AO452-1)*3+$AP452)-ROW())/12+5),AR452)</f>
        <v>0</v>
      </c>
      <c r="AT452" s="378">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376">
        <f ca="1">COUNTIF(INDIRECT("U"&amp;(ROW()+12*(($AO452-1)*3+$AP452)-ROW())/12+5):INDIRECT("AF"&amp;(ROW()+12*(($AO452-1)*3+$AP452)-ROW())/12+5),AT452)</f>
        <v>0</v>
      </c>
      <c r="AV452" s="376">
        <f ca="1">IF(AND(AR452+AT452&gt;0,AS452+AU452&gt;0),COUNTIF(AV$6:AV451,"&gt;0")+1,0)</f>
        <v>0</v>
      </c>
    </row>
    <row r="453" spans="41:48" x14ac:dyDescent="0.15">
      <c r="AO453" s="376">
        <v>13</v>
      </c>
      <c r="AP453" s="376">
        <v>2</v>
      </c>
      <c r="AQ453" s="376">
        <v>4</v>
      </c>
      <c r="AR453" s="37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76">
        <f ca="1">COUNTIF(INDIRECT("H"&amp;(ROW()+12*(($AO453-1)*3+$AP453)-ROW())/12+5):INDIRECT("S"&amp;(ROW()+12*(($AO453-1)*3+$AP453)-ROW())/12+5),AR453)</f>
        <v>0</v>
      </c>
      <c r="AT453" s="378">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376">
        <f ca="1">COUNTIF(INDIRECT("U"&amp;(ROW()+12*(($AO453-1)*3+$AP453)-ROW())/12+5):INDIRECT("AF"&amp;(ROW()+12*(($AO453-1)*3+$AP453)-ROW())/12+5),AT453)</f>
        <v>0</v>
      </c>
      <c r="AV453" s="376">
        <f ca="1">IF(AND(AR453+AT453&gt;0,AS453+AU453&gt;0),COUNTIF(AV$6:AV452,"&gt;0")+1,0)</f>
        <v>0</v>
      </c>
    </row>
    <row r="454" spans="41:48" x14ac:dyDescent="0.15">
      <c r="AO454" s="376">
        <v>13</v>
      </c>
      <c r="AP454" s="376">
        <v>2</v>
      </c>
      <c r="AQ454" s="376">
        <v>5</v>
      </c>
      <c r="AR454" s="37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76">
        <f ca="1">COUNTIF(INDIRECT("H"&amp;(ROW()+12*(($AO454-1)*3+$AP454)-ROW())/12+5):INDIRECT("S"&amp;(ROW()+12*(($AO454-1)*3+$AP454)-ROW())/12+5),AR454)</f>
        <v>0</v>
      </c>
      <c r="AT454" s="378">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376">
        <f ca="1">COUNTIF(INDIRECT("U"&amp;(ROW()+12*(($AO454-1)*3+$AP454)-ROW())/12+5):INDIRECT("AF"&amp;(ROW()+12*(($AO454-1)*3+$AP454)-ROW())/12+5),AT454)</f>
        <v>0</v>
      </c>
      <c r="AV454" s="376">
        <f ca="1">IF(AND(AR454+AT454&gt;0,AS454+AU454&gt;0),COUNTIF(AV$6:AV453,"&gt;0")+1,0)</f>
        <v>0</v>
      </c>
    </row>
    <row r="455" spans="41:48" x14ac:dyDescent="0.15">
      <c r="AO455" s="376">
        <v>13</v>
      </c>
      <c r="AP455" s="376">
        <v>2</v>
      </c>
      <c r="AQ455" s="376">
        <v>6</v>
      </c>
      <c r="AR455" s="37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76">
        <f ca="1">COUNTIF(INDIRECT("H"&amp;(ROW()+12*(($AO455-1)*3+$AP455)-ROW())/12+5):INDIRECT("S"&amp;(ROW()+12*(($AO455-1)*3+$AP455)-ROW())/12+5),AR455)</f>
        <v>0</v>
      </c>
      <c r="AT455" s="378">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376">
        <f ca="1">COUNTIF(INDIRECT("U"&amp;(ROW()+12*(($AO455-1)*3+$AP455)-ROW())/12+5):INDIRECT("AF"&amp;(ROW()+12*(($AO455-1)*3+$AP455)-ROW())/12+5),AT455)</f>
        <v>0</v>
      </c>
      <c r="AV455" s="376">
        <f ca="1">IF(AND(AR455+AT455&gt;0,AS455+AU455&gt;0),COUNTIF(AV$6:AV454,"&gt;0")+1,0)</f>
        <v>0</v>
      </c>
    </row>
    <row r="456" spans="41:48" x14ac:dyDescent="0.15">
      <c r="AO456" s="376">
        <v>13</v>
      </c>
      <c r="AP456" s="376">
        <v>2</v>
      </c>
      <c r="AQ456" s="376">
        <v>7</v>
      </c>
      <c r="AR456" s="37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76">
        <f ca="1">COUNTIF(INDIRECT("H"&amp;(ROW()+12*(($AO456-1)*3+$AP456)-ROW())/12+5):INDIRECT("S"&amp;(ROW()+12*(($AO456-1)*3+$AP456)-ROW())/12+5),AR456)</f>
        <v>0</v>
      </c>
      <c r="AT456" s="378">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376">
        <f ca="1">COUNTIF(INDIRECT("U"&amp;(ROW()+12*(($AO456-1)*3+$AP456)-ROW())/12+5):INDIRECT("AF"&amp;(ROW()+12*(($AO456-1)*3+$AP456)-ROW())/12+5),AT456)</f>
        <v>0</v>
      </c>
      <c r="AV456" s="376">
        <f ca="1">IF(AND(AR456+AT456&gt;0,AS456+AU456&gt;0),COUNTIF(AV$6:AV455,"&gt;0")+1,0)</f>
        <v>0</v>
      </c>
    </row>
    <row r="457" spans="41:48" x14ac:dyDescent="0.15">
      <c r="AO457" s="376">
        <v>13</v>
      </c>
      <c r="AP457" s="376">
        <v>2</v>
      </c>
      <c r="AQ457" s="376">
        <v>8</v>
      </c>
      <c r="AR457" s="37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76">
        <f ca="1">COUNTIF(INDIRECT("H"&amp;(ROW()+12*(($AO457-1)*3+$AP457)-ROW())/12+5):INDIRECT("S"&amp;(ROW()+12*(($AO457-1)*3+$AP457)-ROW())/12+5),AR457)</f>
        <v>0</v>
      </c>
      <c r="AT457" s="378">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376">
        <f ca="1">COUNTIF(INDIRECT("U"&amp;(ROW()+12*(($AO457-1)*3+$AP457)-ROW())/12+5):INDIRECT("AF"&amp;(ROW()+12*(($AO457-1)*3+$AP457)-ROW())/12+5),AT457)</f>
        <v>0</v>
      </c>
      <c r="AV457" s="376">
        <f ca="1">IF(AND(AR457+AT457&gt;0,AS457+AU457&gt;0),COUNTIF(AV$6:AV456,"&gt;0")+1,0)</f>
        <v>0</v>
      </c>
    </row>
    <row r="458" spans="41:48" x14ac:dyDescent="0.15">
      <c r="AO458" s="376">
        <v>13</v>
      </c>
      <c r="AP458" s="376">
        <v>2</v>
      </c>
      <c r="AQ458" s="376">
        <v>9</v>
      </c>
      <c r="AR458" s="37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76">
        <f ca="1">COUNTIF(INDIRECT("H"&amp;(ROW()+12*(($AO458-1)*3+$AP458)-ROW())/12+5):INDIRECT("S"&amp;(ROW()+12*(($AO458-1)*3+$AP458)-ROW())/12+5),AR458)</f>
        <v>0</v>
      </c>
      <c r="AT458" s="378">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376">
        <f ca="1">COUNTIF(INDIRECT("U"&amp;(ROW()+12*(($AO458-1)*3+$AP458)-ROW())/12+5):INDIRECT("AF"&amp;(ROW()+12*(($AO458-1)*3+$AP458)-ROW())/12+5),AT458)</f>
        <v>0</v>
      </c>
      <c r="AV458" s="376">
        <f ca="1">IF(AND(AR458+AT458&gt;0,AS458+AU458&gt;0),COUNTIF(AV$6:AV457,"&gt;0")+1,0)</f>
        <v>0</v>
      </c>
    </row>
    <row r="459" spans="41:48" x14ac:dyDescent="0.15">
      <c r="AO459" s="376">
        <v>13</v>
      </c>
      <c r="AP459" s="376">
        <v>2</v>
      </c>
      <c r="AQ459" s="376">
        <v>10</v>
      </c>
      <c r="AR459" s="37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76">
        <f ca="1">COUNTIF(INDIRECT("H"&amp;(ROW()+12*(($AO459-1)*3+$AP459)-ROW())/12+5):INDIRECT("S"&amp;(ROW()+12*(($AO459-1)*3+$AP459)-ROW())/12+5),AR459)</f>
        <v>0</v>
      </c>
      <c r="AT459" s="378">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376">
        <f ca="1">COUNTIF(INDIRECT("U"&amp;(ROW()+12*(($AO459-1)*3+$AP459)-ROW())/12+5):INDIRECT("AF"&amp;(ROW()+12*(($AO459-1)*3+$AP459)-ROW())/12+5),AT459)</f>
        <v>0</v>
      </c>
      <c r="AV459" s="376">
        <f ca="1">IF(AND(AR459+AT459&gt;0,AS459+AU459&gt;0),COUNTIF(AV$6:AV458,"&gt;0")+1,0)</f>
        <v>0</v>
      </c>
    </row>
    <row r="460" spans="41:48" x14ac:dyDescent="0.15">
      <c r="AO460" s="376">
        <v>13</v>
      </c>
      <c r="AP460" s="376">
        <v>2</v>
      </c>
      <c r="AQ460" s="376">
        <v>11</v>
      </c>
      <c r="AR460" s="37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76">
        <f ca="1">COUNTIF(INDIRECT("H"&amp;(ROW()+12*(($AO460-1)*3+$AP460)-ROW())/12+5):INDIRECT("S"&amp;(ROW()+12*(($AO460-1)*3+$AP460)-ROW())/12+5),AR460)</f>
        <v>0</v>
      </c>
      <c r="AT460" s="378">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376">
        <f ca="1">COUNTIF(INDIRECT("U"&amp;(ROW()+12*(($AO460-1)*3+$AP460)-ROW())/12+5):INDIRECT("AF"&amp;(ROW()+12*(($AO460-1)*3+$AP460)-ROW())/12+5),AT460)</f>
        <v>0</v>
      </c>
      <c r="AV460" s="376">
        <f ca="1">IF(AND(AR460+AT460&gt;0,AS460+AU460&gt;0),COUNTIF(AV$6:AV459,"&gt;0")+1,0)</f>
        <v>0</v>
      </c>
    </row>
    <row r="461" spans="41:48" x14ac:dyDescent="0.15">
      <c r="AO461" s="376">
        <v>13</v>
      </c>
      <c r="AP461" s="376">
        <v>2</v>
      </c>
      <c r="AQ461" s="376">
        <v>12</v>
      </c>
      <c r="AR461" s="37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76">
        <f ca="1">COUNTIF(INDIRECT("H"&amp;(ROW()+12*(($AO461-1)*3+$AP461)-ROW())/12+5):INDIRECT("S"&amp;(ROW()+12*(($AO461-1)*3+$AP461)-ROW())/12+5),AR461)</f>
        <v>0</v>
      </c>
      <c r="AT461" s="378">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376">
        <f ca="1">COUNTIF(INDIRECT("U"&amp;(ROW()+12*(($AO461-1)*3+$AP461)-ROW())/12+5):INDIRECT("AF"&amp;(ROW()+12*(($AO461-1)*3+$AP461)-ROW())/12+5),AT461)</f>
        <v>0</v>
      </c>
      <c r="AV461" s="376">
        <f ca="1">IF(AND(AR461+AT461&gt;0,AS461+AU461&gt;0),COUNTIF(AV$6:AV460,"&gt;0")+1,0)</f>
        <v>0</v>
      </c>
    </row>
    <row r="462" spans="41:48" x14ac:dyDescent="0.15">
      <c r="AO462" s="376">
        <v>13</v>
      </c>
      <c r="AP462" s="376">
        <v>3</v>
      </c>
      <c r="AQ462" s="376">
        <v>1</v>
      </c>
      <c r="AR462" s="37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76">
        <f ca="1">COUNTIF(INDIRECT("H"&amp;(ROW()+12*(($AO462-1)*3+$AP462)-ROW())/12+5):INDIRECT("S"&amp;(ROW()+12*(($AO462-1)*3+$AP462)-ROW())/12+5),AR462)</f>
        <v>0</v>
      </c>
      <c r="AT462" s="378">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376">
        <f ca="1">COUNTIF(INDIRECT("U"&amp;(ROW()+12*(($AO462-1)*3+$AP462)-ROW())/12+5):INDIRECT("AF"&amp;(ROW()+12*(($AO462-1)*3+$AP462)-ROW())/12+5),AT462)</f>
        <v>0</v>
      </c>
      <c r="AV462" s="376">
        <f ca="1">IF(AND(AR462+AT462&gt;0,AS462+AU462&gt;0),COUNTIF(AV$6:AV461,"&gt;0")+1,0)</f>
        <v>0</v>
      </c>
    </row>
    <row r="463" spans="41:48" x14ac:dyDescent="0.15">
      <c r="AO463" s="376">
        <v>13</v>
      </c>
      <c r="AP463" s="376">
        <v>3</v>
      </c>
      <c r="AQ463" s="376">
        <v>2</v>
      </c>
      <c r="AR463" s="37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76">
        <f ca="1">COUNTIF(INDIRECT("H"&amp;(ROW()+12*(($AO463-1)*3+$AP463)-ROW())/12+5):INDIRECT("S"&amp;(ROW()+12*(($AO463-1)*3+$AP463)-ROW())/12+5),AR463)</f>
        <v>0</v>
      </c>
      <c r="AT463" s="378">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376">
        <f ca="1">COUNTIF(INDIRECT("U"&amp;(ROW()+12*(($AO463-1)*3+$AP463)-ROW())/12+5):INDIRECT("AF"&amp;(ROW()+12*(($AO463-1)*3+$AP463)-ROW())/12+5),AT463)</f>
        <v>0</v>
      </c>
      <c r="AV463" s="376">
        <f ca="1">IF(AND(AR463+AT463&gt;0,AS463+AU463&gt;0),COUNTIF(AV$6:AV462,"&gt;0")+1,0)</f>
        <v>0</v>
      </c>
    </row>
    <row r="464" spans="41:48" x14ac:dyDescent="0.15">
      <c r="AO464" s="376">
        <v>13</v>
      </c>
      <c r="AP464" s="376">
        <v>3</v>
      </c>
      <c r="AQ464" s="376">
        <v>3</v>
      </c>
      <c r="AR464" s="37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76">
        <f ca="1">COUNTIF(INDIRECT("H"&amp;(ROW()+12*(($AO464-1)*3+$AP464)-ROW())/12+5):INDIRECT("S"&amp;(ROW()+12*(($AO464-1)*3+$AP464)-ROW())/12+5),AR464)</f>
        <v>0</v>
      </c>
      <c r="AT464" s="378">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376">
        <f ca="1">COUNTIF(INDIRECT("U"&amp;(ROW()+12*(($AO464-1)*3+$AP464)-ROW())/12+5):INDIRECT("AF"&amp;(ROW()+12*(($AO464-1)*3+$AP464)-ROW())/12+5),AT464)</f>
        <v>0</v>
      </c>
      <c r="AV464" s="376">
        <f ca="1">IF(AND(AR464+AT464&gt;0,AS464+AU464&gt;0),COUNTIF(AV$6:AV463,"&gt;0")+1,0)</f>
        <v>0</v>
      </c>
    </row>
    <row r="465" spans="41:48" x14ac:dyDescent="0.15">
      <c r="AO465" s="376">
        <v>13</v>
      </c>
      <c r="AP465" s="376">
        <v>3</v>
      </c>
      <c r="AQ465" s="376">
        <v>4</v>
      </c>
      <c r="AR465" s="37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76">
        <f ca="1">COUNTIF(INDIRECT("H"&amp;(ROW()+12*(($AO465-1)*3+$AP465)-ROW())/12+5):INDIRECT("S"&amp;(ROW()+12*(($AO465-1)*3+$AP465)-ROW())/12+5),AR465)</f>
        <v>0</v>
      </c>
      <c r="AT465" s="378">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376">
        <f ca="1">COUNTIF(INDIRECT("U"&amp;(ROW()+12*(($AO465-1)*3+$AP465)-ROW())/12+5):INDIRECT("AF"&amp;(ROW()+12*(($AO465-1)*3+$AP465)-ROW())/12+5),AT465)</f>
        <v>0</v>
      </c>
      <c r="AV465" s="376">
        <f ca="1">IF(AND(AR465+AT465&gt;0,AS465+AU465&gt;0),COUNTIF(AV$6:AV464,"&gt;0")+1,0)</f>
        <v>0</v>
      </c>
    </row>
    <row r="466" spans="41:48" x14ac:dyDescent="0.15">
      <c r="AO466" s="376">
        <v>13</v>
      </c>
      <c r="AP466" s="376">
        <v>3</v>
      </c>
      <c r="AQ466" s="376">
        <v>5</v>
      </c>
      <c r="AR466" s="37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76">
        <f ca="1">COUNTIF(INDIRECT("H"&amp;(ROW()+12*(($AO466-1)*3+$AP466)-ROW())/12+5):INDIRECT("S"&amp;(ROW()+12*(($AO466-1)*3+$AP466)-ROW())/12+5),AR466)</f>
        <v>0</v>
      </c>
      <c r="AT466" s="378">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376">
        <f ca="1">COUNTIF(INDIRECT("U"&amp;(ROW()+12*(($AO466-1)*3+$AP466)-ROW())/12+5):INDIRECT("AF"&amp;(ROW()+12*(($AO466-1)*3+$AP466)-ROW())/12+5),AT466)</f>
        <v>0</v>
      </c>
      <c r="AV466" s="376">
        <f ca="1">IF(AND(AR466+AT466&gt;0,AS466+AU466&gt;0),COUNTIF(AV$6:AV465,"&gt;0")+1,0)</f>
        <v>0</v>
      </c>
    </row>
    <row r="467" spans="41:48" x14ac:dyDescent="0.15">
      <c r="AO467" s="376">
        <v>13</v>
      </c>
      <c r="AP467" s="376">
        <v>3</v>
      </c>
      <c r="AQ467" s="376">
        <v>6</v>
      </c>
      <c r="AR467" s="37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76">
        <f ca="1">COUNTIF(INDIRECT("H"&amp;(ROW()+12*(($AO467-1)*3+$AP467)-ROW())/12+5):INDIRECT("S"&amp;(ROW()+12*(($AO467-1)*3+$AP467)-ROW())/12+5),AR467)</f>
        <v>0</v>
      </c>
      <c r="AT467" s="378">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376">
        <f ca="1">COUNTIF(INDIRECT("U"&amp;(ROW()+12*(($AO467-1)*3+$AP467)-ROW())/12+5):INDIRECT("AF"&amp;(ROW()+12*(($AO467-1)*3+$AP467)-ROW())/12+5),AT467)</f>
        <v>0</v>
      </c>
      <c r="AV467" s="376">
        <f ca="1">IF(AND(AR467+AT467&gt;0,AS467+AU467&gt;0),COUNTIF(AV$6:AV466,"&gt;0")+1,0)</f>
        <v>0</v>
      </c>
    </row>
    <row r="468" spans="41:48" x14ac:dyDescent="0.15">
      <c r="AO468" s="376">
        <v>13</v>
      </c>
      <c r="AP468" s="376">
        <v>3</v>
      </c>
      <c r="AQ468" s="376">
        <v>7</v>
      </c>
      <c r="AR468" s="37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76">
        <f ca="1">COUNTIF(INDIRECT("H"&amp;(ROW()+12*(($AO468-1)*3+$AP468)-ROW())/12+5):INDIRECT("S"&amp;(ROW()+12*(($AO468-1)*3+$AP468)-ROW())/12+5),AR468)</f>
        <v>0</v>
      </c>
      <c r="AT468" s="378">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376">
        <f ca="1">COUNTIF(INDIRECT("U"&amp;(ROW()+12*(($AO468-1)*3+$AP468)-ROW())/12+5):INDIRECT("AF"&amp;(ROW()+12*(($AO468-1)*3+$AP468)-ROW())/12+5),AT468)</f>
        <v>0</v>
      </c>
      <c r="AV468" s="376">
        <f ca="1">IF(AND(AR468+AT468&gt;0,AS468+AU468&gt;0),COUNTIF(AV$6:AV467,"&gt;0")+1,0)</f>
        <v>0</v>
      </c>
    </row>
    <row r="469" spans="41:48" x14ac:dyDescent="0.15">
      <c r="AO469" s="376">
        <v>13</v>
      </c>
      <c r="AP469" s="376">
        <v>3</v>
      </c>
      <c r="AQ469" s="376">
        <v>8</v>
      </c>
      <c r="AR469" s="37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76">
        <f ca="1">COUNTIF(INDIRECT("H"&amp;(ROW()+12*(($AO469-1)*3+$AP469)-ROW())/12+5):INDIRECT("S"&amp;(ROW()+12*(($AO469-1)*3+$AP469)-ROW())/12+5),AR469)</f>
        <v>0</v>
      </c>
      <c r="AT469" s="378">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376">
        <f ca="1">COUNTIF(INDIRECT("U"&amp;(ROW()+12*(($AO469-1)*3+$AP469)-ROW())/12+5):INDIRECT("AF"&amp;(ROW()+12*(($AO469-1)*3+$AP469)-ROW())/12+5),AT469)</f>
        <v>0</v>
      </c>
      <c r="AV469" s="376">
        <f ca="1">IF(AND(AR469+AT469&gt;0,AS469+AU469&gt;0),COUNTIF(AV$6:AV468,"&gt;0")+1,0)</f>
        <v>0</v>
      </c>
    </row>
    <row r="470" spans="41:48" x14ac:dyDescent="0.15">
      <c r="AO470" s="376">
        <v>13</v>
      </c>
      <c r="AP470" s="376">
        <v>3</v>
      </c>
      <c r="AQ470" s="376">
        <v>9</v>
      </c>
      <c r="AR470" s="37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76">
        <f ca="1">COUNTIF(INDIRECT("H"&amp;(ROW()+12*(($AO470-1)*3+$AP470)-ROW())/12+5):INDIRECT("S"&amp;(ROW()+12*(($AO470-1)*3+$AP470)-ROW())/12+5),AR470)</f>
        <v>0</v>
      </c>
      <c r="AT470" s="378">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376">
        <f ca="1">COUNTIF(INDIRECT("U"&amp;(ROW()+12*(($AO470-1)*3+$AP470)-ROW())/12+5):INDIRECT("AF"&amp;(ROW()+12*(($AO470-1)*3+$AP470)-ROW())/12+5),AT470)</f>
        <v>0</v>
      </c>
      <c r="AV470" s="376">
        <f ca="1">IF(AND(AR470+AT470&gt;0,AS470+AU470&gt;0),COUNTIF(AV$6:AV469,"&gt;0")+1,0)</f>
        <v>0</v>
      </c>
    </row>
    <row r="471" spans="41:48" x14ac:dyDescent="0.15">
      <c r="AO471" s="376">
        <v>13</v>
      </c>
      <c r="AP471" s="376">
        <v>3</v>
      </c>
      <c r="AQ471" s="376">
        <v>10</v>
      </c>
      <c r="AR471" s="37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76">
        <f ca="1">COUNTIF(INDIRECT("H"&amp;(ROW()+12*(($AO471-1)*3+$AP471)-ROW())/12+5):INDIRECT("S"&amp;(ROW()+12*(($AO471-1)*3+$AP471)-ROW())/12+5),AR471)</f>
        <v>0</v>
      </c>
      <c r="AT471" s="378">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376">
        <f ca="1">COUNTIF(INDIRECT("U"&amp;(ROW()+12*(($AO471-1)*3+$AP471)-ROW())/12+5):INDIRECT("AF"&amp;(ROW()+12*(($AO471-1)*3+$AP471)-ROW())/12+5),AT471)</f>
        <v>0</v>
      </c>
      <c r="AV471" s="376">
        <f ca="1">IF(AND(AR471+AT471&gt;0,AS471+AU471&gt;0),COUNTIF(AV$6:AV470,"&gt;0")+1,0)</f>
        <v>0</v>
      </c>
    </row>
    <row r="472" spans="41:48" x14ac:dyDescent="0.15">
      <c r="AO472" s="376">
        <v>13</v>
      </c>
      <c r="AP472" s="376">
        <v>3</v>
      </c>
      <c r="AQ472" s="376">
        <v>11</v>
      </c>
      <c r="AR472" s="37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76">
        <f ca="1">COUNTIF(INDIRECT("H"&amp;(ROW()+12*(($AO472-1)*3+$AP472)-ROW())/12+5):INDIRECT("S"&amp;(ROW()+12*(($AO472-1)*3+$AP472)-ROW())/12+5),AR472)</f>
        <v>0</v>
      </c>
      <c r="AT472" s="378">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376">
        <f ca="1">COUNTIF(INDIRECT("U"&amp;(ROW()+12*(($AO472-1)*3+$AP472)-ROW())/12+5):INDIRECT("AF"&amp;(ROW()+12*(($AO472-1)*3+$AP472)-ROW())/12+5),AT472)</f>
        <v>0</v>
      </c>
      <c r="AV472" s="376">
        <f ca="1">IF(AND(AR472+AT472&gt;0,AS472+AU472&gt;0),COUNTIF(AV$6:AV471,"&gt;0")+1,0)</f>
        <v>0</v>
      </c>
    </row>
    <row r="473" spans="41:48" x14ac:dyDescent="0.15">
      <c r="AO473" s="376">
        <v>13</v>
      </c>
      <c r="AP473" s="376">
        <v>3</v>
      </c>
      <c r="AQ473" s="376">
        <v>12</v>
      </c>
      <c r="AR473" s="37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76">
        <f ca="1">COUNTIF(INDIRECT("H"&amp;(ROW()+12*(($AO473-1)*3+$AP473)-ROW())/12+5):INDIRECT("S"&amp;(ROW()+12*(($AO473-1)*3+$AP473)-ROW())/12+5),AR473)</f>
        <v>0</v>
      </c>
      <c r="AT473" s="378">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376">
        <f ca="1">COUNTIF(INDIRECT("U"&amp;(ROW()+12*(($AO473-1)*3+$AP473)-ROW())/12+5):INDIRECT("AF"&amp;(ROW()+12*(($AO473-1)*3+$AP473)-ROW())/12+5),AT473)</f>
        <v>0</v>
      </c>
      <c r="AV473" s="376">
        <f ca="1">IF(AND(AR473+AT473&gt;0,AS473+AU473&gt;0),COUNTIF(AV$6:AV472,"&gt;0")+1,0)</f>
        <v>0</v>
      </c>
    </row>
    <row r="474" spans="41:48" x14ac:dyDescent="0.15">
      <c r="AO474" s="376">
        <v>14</v>
      </c>
      <c r="AP474" s="376">
        <v>1</v>
      </c>
      <c r="AQ474" s="376">
        <v>1</v>
      </c>
      <c r="AR474" s="37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76">
        <f ca="1">COUNTIF(INDIRECT("H"&amp;(ROW()+12*(($AO474-1)*3+$AP474)-ROW())/12+5):INDIRECT("S"&amp;(ROW()+12*(($AO474-1)*3+$AP474)-ROW())/12+5),AR474)</f>
        <v>0</v>
      </c>
      <c r="AT474" s="378">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376">
        <f ca="1">COUNTIF(INDIRECT("U"&amp;(ROW()+12*(($AO474-1)*3+$AP474)-ROW())/12+5):INDIRECT("AF"&amp;(ROW()+12*(($AO474-1)*3+$AP474)-ROW())/12+5),AT474)</f>
        <v>0</v>
      </c>
      <c r="AV474" s="376">
        <f ca="1">IF(AND(AR474+AT474&gt;0,AS474+AU474&gt;0),COUNTIF(AV$6:AV473,"&gt;0")+1,0)</f>
        <v>0</v>
      </c>
    </row>
    <row r="475" spans="41:48" x14ac:dyDescent="0.15">
      <c r="AO475" s="376">
        <v>14</v>
      </c>
      <c r="AP475" s="376">
        <v>1</v>
      </c>
      <c r="AQ475" s="376">
        <v>2</v>
      </c>
      <c r="AR475" s="37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76">
        <f ca="1">COUNTIF(INDIRECT("H"&amp;(ROW()+12*(($AO475-1)*3+$AP475)-ROW())/12+5):INDIRECT("S"&amp;(ROW()+12*(($AO475-1)*3+$AP475)-ROW())/12+5),AR475)</f>
        <v>0</v>
      </c>
      <c r="AT475" s="378">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376">
        <f ca="1">COUNTIF(INDIRECT("U"&amp;(ROW()+12*(($AO475-1)*3+$AP475)-ROW())/12+5):INDIRECT("AF"&amp;(ROW()+12*(($AO475-1)*3+$AP475)-ROW())/12+5),AT475)</f>
        <v>0</v>
      </c>
      <c r="AV475" s="376">
        <f ca="1">IF(AND(AR475+AT475&gt;0,AS475+AU475&gt;0),COUNTIF(AV$6:AV474,"&gt;0")+1,0)</f>
        <v>0</v>
      </c>
    </row>
    <row r="476" spans="41:48" x14ac:dyDescent="0.15">
      <c r="AO476" s="376">
        <v>14</v>
      </c>
      <c r="AP476" s="376">
        <v>1</v>
      </c>
      <c r="AQ476" s="376">
        <v>3</v>
      </c>
      <c r="AR476" s="37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76">
        <f ca="1">COUNTIF(INDIRECT("H"&amp;(ROW()+12*(($AO476-1)*3+$AP476)-ROW())/12+5):INDIRECT("S"&amp;(ROW()+12*(($AO476-1)*3+$AP476)-ROW())/12+5),AR476)</f>
        <v>0</v>
      </c>
      <c r="AT476" s="378">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376">
        <f ca="1">COUNTIF(INDIRECT("U"&amp;(ROW()+12*(($AO476-1)*3+$AP476)-ROW())/12+5):INDIRECT("AF"&amp;(ROW()+12*(($AO476-1)*3+$AP476)-ROW())/12+5),AT476)</f>
        <v>0</v>
      </c>
      <c r="AV476" s="376">
        <f ca="1">IF(AND(AR476+AT476&gt;0,AS476+AU476&gt;0),COUNTIF(AV$6:AV475,"&gt;0")+1,0)</f>
        <v>0</v>
      </c>
    </row>
    <row r="477" spans="41:48" x14ac:dyDescent="0.15">
      <c r="AO477" s="376">
        <v>14</v>
      </c>
      <c r="AP477" s="376">
        <v>1</v>
      </c>
      <c r="AQ477" s="376">
        <v>4</v>
      </c>
      <c r="AR477" s="37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76">
        <f ca="1">COUNTIF(INDIRECT("H"&amp;(ROW()+12*(($AO477-1)*3+$AP477)-ROW())/12+5):INDIRECT("S"&amp;(ROW()+12*(($AO477-1)*3+$AP477)-ROW())/12+5),AR477)</f>
        <v>0</v>
      </c>
      <c r="AT477" s="378">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376">
        <f ca="1">COUNTIF(INDIRECT("U"&amp;(ROW()+12*(($AO477-1)*3+$AP477)-ROW())/12+5):INDIRECT("AF"&amp;(ROW()+12*(($AO477-1)*3+$AP477)-ROW())/12+5),AT477)</f>
        <v>0</v>
      </c>
      <c r="AV477" s="376">
        <f ca="1">IF(AND(AR477+AT477&gt;0,AS477+AU477&gt;0),COUNTIF(AV$6:AV476,"&gt;0")+1,0)</f>
        <v>0</v>
      </c>
    </row>
    <row r="478" spans="41:48" x14ac:dyDescent="0.15">
      <c r="AO478" s="376">
        <v>14</v>
      </c>
      <c r="AP478" s="376">
        <v>1</v>
      </c>
      <c r="AQ478" s="376">
        <v>5</v>
      </c>
      <c r="AR478" s="37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76">
        <f ca="1">COUNTIF(INDIRECT("H"&amp;(ROW()+12*(($AO478-1)*3+$AP478)-ROW())/12+5):INDIRECT("S"&amp;(ROW()+12*(($AO478-1)*3+$AP478)-ROW())/12+5),AR478)</f>
        <v>0</v>
      </c>
      <c r="AT478" s="378">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376">
        <f ca="1">COUNTIF(INDIRECT("U"&amp;(ROW()+12*(($AO478-1)*3+$AP478)-ROW())/12+5):INDIRECT("AF"&amp;(ROW()+12*(($AO478-1)*3+$AP478)-ROW())/12+5),AT478)</f>
        <v>0</v>
      </c>
      <c r="AV478" s="376">
        <f ca="1">IF(AND(AR478+AT478&gt;0,AS478+AU478&gt;0),COUNTIF(AV$6:AV477,"&gt;0")+1,0)</f>
        <v>0</v>
      </c>
    </row>
    <row r="479" spans="41:48" x14ac:dyDescent="0.15">
      <c r="AO479" s="376">
        <v>14</v>
      </c>
      <c r="AP479" s="376">
        <v>1</v>
      </c>
      <c r="AQ479" s="376">
        <v>6</v>
      </c>
      <c r="AR479" s="37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76">
        <f ca="1">COUNTIF(INDIRECT("H"&amp;(ROW()+12*(($AO479-1)*3+$AP479)-ROW())/12+5):INDIRECT("S"&amp;(ROW()+12*(($AO479-1)*3+$AP479)-ROW())/12+5),AR479)</f>
        <v>0</v>
      </c>
      <c r="AT479" s="378">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376">
        <f ca="1">COUNTIF(INDIRECT("U"&amp;(ROW()+12*(($AO479-1)*3+$AP479)-ROW())/12+5):INDIRECT("AF"&amp;(ROW()+12*(($AO479-1)*3+$AP479)-ROW())/12+5),AT479)</f>
        <v>0</v>
      </c>
      <c r="AV479" s="376">
        <f ca="1">IF(AND(AR479+AT479&gt;0,AS479+AU479&gt;0),COUNTIF(AV$6:AV478,"&gt;0")+1,0)</f>
        <v>0</v>
      </c>
    </row>
    <row r="480" spans="41:48" x14ac:dyDescent="0.15">
      <c r="AO480" s="376">
        <v>14</v>
      </c>
      <c r="AP480" s="376">
        <v>1</v>
      </c>
      <c r="AQ480" s="376">
        <v>7</v>
      </c>
      <c r="AR480" s="37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76">
        <f ca="1">COUNTIF(INDIRECT("H"&amp;(ROW()+12*(($AO480-1)*3+$AP480)-ROW())/12+5):INDIRECT("S"&amp;(ROW()+12*(($AO480-1)*3+$AP480)-ROW())/12+5),AR480)</f>
        <v>0</v>
      </c>
      <c r="AT480" s="378">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376">
        <f ca="1">COUNTIF(INDIRECT("U"&amp;(ROW()+12*(($AO480-1)*3+$AP480)-ROW())/12+5):INDIRECT("AF"&amp;(ROW()+12*(($AO480-1)*3+$AP480)-ROW())/12+5),AT480)</f>
        <v>0</v>
      </c>
      <c r="AV480" s="376">
        <f ca="1">IF(AND(AR480+AT480&gt;0,AS480+AU480&gt;0),COUNTIF(AV$6:AV479,"&gt;0")+1,0)</f>
        <v>0</v>
      </c>
    </row>
    <row r="481" spans="41:48" x14ac:dyDescent="0.15">
      <c r="AO481" s="376">
        <v>14</v>
      </c>
      <c r="AP481" s="376">
        <v>1</v>
      </c>
      <c r="AQ481" s="376">
        <v>8</v>
      </c>
      <c r="AR481" s="37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76">
        <f ca="1">COUNTIF(INDIRECT("H"&amp;(ROW()+12*(($AO481-1)*3+$AP481)-ROW())/12+5):INDIRECT("S"&amp;(ROW()+12*(($AO481-1)*3+$AP481)-ROW())/12+5),AR481)</f>
        <v>0</v>
      </c>
      <c r="AT481" s="378">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376">
        <f ca="1">COUNTIF(INDIRECT("U"&amp;(ROW()+12*(($AO481-1)*3+$AP481)-ROW())/12+5):INDIRECT("AF"&amp;(ROW()+12*(($AO481-1)*3+$AP481)-ROW())/12+5),AT481)</f>
        <v>0</v>
      </c>
      <c r="AV481" s="376">
        <f ca="1">IF(AND(AR481+AT481&gt;0,AS481+AU481&gt;0),COUNTIF(AV$6:AV480,"&gt;0")+1,0)</f>
        <v>0</v>
      </c>
    </row>
    <row r="482" spans="41:48" x14ac:dyDescent="0.15">
      <c r="AO482" s="376">
        <v>14</v>
      </c>
      <c r="AP482" s="376">
        <v>1</v>
      </c>
      <c r="AQ482" s="376">
        <v>9</v>
      </c>
      <c r="AR482" s="37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76">
        <f ca="1">COUNTIF(INDIRECT("H"&amp;(ROW()+12*(($AO482-1)*3+$AP482)-ROW())/12+5):INDIRECT("S"&amp;(ROW()+12*(($AO482-1)*3+$AP482)-ROW())/12+5),AR482)</f>
        <v>0</v>
      </c>
      <c r="AT482" s="378">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376">
        <f ca="1">COUNTIF(INDIRECT("U"&amp;(ROW()+12*(($AO482-1)*3+$AP482)-ROW())/12+5):INDIRECT("AF"&amp;(ROW()+12*(($AO482-1)*3+$AP482)-ROW())/12+5),AT482)</f>
        <v>0</v>
      </c>
      <c r="AV482" s="376">
        <f ca="1">IF(AND(AR482+AT482&gt;0,AS482+AU482&gt;0),COUNTIF(AV$6:AV481,"&gt;0")+1,0)</f>
        <v>0</v>
      </c>
    </row>
    <row r="483" spans="41:48" x14ac:dyDescent="0.15">
      <c r="AO483" s="376">
        <v>14</v>
      </c>
      <c r="AP483" s="376">
        <v>1</v>
      </c>
      <c r="AQ483" s="376">
        <v>10</v>
      </c>
      <c r="AR483" s="37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76">
        <f ca="1">COUNTIF(INDIRECT("H"&amp;(ROW()+12*(($AO483-1)*3+$AP483)-ROW())/12+5):INDIRECT("S"&amp;(ROW()+12*(($AO483-1)*3+$AP483)-ROW())/12+5),AR483)</f>
        <v>0</v>
      </c>
      <c r="AT483" s="378">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376">
        <f ca="1">COUNTIF(INDIRECT("U"&amp;(ROW()+12*(($AO483-1)*3+$AP483)-ROW())/12+5):INDIRECT("AF"&amp;(ROW()+12*(($AO483-1)*3+$AP483)-ROW())/12+5),AT483)</f>
        <v>0</v>
      </c>
      <c r="AV483" s="376">
        <f ca="1">IF(AND(AR483+AT483&gt;0,AS483+AU483&gt;0),COUNTIF(AV$6:AV482,"&gt;0")+1,0)</f>
        <v>0</v>
      </c>
    </row>
    <row r="484" spans="41:48" x14ac:dyDescent="0.15">
      <c r="AO484" s="376">
        <v>14</v>
      </c>
      <c r="AP484" s="376">
        <v>1</v>
      </c>
      <c r="AQ484" s="376">
        <v>11</v>
      </c>
      <c r="AR484" s="37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76">
        <f ca="1">COUNTIF(INDIRECT("H"&amp;(ROW()+12*(($AO484-1)*3+$AP484)-ROW())/12+5):INDIRECT("S"&amp;(ROW()+12*(($AO484-1)*3+$AP484)-ROW())/12+5),AR484)</f>
        <v>0</v>
      </c>
      <c r="AT484" s="378">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376">
        <f ca="1">COUNTIF(INDIRECT("U"&amp;(ROW()+12*(($AO484-1)*3+$AP484)-ROW())/12+5):INDIRECT("AF"&amp;(ROW()+12*(($AO484-1)*3+$AP484)-ROW())/12+5),AT484)</f>
        <v>0</v>
      </c>
      <c r="AV484" s="376">
        <f ca="1">IF(AND(AR484+AT484&gt;0,AS484+AU484&gt;0),COUNTIF(AV$6:AV483,"&gt;0")+1,0)</f>
        <v>0</v>
      </c>
    </row>
    <row r="485" spans="41:48" x14ac:dyDescent="0.15">
      <c r="AO485" s="376">
        <v>14</v>
      </c>
      <c r="AP485" s="376">
        <v>1</v>
      </c>
      <c r="AQ485" s="376">
        <v>12</v>
      </c>
      <c r="AR485" s="37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76">
        <f ca="1">COUNTIF(INDIRECT("H"&amp;(ROW()+12*(($AO485-1)*3+$AP485)-ROW())/12+5):INDIRECT("S"&amp;(ROW()+12*(($AO485-1)*3+$AP485)-ROW())/12+5),AR485)</f>
        <v>0</v>
      </c>
      <c r="AT485" s="378">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376">
        <f ca="1">COUNTIF(INDIRECT("U"&amp;(ROW()+12*(($AO485-1)*3+$AP485)-ROW())/12+5):INDIRECT("AF"&amp;(ROW()+12*(($AO485-1)*3+$AP485)-ROW())/12+5),AT485)</f>
        <v>0</v>
      </c>
      <c r="AV485" s="376">
        <f ca="1">IF(AND(AR485+AT485&gt;0,AS485+AU485&gt;0),COUNTIF(AV$6:AV484,"&gt;0")+1,0)</f>
        <v>0</v>
      </c>
    </row>
    <row r="486" spans="41:48" x14ac:dyDescent="0.15">
      <c r="AO486" s="376">
        <v>14</v>
      </c>
      <c r="AP486" s="376">
        <v>2</v>
      </c>
      <c r="AQ486" s="376">
        <v>1</v>
      </c>
      <c r="AR486" s="37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76">
        <f ca="1">COUNTIF(INDIRECT("H"&amp;(ROW()+12*(($AO486-1)*3+$AP486)-ROW())/12+5):INDIRECT("S"&amp;(ROW()+12*(($AO486-1)*3+$AP486)-ROW())/12+5),AR486)</f>
        <v>0</v>
      </c>
      <c r="AT486" s="378">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376">
        <f ca="1">COUNTIF(INDIRECT("U"&amp;(ROW()+12*(($AO486-1)*3+$AP486)-ROW())/12+5):INDIRECT("AF"&amp;(ROW()+12*(($AO486-1)*3+$AP486)-ROW())/12+5),AT486)</f>
        <v>0</v>
      </c>
      <c r="AV486" s="376">
        <f ca="1">IF(AND(AR486+AT486&gt;0,AS486+AU486&gt;0),COUNTIF(AV$6:AV485,"&gt;0")+1,0)</f>
        <v>0</v>
      </c>
    </row>
    <row r="487" spans="41:48" x14ac:dyDescent="0.15">
      <c r="AO487" s="376">
        <v>14</v>
      </c>
      <c r="AP487" s="376">
        <v>2</v>
      </c>
      <c r="AQ487" s="376">
        <v>2</v>
      </c>
      <c r="AR487" s="37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76">
        <f ca="1">COUNTIF(INDIRECT("H"&amp;(ROW()+12*(($AO487-1)*3+$AP487)-ROW())/12+5):INDIRECT("S"&amp;(ROW()+12*(($AO487-1)*3+$AP487)-ROW())/12+5),AR487)</f>
        <v>0</v>
      </c>
      <c r="AT487" s="378">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376">
        <f ca="1">COUNTIF(INDIRECT("U"&amp;(ROW()+12*(($AO487-1)*3+$AP487)-ROW())/12+5):INDIRECT("AF"&amp;(ROW()+12*(($AO487-1)*3+$AP487)-ROW())/12+5),AT487)</f>
        <v>0</v>
      </c>
      <c r="AV487" s="376">
        <f ca="1">IF(AND(AR487+AT487&gt;0,AS487+AU487&gt;0),COUNTIF(AV$6:AV486,"&gt;0")+1,0)</f>
        <v>0</v>
      </c>
    </row>
    <row r="488" spans="41:48" x14ac:dyDescent="0.15">
      <c r="AO488" s="376">
        <v>14</v>
      </c>
      <c r="AP488" s="376">
        <v>2</v>
      </c>
      <c r="AQ488" s="376">
        <v>3</v>
      </c>
      <c r="AR488" s="37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76">
        <f ca="1">COUNTIF(INDIRECT("H"&amp;(ROW()+12*(($AO488-1)*3+$AP488)-ROW())/12+5):INDIRECT("S"&amp;(ROW()+12*(($AO488-1)*3+$AP488)-ROW())/12+5),AR488)</f>
        <v>0</v>
      </c>
      <c r="AT488" s="378">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376">
        <f ca="1">COUNTIF(INDIRECT("U"&amp;(ROW()+12*(($AO488-1)*3+$AP488)-ROW())/12+5):INDIRECT("AF"&amp;(ROW()+12*(($AO488-1)*3+$AP488)-ROW())/12+5),AT488)</f>
        <v>0</v>
      </c>
      <c r="AV488" s="376">
        <f ca="1">IF(AND(AR488+AT488&gt;0,AS488+AU488&gt;0),COUNTIF(AV$6:AV487,"&gt;0")+1,0)</f>
        <v>0</v>
      </c>
    </row>
    <row r="489" spans="41:48" x14ac:dyDescent="0.15">
      <c r="AO489" s="376">
        <v>14</v>
      </c>
      <c r="AP489" s="376">
        <v>2</v>
      </c>
      <c r="AQ489" s="376">
        <v>4</v>
      </c>
      <c r="AR489" s="37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76">
        <f ca="1">COUNTIF(INDIRECT("H"&amp;(ROW()+12*(($AO489-1)*3+$AP489)-ROW())/12+5):INDIRECT("S"&amp;(ROW()+12*(($AO489-1)*3+$AP489)-ROW())/12+5),AR489)</f>
        <v>0</v>
      </c>
      <c r="AT489" s="378">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376">
        <f ca="1">COUNTIF(INDIRECT("U"&amp;(ROW()+12*(($AO489-1)*3+$AP489)-ROW())/12+5):INDIRECT("AF"&amp;(ROW()+12*(($AO489-1)*3+$AP489)-ROW())/12+5),AT489)</f>
        <v>0</v>
      </c>
      <c r="AV489" s="376">
        <f ca="1">IF(AND(AR489+AT489&gt;0,AS489+AU489&gt;0),COUNTIF(AV$6:AV488,"&gt;0")+1,0)</f>
        <v>0</v>
      </c>
    </row>
    <row r="490" spans="41:48" x14ac:dyDescent="0.15">
      <c r="AO490" s="376">
        <v>14</v>
      </c>
      <c r="AP490" s="376">
        <v>2</v>
      </c>
      <c r="AQ490" s="376">
        <v>5</v>
      </c>
      <c r="AR490" s="37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76">
        <f ca="1">COUNTIF(INDIRECT("H"&amp;(ROW()+12*(($AO490-1)*3+$AP490)-ROW())/12+5):INDIRECT("S"&amp;(ROW()+12*(($AO490-1)*3+$AP490)-ROW())/12+5),AR490)</f>
        <v>0</v>
      </c>
      <c r="AT490" s="378">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376">
        <f ca="1">COUNTIF(INDIRECT("U"&amp;(ROW()+12*(($AO490-1)*3+$AP490)-ROW())/12+5):INDIRECT("AF"&amp;(ROW()+12*(($AO490-1)*3+$AP490)-ROW())/12+5),AT490)</f>
        <v>0</v>
      </c>
      <c r="AV490" s="376">
        <f ca="1">IF(AND(AR490+AT490&gt;0,AS490+AU490&gt;0),COUNTIF(AV$6:AV489,"&gt;0")+1,0)</f>
        <v>0</v>
      </c>
    </row>
    <row r="491" spans="41:48" x14ac:dyDescent="0.15">
      <c r="AO491" s="376">
        <v>14</v>
      </c>
      <c r="AP491" s="376">
        <v>2</v>
      </c>
      <c r="AQ491" s="376">
        <v>6</v>
      </c>
      <c r="AR491" s="37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76">
        <f ca="1">COUNTIF(INDIRECT("H"&amp;(ROW()+12*(($AO491-1)*3+$AP491)-ROW())/12+5):INDIRECT("S"&amp;(ROW()+12*(($AO491-1)*3+$AP491)-ROW())/12+5),AR491)</f>
        <v>0</v>
      </c>
      <c r="AT491" s="378">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376">
        <f ca="1">COUNTIF(INDIRECT("U"&amp;(ROW()+12*(($AO491-1)*3+$AP491)-ROW())/12+5):INDIRECT("AF"&amp;(ROW()+12*(($AO491-1)*3+$AP491)-ROW())/12+5),AT491)</f>
        <v>0</v>
      </c>
      <c r="AV491" s="376">
        <f ca="1">IF(AND(AR491+AT491&gt;0,AS491+AU491&gt;0),COUNTIF(AV$6:AV490,"&gt;0")+1,0)</f>
        <v>0</v>
      </c>
    </row>
    <row r="492" spans="41:48" x14ac:dyDescent="0.15">
      <c r="AO492" s="376">
        <v>14</v>
      </c>
      <c r="AP492" s="376">
        <v>2</v>
      </c>
      <c r="AQ492" s="376">
        <v>7</v>
      </c>
      <c r="AR492" s="37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76">
        <f ca="1">COUNTIF(INDIRECT("H"&amp;(ROW()+12*(($AO492-1)*3+$AP492)-ROW())/12+5):INDIRECT("S"&amp;(ROW()+12*(($AO492-1)*3+$AP492)-ROW())/12+5),AR492)</f>
        <v>0</v>
      </c>
      <c r="AT492" s="378">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376">
        <f ca="1">COUNTIF(INDIRECT("U"&amp;(ROW()+12*(($AO492-1)*3+$AP492)-ROW())/12+5):INDIRECT("AF"&amp;(ROW()+12*(($AO492-1)*3+$AP492)-ROW())/12+5),AT492)</f>
        <v>0</v>
      </c>
      <c r="AV492" s="376">
        <f ca="1">IF(AND(AR492+AT492&gt;0,AS492+AU492&gt;0),COUNTIF(AV$6:AV491,"&gt;0")+1,0)</f>
        <v>0</v>
      </c>
    </row>
    <row r="493" spans="41:48" x14ac:dyDescent="0.15">
      <c r="AO493" s="376">
        <v>14</v>
      </c>
      <c r="AP493" s="376">
        <v>2</v>
      </c>
      <c r="AQ493" s="376">
        <v>8</v>
      </c>
      <c r="AR493" s="37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76">
        <f ca="1">COUNTIF(INDIRECT("H"&amp;(ROW()+12*(($AO493-1)*3+$AP493)-ROW())/12+5):INDIRECT("S"&amp;(ROW()+12*(($AO493-1)*3+$AP493)-ROW())/12+5),AR493)</f>
        <v>0</v>
      </c>
      <c r="AT493" s="378">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376">
        <f ca="1">COUNTIF(INDIRECT("U"&amp;(ROW()+12*(($AO493-1)*3+$AP493)-ROW())/12+5):INDIRECT("AF"&amp;(ROW()+12*(($AO493-1)*3+$AP493)-ROW())/12+5),AT493)</f>
        <v>0</v>
      </c>
      <c r="AV493" s="376">
        <f ca="1">IF(AND(AR493+AT493&gt;0,AS493+AU493&gt;0),COUNTIF(AV$6:AV492,"&gt;0")+1,0)</f>
        <v>0</v>
      </c>
    </row>
    <row r="494" spans="41:48" x14ac:dyDescent="0.15">
      <c r="AO494" s="376">
        <v>14</v>
      </c>
      <c r="AP494" s="376">
        <v>2</v>
      </c>
      <c r="AQ494" s="376">
        <v>9</v>
      </c>
      <c r="AR494" s="37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76">
        <f ca="1">COUNTIF(INDIRECT("H"&amp;(ROW()+12*(($AO494-1)*3+$AP494)-ROW())/12+5):INDIRECT("S"&amp;(ROW()+12*(($AO494-1)*3+$AP494)-ROW())/12+5),AR494)</f>
        <v>0</v>
      </c>
      <c r="AT494" s="378">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376">
        <f ca="1">COUNTIF(INDIRECT("U"&amp;(ROW()+12*(($AO494-1)*3+$AP494)-ROW())/12+5):INDIRECT("AF"&amp;(ROW()+12*(($AO494-1)*3+$AP494)-ROW())/12+5),AT494)</f>
        <v>0</v>
      </c>
      <c r="AV494" s="376">
        <f ca="1">IF(AND(AR494+AT494&gt;0,AS494+AU494&gt;0),COUNTIF(AV$6:AV493,"&gt;0")+1,0)</f>
        <v>0</v>
      </c>
    </row>
    <row r="495" spans="41:48" x14ac:dyDescent="0.15">
      <c r="AO495" s="376">
        <v>14</v>
      </c>
      <c r="AP495" s="376">
        <v>2</v>
      </c>
      <c r="AQ495" s="376">
        <v>10</v>
      </c>
      <c r="AR495" s="37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76">
        <f ca="1">COUNTIF(INDIRECT("H"&amp;(ROW()+12*(($AO495-1)*3+$AP495)-ROW())/12+5):INDIRECT("S"&amp;(ROW()+12*(($AO495-1)*3+$AP495)-ROW())/12+5),AR495)</f>
        <v>0</v>
      </c>
      <c r="AT495" s="378">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376">
        <f ca="1">COUNTIF(INDIRECT("U"&amp;(ROW()+12*(($AO495-1)*3+$AP495)-ROW())/12+5):INDIRECT("AF"&amp;(ROW()+12*(($AO495-1)*3+$AP495)-ROW())/12+5),AT495)</f>
        <v>0</v>
      </c>
      <c r="AV495" s="376">
        <f ca="1">IF(AND(AR495+AT495&gt;0,AS495+AU495&gt;0),COUNTIF(AV$6:AV494,"&gt;0")+1,0)</f>
        <v>0</v>
      </c>
    </row>
    <row r="496" spans="41:48" x14ac:dyDescent="0.15">
      <c r="AO496" s="376">
        <v>14</v>
      </c>
      <c r="AP496" s="376">
        <v>2</v>
      </c>
      <c r="AQ496" s="376">
        <v>11</v>
      </c>
      <c r="AR496" s="37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76">
        <f ca="1">COUNTIF(INDIRECT("H"&amp;(ROW()+12*(($AO496-1)*3+$AP496)-ROW())/12+5):INDIRECT("S"&amp;(ROW()+12*(($AO496-1)*3+$AP496)-ROW())/12+5),AR496)</f>
        <v>0</v>
      </c>
      <c r="AT496" s="378">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376">
        <f ca="1">COUNTIF(INDIRECT("U"&amp;(ROW()+12*(($AO496-1)*3+$AP496)-ROW())/12+5):INDIRECT("AF"&amp;(ROW()+12*(($AO496-1)*3+$AP496)-ROW())/12+5),AT496)</f>
        <v>0</v>
      </c>
      <c r="AV496" s="376">
        <f ca="1">IF(AND(AR496+AT496&gt;0,AS496+AU496&gt;0),COUNTIF(AV$6:AV495,"&gt;0")+1,0)</f>
        <v>0</v>
      </c>
    </row>
    <row r="497" spans="41:48" x14ac:dyDescent="0.15">
      <c r="AO497" s="376">
        <v>14</v>
      </c>
      <c r="AP497" s="376">
        <v>2</v>
      </c>
      <c r="AQ497" s="376">
        <v>12</v>
      </c>
      <c r="AR497" s="37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76">
        <f ca="1">COUNTIF(INDIRECT("H"&amp;(ROW()+12*(($AO497-1)*3+$AP497)-ROW())/12+5):INDIRECT("S"&amp;(ROW()+12*(($AO497-1)*3+$AP497)-ROW())/12+5),AR497)</f>
        <v>0</v>
      </c>
      <c r="AT497" s="378">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376">
        <f ca="1">COUNTIF(INDIRECT("U"&amp;(ROW()+12*(($AO497-1)*3+$AP497)-ROW())/12+5):INDIRECT("AF"&amp;(ROW()+12*(($AO497-1)*3+$AP497)-ROW())/12+5),AT497)</f>
        <v>0</v>
      </c>
      <c r="AV497" s="376">
        <f ca="1">IF(AND(AR497+AT497&gt;0,AS497+AU497&gt;0),COUNTIF(AV$6:AV496,"&gt;0")+1,0)</f>
        <v>0</v>
      </c>
    </row>
    <row r="498" spans="41:48" x14ac:dyDescent="0.15">
      <c r="AO498" s="376">
        <v>14</v>
      </c>
      <c r="AP498" s="376">
        <v>3</v>
      </c>
      <c r="AQ498" s="376">
        <v>1</v>
      </c>
      <c r="AR498" s="37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76">
        <f ca="1">COUNTIF(INDIRECT("H"&amp;(ROW()+12*(($AO498-1)*3+$AP498)-ROW())/12+5):INDIRECT("S"&amp;(ROW()+12*(($AO498-1)*3+$AP498)-ROW())/12+5),AR498)</f>
        <v>0</v>
      </c>
      <c r="AT498" s="378">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376">
        <f ca="1">COUNTIF(INDIRECT("U"&amp;(ROW()+12*(($AO498-1)*3+$AP498)-ROW())/12+5):INDIRECT("AF"&amp;(ROW()+12*(($AO498-1)*3+$AP498)-ROW())/12+5),AT498)</f>
        <v>0</v>
      </c>
      <c r="AV498" s="376">
        <f ca="1">IF(AND(AR498+AT498&gt;0,AS498+AU498&gt;0),COUNTIF(AV$6:AV497,"&gt;0")+1,0)</f>
        <v>0</v>
      </c>
    </row>
    <row r="499" spans="41:48" x14ac:dyDescent="0.15">
      <c r="AO499" s="376">
        <v>14</v>
      </c>
      <c r="AP499" s="376">
        <v>3</v>
      </c>
      <c r="AQ499" s="376">
        <v>2</v>
      </c>
      <c r="AR499" s="37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76">
        <f ca="1">COUNTIF(INDIRECT("H"&amp;(ROW()+12*(($AO499-1)*3+$AP499)-ROW())/12+5):INDIRECT("S"&amp;(ROW()+12*(($AO499-1)*3+$AP499)-ROW())/12+5),AR499)</f>
        <v>0</v>
      </c>
      <c r="AT499" s="378">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376">
        <f ca="1">COUNTIF(INDIRECT("U"&amp;(ROW()+12*(($AO499-1)*3+$AP499)-ROW())/12+5):INDIRECT("AF"&amp;(ROW()+12*(($AO499-1)*3+$AP499)-ROW())/12+5),AT499)</f>
        <v>0</v>
      </c>
      <c r="AV499" s="376">
        <f ca="1">IF(AND(AR499+AT499&gt;0,AS499+AU499&gt;0),COUNTIF(AV$6:AV498,"&gt;0")+1,0)</f>
        <v>0</v>
      </c>
    </row>
    <row r="500" spans="41:48" x14ac:dyDescent="0.15">
      <c r="AO500" s="376">
        <v>14</v>
      </c>
      <c r="AP500" s="376">
        <v>3</v>
      </c>
      <c r="AQ500" s="376">
        <v>3</v>
      </c>
      <c r="AR500" s="37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76">
        <f ca="1">COUNTIF(INDIRECT("H"&amp;(ROW()+12*(($AO500-1)*3+$AP500)-ROW())/12+5):INDIRECT("S"&amp;(ROW()+12*(($AO500-1)*3+$AP500)-ROW())/12+5),AR500)</f>
        <v>0</v>
      </c>
      <c r="AT500" s="378">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376">
        <f ca="1">COUNTIF(INDIRECT("U"&amp;(ROW()+12*(($AO500-1)*3+$AP500)-ROW())/12+5):INDIRECT("AF"&amp;(ROW()+12*(($AO500-1)*3+$AP500)-ROW())/12+5),AT500)</f>
        <v>0</v>
      </c>
      <c r="AV500" s="376">
        <f ca="1">IF(AND(AR500+AT500&gt;0,AS500+AU500&gt;0),COUNTIF(AV$6:AV499,"&gt;0")+1,0)</f>
        <v>0</v>
      </c>
    </row>
    <row r="501" spans="41:48" x14ac:dyDescent="0.15">
      <c r="AO501" s="376">
        <v>14</v>
      </c>
      <c r="AP501" s="376">
        <v>3</v>
      </c>
      <c r="AQ501" s="376">
        <v>4</v>
      </c>
      <c r="AR501" s="37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76">
        <f ca="1">COUNTIF(INDIRECT("H"&amp;(ROW()+12*(($AO501-1)*3+$AP501)-ROW())/12+5):INDIRECT("S"&amp;(ROW()+12*(($AO501-1)*3+$AP501)-ROW())/12+5),AR501)</f>
        <v>0</v>
      </c>
      <c r="AT501" s="378">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376">
        <f ca="1">COUNTIF(INDIRECT("U"&amp;(ROW()+12*(($AO501-1)*3+$AP501)-ROW())/12+5):INDIRECT("AF"&amp;(ROW()+12*(($AO501-1)*3+$AP501)-ROW())/12+5),AT501)</f>
        <v>0</v>
      </c>
      <c r="AV501" s="376">
        <f ca="1">IF(AND(AR501+AT501&gt;0,AS501+AU501&gt;0),COUNTIF(AV$6:AV500,"&gt;0")+1,0)</f>
        <v>0</v>
      </c>
    </row>
    <row r="502" spans="41:48" x14ac:dyDescent="0.15">
      <c r="AO502" s="376">
        <v>14</v>
      </c>
      <c r="AP502" s="376">
        <v>3</v>
      </c>
      <c r="AQ502" s="376">
        <v>5</v>
      </c>
      <c r="AR502" s="37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76">
        <f ca="1">COUNTIF(INDIRECT("H"&amp;(ROW()+12*(($AO502-1)*3+$AP502)-ROW())/12+5):INDIRECT("S"&amp;(ROW()+12*(($AO502-1)*3+$AP502)-ROW())/12+5),AR502)</f>
        <v>0</v>
      </c>
      <c r="AT502" s="378">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376">
        <f ca="1">COUNTIF(INDIRECT("U"&amp;(ROW()+12*(($AO502-1)*3+$AP502)-ROW())/12+5):INDIRECT("AF"&amp;(ROW()+12*(($AO502-1)*3+$AP502)-ROW())/12+5),AT502)</f>
        <v>0</v>
      </c>
      <c r="AV502" s="376">
        <f ca="1">IF(AND(AR502+AT502&gt;0,AS502+AU502&gt;0),COUNTIF(AV$6:AV501,"&gt;0")+1,0)</f>
        <v>0</v>
      </c>
    </row>
    <row r="503" spans="41:48" x14ac:dyDescent="0.15">
      <c r="AO503" s="376">
        <v>14</v>
      </c>
      <c r="AP503" s="376">
        <v>3</v>
      </c>
      <c r="AQ503" s="376">
        <v>6</v>
      </c>
      <c r="AR503" s="37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76">
        <f ca="1">COUNTIF(INDIRECT("H"&amp;(ROW()+12*(($AO503-1)*3+$AP503)-ROW())/12+5):INDIRECT("S"&amp;(ROW()+12*(($AO503-1)*3+$AP503)-ROW())/12+5),AR503)</f>
        <v>0</v>
      </c>
      <c r="AT503" s="378">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376">
        <f ca="1">COUNTIF(INDIRECT("U"&amp;(ROW()+12*(($AO503-1)*3+$AP503)-ROW())/12+5):INDIRECT("AF"&amp;(ROW()+12*(($AO503-1)*3+$AP503)-ROW())/12+5),AT503)</f>
        <v>0</v>
      </c>
      <c r="AV503" s="376">
        <f ca="1">IF(AND(AR503+AT503&gt;0,AS503+AU503&gt;0),COUNTIF(AV$6:AV502,"&gt;0")+1,0)</f>
        <v>0</v>
      </c>
    </row>
    <row r="504" spans="41:48" x14ac:dyDescent="0.15">
      <c r="AO504" s="376">
        <v>14</v>
      </c>
      <c r="AP504" s="376">
        <v>3</v>
      </c>
      <c r="AQ504" s="376">
        <v>7</v>
      </c>
      <c r="AR504" s="37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76">
        <f ca="1">COUNTIF(INDIRECT("H"&amp;(ROW()+12*(($AO504-1)*3+$AP504)-ROW())/12+5):INDIRECT("S"&amp;(ROW()+12*(($AO504-1)*3+$AP504)-ROW())/12+5),AR504)</f>
        <v>0</v>
      </c>
      <c r="AT504" s="378">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376">
        <f ca="1">COUNTIF(INDIRECT("U"&amp;(ROW()+12*(($AO504-1)*3+$AP504)-ROW())/12+5):INDIRECT("AF"&amp;(ROW()+12*(($AO504-1)*3+$AP504)-ROW())/12+5),AT504)</f>
        <v>0</v>
      </c>
      <c r="AV504" s="376">
        <f ca="1">IF(AND(AR504+AT504&gt;0,AS504+AU504&gt;0),COUNTIF(AV$6:AV503,"&gt;0")+1,0)</f>
        <v>0</v>
      </c>
    </row>
    <row r="505" spans="41:48" x14ac:dyDescent="0.15">
      <c r="AO505" s="376">
        <v>14</v>
      </c>
      <c r="AP505" s="376">
        <v>3</v>
      </c>
      <c r="AQ505" s="376">
        <v>8</v>
      </c>
      <c r="AR505" s="37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76">
        <f ca="1">COUNTIF(INDIRECT("H"&amp;(ROW()+12*(($AO505-1)*3+$AP505)-ROW())/12+5):INDIRECT("S"&amp;(ROW()+12*(($AO505-1)*3+$AP505)-ROW())/12+5),AR505)</f>
        <v>0</v>
      </c>
      <c r="AT505" s="378">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376">
        <f ca="1">COUNTIF(INDIRECT("U"&amp;(ROW()+12*(($AO505-1)*3+$AP505)-ROW())/12+5):INDIRECT("AF"&amp;(ROW()+12*(($AO505-1)*3+$AP505)-ROW())/12+5),AT505)</f>
        <v>0</v>
      </c>
      <c r="AV505" s="376">
        <f ca="1">IF(AND(AR505+AT505&gt;0,AS505+AU505&gt;0),COUNTIF(AV$6:AV504,"&gt;0")+1,0)</f>
        <v>0</v>
      </c>
    </row>
    <row r="506" spans="41:48" x14ac:dyDescent="0.15">
      <c r="AO506" s="376">
        <v>14</v>
      </c>
      <c r="AP506" s="376">
        <v>3</v>
      </c>
      <c r="AQ506" s="376">
        <v>9</v>
      </c>
      <c r="AR506" s="37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76">
        <f ca="1">COUNTIF(INDIRECT("H"&amp;(ROW()+12*(($AO506-1)*3+$AP506)-ROW())/12+5):INDIRECT("S"&amp;(ROW()+12*(($AO506-1)*3+$AP506)-ROW())/12+5),AR506)</f>
        <v>0</v>
      </c>
      <c r="AT506" s="378">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376">
        <f ca="1">COUNTIF(INDIRECT("U"&amp;(ROW()+12*(($AO506-1)*3+$AP506)-ROW())/12+5):INDIRECT("AF"&amp;(ROW()+12*(($AO506-1)*3+$AP506)-ROW())/12+5),AT506)</f>
        <v>0</v>
      </c>
      <c r="AV506" s="376">
        <f ca="1">IF(AND(AR506+AT506&gt;0,AS506+AU506&gt;0),COUNTIF(AV$6:AV505,"&gt;0")+1,0)</f>
        <v>0</v>
      </c>
    </row>
    <row r="507" spans="41:48" x14ac:dyDescent="0.15">
      <c r="AO507" s="376">
        <v>14</v>
      </c>
      <c r="AP507" s="376">
        <v>3</v>
      </c>
      <c r="AQ507" s="376">
        <v>10</v>
      </c>
      <c r="AR507" s="37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76">
        <f ca="1">COUNTIF(INDIRECT("H"&amp;(ROW()+12*(($AO507-1)*3+$AP507)-ROW())/12+5):INDIRECT("S"&amp;(ROW()+12*(($AO507-1)*3+$AP507)-ROW())/12+5),AR507)</f>
        <v>0</v>
      </c>
      <c r="AT507" s="378">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376">
        <f ca="1">COUNTIF(INDIRECT("U"&amp;(ROW()+12*(($AO507-1)*3+$AP507)-ROW())/12+5):INDIRECT("AF"&amp;(ROW()+12*(($AO507-1)*3+$AP507)-ROW())/12+5),AT507)</f>
        <v>0</v>
      </c>
      <c r="AV507" s="376">
        <f ca="1">IF(AND(AR507+AT507&gt;0,AS507+AU507&gt;0),COUNTIF(AV$6:AV506,"&gt;0")+1,0)</f>
        <v>0</v>
      </c>
    </row>
    <row r="508" spans="41:48" x14ac:dyDescent="0.15">
      <c r="AO508" s="376">
        <v>14</v>
      </c>
      <c r="AP508" s="376">
        <v>3</v>
      </c>
      <c r="AQ508" s="376">
        <v>11</v>
      </c>
      <c r="AR508" s="37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76">
        <f ca="1">COUNTIF(INDIRECT("H"&amp;(ROW()+12*(($AO508-1)*3+$AP508)-ROW())/12+5):INDIRECT("S"&amp;(ROW()+12*(($AO508-1)*3+$AP508)-ROW())/12+5),AR508)</f>
        <v>0</v>
      </c>
      <c r="AT508" s="378">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376">
        <f ca="1">COUNTIF(INDIRECT("U"&amp;(ROW()+12*(($AO508-1)*3+$AP508)-ROW())/12+5):INDIRECT("AF"&amp;(ROW()+12*(($AO508-1)*3+$AP508)-ROW())/12+5),AT508)</f>
        <v>0</v>
      </c>
      <c r="AV508" s="376">
        <f ca="1">IF(AND(AR508+AT508&gt;0,AS508+AU508&gt;0),COUNTIF(AV$6:AV507,"&gt;0")+1,0)</f>
        <v>0</v>
      </c>
    </row>
    <row r="509" spans="41:48" x14ac:dyDescent="0.15">
      <c r="AO509" s="376">
        <v>14</v>
      </c>
      <c r="AP509" s="376">
        <v>3</v>
      </c>
      <c r="AQ509" s="376">
        <v>12</v>
      </c>
      <c r="AR509" s="37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76">
        <f ca="1">COUNTIF(INDIRECT("H"&amp;(ROW()+12*(($AO509-1)*3+$AP509)-ROW())/12+5):INDIRECT("S"&amp;(ROW()+12*(($AO509-1)*3+$AP509)-ROW())/12+5),AR509)</f>
        <v>0</v>
      </c>
      <c r="AT509" s="378">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376">
        <f ca="1">COUNTIF(INDIRECT("U"&amp;(ROW()+12*(($AO509-1)*3+$AP509)-ROW())/12+5):INDIRECT("AF"&amp;(ROW()+12*(($AO509-1)*3+$AP509)-ROW())/12+5),AT509)</f>
        <v>0</v>
      </c>
      <c r="AV509" s="376">
        <f ca="1">IF(AND(AR509+AT509&gt;0,AS509+AU509&gt;0),COUNTIF(AV$6:AV508,"&gt;0")+1,0)</f>
        <v>0</v>
      </c>
    </row>
    <row r="510" spans="41:48" x14ac:dyDescent="0.15">
      <c r="AO510" s="376">
        <v>15</v>
      </c>
      <c r="AP510" s="376">
        <v>1</v>
      </c>
      <c r="AQ510" s="376">
        <v>1</v>
      </c>
      <c r="AR510" s="37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76">
        <f ca="1">COUNTIF(INDIRECT("H"&amp;(ROW()+12*(($AO510-1)*3+$AP510)-ROW())/12+5):INDIRECT("S"&amp;(ROW()+12*(($AO510-1)*3+$AP510)-ROW())/12+5),AR510)</f>
        <v>0</v>
      </c>
      <c r="AT510" s="378">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376">
        <f ca="1">COUNTIF(INDIRECT("U"&amp;(ROW()+12*(($AO510-1)*3+$AP510)-ROW())/12+5):INDIRECT("AF"&amp;(ROW()+12*(($AO510-1)*3+$AP510)-ROW())/12+5),AT510)</f>
        <v>0</v>
      </c>
      <c r="AV510" s="376">
        <f ca="1">IF(AND(AR510+AT510&gt;0,AS510+AU510&gt;0),COUNTIF(AV$6:AV509,"&gt;0")+1,0)</f>
        <v>0</v>
      </c>
    </row>
    <row r="511" spans="41:48" x14ac:dyDescent="0.15">
      <c r="AO511" s="376">
        <v>15</v>
      </c>
      <c r="AP511" s="376">
        <v>1</v>
      </c>
      <c r="AQ511" s="376">
        <v>2</v>
      </c>
      <c r="AR511" s="37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76">
        <f ca="1">COUNTIF(INDIRECT("H"&amp;(ROW()+12*(($AO511-1)*3+$AP511)-ROW())/12+5):INDIRECT("S"&amp;(ROW()+12*(($AO511-1)*3+$AP511)-ROW())/12+5),AR511)</f>
        <v>0</v>
      </c>
      <c r="AT511" s="378">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376">
        <f ca="1">COUNTIF(INDIRECT("U"&amp;(ROW()+12*(($AO511-1)*3+$AP511)-ROW())/12+5):INDIRECT("AF"&amp;(ROW()+12*(($AO511-1)*3+$AP511)-ROW())/12+5),AT511)</f>
        <v>0</v>
      </c>
      <c r="AV511" s="376">
        <f ca="1">IF(AND(AR511+AT511&gt;0,AS511+AU511&gt;0),COUNTIF(AV$6:AV510,"&gt;0")+1,0)</f>
        <v>0</v>
      </c>
    </row>
    <row r="512" spans="41:48" x14ac:dyDescent="0.15">
      <c r="AO512" s="376">
        <v>15</v>
      </c>
      <c r="AP512" s="376">
        <v>1</v>
      </c>
      <c r="AQ512" s="376">
        <v>3</v>
      </c>
      <c r="AR512" s="37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76">
        <f ca="1">COUNTIF(INDIRECT("H"&amp;(ROW()+12*(($AO512-1)*3+$AP512)-ROW())/12+5):INDIRECT("S"&amp;(ROW()+12*(($AO512-1)*3+$AP512)-ROW())/12+5),AR512)</f>
        <v>0</v>
      </c>
      <c r="AT512" s="378">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376">
        <f ca="1">COUNTIF(INDIRECT("U"&amp;(ROW()+12*(($AO512-1)*3+$AP512)-ROW())/12+5):INDIRECT("AF"&amp;(ROW()+12*(($AO512-1)*3+$AP512)-ROW())/12+5),AT512)</f>
        <v>0</v>
      </c>
      <c r="AV512" s="376">
        <f ca="1">IF(AND(AR512+AT512&gt;0,AS512+AU512&gt;0),COUNTIF(AV$6:AV511,"&gt;0")+1,0)</f>
        <v>0</v>
      </c>
    </row>
    <row r="513" spans="41:48" x14ac:dyDescent="0.15">
      <c r="AO513" s="376">
        <v>15</v>
      </c>
      <c r="AP513" s="376">
        <v>1</v>
      </c>
      <c r="AQ513" s="376">
        <v>4</v>
      </c>
      <c r="AR513" s="37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76">
        <f ca="1">COUNTIF(INDIRECT("H"&amp;(ROW()+12*(($AO513-1)*3+$AP513)-ROW())/12+5):INDIRECT("S"&amp;(ROW()+12*(($AO513-1)*3+$AP513)-ROW())/12+5),AR513)</f>
        <v>0</v>
      </c>
      <c r="AT513" s="378">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376">
        <f ca="1">COUNTIF(INDIRECT("U"&amp;(ROW()+12*(($AO513-1)*3+$AP513)-ROW())/12+5):INDIRECT("AF"&amp;(ROW()+12*(($AO513-1)*3+$AP513)-ROW())/12+5),AT513)</f>
        <v>0</v>
      </c>
      <c r="AV513" s="376">
        <f ca="1">IF(AND(AR513+AT513&gt;0,AS513+AU513&gt;0),COUNTIF(AV$6:AV512,"&gt;0")+1,0)</f>
        <v>0</v>
      </c>
    </row>
    <row r="514" spans="41:48" x14ac:dyDescent="0.15">
      <c r="AO514" s="376">
        <v>15</v>
      </c>
      <c r="AP514" s="376">
        <v>1</v>
      </c>
      <c r="AQ514" s="376">
        <v>5</v>
      </c>
      <c r="AR514" s="37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76">
        <f ca="1">COUNTIF(INDIRECT("H"&amp;(ROW()+12*(($AO514-1)*3+$AP514)-ROW())/12+5):INDIRECT("S"&amp;(ROW()+12*(($AO514-1)*3+$AP514)-ROW())/12+5),AR514)</f>
        <v>0</v>
      </c>
      <c r="AT514" s="378">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376">
        <f ca="1">COUNTIF(INDIRECT("U"&amp;(ROW()+12*(($AO514-1)*3+$AP514)-ROW())/12+5):INDIRECT("AF"&amp;(ROW()+12*(($AO514-1)*3+$AP514)-ROW())/12+5),AT514)</f>
        <v>0</v>
      </c>
      <c r="AV514" s="376">
        <f ca="1">IF(AND(AR514+AT514&gt;0,AS514+AU514&gt;0),COUNTIF(AV$6:AV513,"&gt;0")+1,0)</f>
        <v>0</v>
      </c>
    </row>
    <row r="515" spans="41:48" x14ac:dyDescent="0.15">
      <c r="AO515" s="376">
        <v>15</v>
      </c>
      <c r="AP515" s="376">
        <v>1</v>
      </c>
      <c r="AQ515" s="376">
        <v>6</v>
      </c>
      <c r="AR515" s="37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76">
        <f ca="1">COUNTIF(INDIRECT("H"&amp;(ROW()+12*(($AO515-1)*3+$AP515)-ROW())/12+5):INDIRECT("S"&amp;(ROW()+12*(($AO515-1)*3+$AP515)-ROW())/12+5),AR515)</f>
        <v>0</v>
      </c>
      <c r="AT515" s="378">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376">
        <f ca="1">COUNTIF(INDIRECT("U"&amp;(ROW()+12*(($AO515-1)*3+$AP515)-ROW())/12+5):INDIRECT("AF"&amp;(ROW()+12*(($AO515-1)*3+$AP515)-ROW())/12+5),AT515)</f>
        <v>0</v>
      </c>
      <c r="AV515" s="376">
        <f ca="1">IF(AND(AR515+AT515&gt;0,AS515+AU515&gt;0),COUNTIF(AV$6:AV514,"&gt;0")+1,0)</f>
        <v>0</v>
      </c>
    </row>
    <row r="516" spans="41:48" x14ac:dyDescent="0.15">
      <c r="AO516" s="376">
        <v>15</v>
      </c>
      <c r="AP516" s="376">
        <v>1</v>
      </c>
      <c r="AQ516" s="376">
        <v>7</v>
      </c>
      <c r="AR516" s="37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76">
        <f ca="1">COUNTIF(INDIRECT("H"&amp;(ROW()+12*(($AO516-1)*3+$AP516)-ROW())/12+5):INDIRECT("S"&amp;(ROW()+12*(($AO516-1)*3+$AP516)-ROW())/12+5),AR516)</f>
        <v>0</v>
      </c>
      <c r="AT516" s="378">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376">
        <f ca="1">COUNTIF(INDIRECT("U"&amp;(ROW()+12*(($AO516-1)*3+$AP516)-ROW())/12+5):INDIRECT("AF"&amp;(ROW()+12*(($AO516-1)*3+$AP516)-ROW())/12+5),AT516)</f>
        <v>0</v>
      </c>
      <c r="AV516" s="376">
        <f ca="1">IF(AND(AR516+AT516&gt;0,AS516+AU516&gt;0),COUNTIF(AV$6:AV515,"&gt;0")+1,0)</f>
        <v>0</v>
      </c>
    </row>
    <row r="517" spans="41:48" x14ac:dyDescent="0.15">
      <c r="AO517" s="376">
        <v>15</v>
      </c>
      <c r="AP517" s="376">
        <v>1</v>
      </c>
      <c r="AQ517" s="376">
        <v>8</v>
      </c>
      <c r="AR517" s="37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76">
        <f ca="1">COUNTIF(INDIRECT("H"&amp;(ROW()+12*(($AO517-1)*3+$AP517)-ROW())/12+5):INDIRECT("S"&amp;(ROW()+12*(($AO517-1)*3+$AP517)-ROW())/12+5),AR517)</f>
        <v>0</v>
      </c>
      <c r="AT517" s="378">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376">
        <f ca="1">COUNTIF(INDIRECT("U"&amp;(ROW()+12*(($AO517-1)*3+$AP517)-ROW())/12+5):INDIRECT("AF"&amp;(ROW()+12*(($AO517-1)*3+$AP517)-ROW())/12+5),AT517)</f>
        <v>0</v>
      </c>
      <c r="AV517" s="376">
        <f ca="1">IF(AND(AR517+AT517&gt;0,AS517+AU517&gt;0),COUNTIF(AV$6:AV516,"&gt;0")+1,0)</f>
        <v>0</v>
      </c>
    </row>
    <row r="518" spans="41:48" x14ac:dyDescent="0.15">
      <c r="AO518" s="376">
        <v>15</v>
      </c>
      <c r="AP518" s="376">
        <v>1</v>
      </c>
      <c r="AQ518" s="376">
        <v>9</v>
      </c>
      <c r="AR518" s="37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76">
        <f ca="1">COUNTIF(INDIRECT("H"&amp;(ROW()+12*(($AO518-1)*3+$AP518)-ROW())/12+5):INDIRECT("S"&amp;(ROW()+12*(($AO518-1)*3+$AP518)-ROW())/12+5),AR518)</f>
        <v>0</v>
      </c>
      <c r="AT518" s="378">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376">
        <f ca="1">COUNTIF(INDIRECT("U"&amp;(ROW()+12*(($AO518-1)*3+$AP518)-ROW())/12+5):INDIRECT("AF"&amp;(ROW()+12*(($AO518-1)*3+$AP518)-ROW())/12+5),AT518)</f>
        <v>0</v>
      </c>
      <c r="AV518" s="376">
        <f ca="1">IF(AND(AR518+AT518&gt;0,AS518+AU518&gt;0),COUNTIF(AV$6:AV517,"&gt;0")+1,0)</f>
        <v>0</v>
      </c>
    </row>
    <row r="519" spans="41:48" x14ac:dyDescent="0.15">
      <c r="AO519" s="376">
        <v>15</v>
      </c>
      <c r="AP519" s="376">
        <v>1</v>
      </c>
      <c r="AQ519" s="376">
        <v>10</v>
      </c>
      <c r="AR519" s="37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76">
        <f ca="1">COUNTIF(INDIRECT("H"&amp;(ROW()+12*(($AO519-1)*3+$AP519)-ROW())/12+5):INDIRECT("S"&amp;(ROW()+12*(($AO519-1)*3+$AP519)-ROW())/12+5),AR519)</f>
        <v>0</v>
      </c>
      <c r="AT519" s="378">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376">
        <f ca="1">COUNTIF(INDIRECT("U"&amp;(ROW()+12*(($AO519-1)*3+$AP519)-ROW())/12+5):INDIRECT("AF"&amp;(ROW()+12*(($AO519-1)*3+$AP519)-ROW())/12+5),AT519)</f>
        <v>0</v>
      </c>
      <c r="AV519" s="376">
        <f ca="1">IF(AND(AR519+AT519&gt;0,AS519+AU519&gt;0),COUNTIF(AV$6:AV518,"&gt;0")+1,0)</f>
        <v>0</v>
      </c>
    </row>
    <row r="520" spans="41:48" x14ac:dyDescent="0.15">
      <c r="AO520" s="376">
        <v>15</v>
      </c>
      <c r="AP520" s="376">
        <v>1</v>
      </c>
      <c r="AQ520" s="376">
        <v>11</v>
      </c>
      <c r="AR520" s="37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76">
        <f ca="1">COUNTIF(INDIRECT("H"&amp;(ROW()+12*(($AO520-1)*3+$AP520)-ROW())/12+5):INDIRECT("S"&amp;(ROW()+12*(($AO520-1)*3+$AP520)-ROW())/12+5),AR520)</f>
        <v>0</v>
      </c>
      <c r="AT520" s="378">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376">
        <f ca="1">COUNTIF(INDIRECT("U"&amp;(ROW()+12*(($AO520-1)*3+$AP520)-ROW())/12+5):INDIRECT("AF"&amp;(ROW()+12*(($AO520-1)*3+$AP520)-ROW())/12+5),AT520)</f>
        <v>0</v>
      </c>
      <c r="AV520" s="376">
        <f ca="1">IF(AND(AR520+AT520&gt;0,AS520+AU520&gt;0),COUNTIF(AV$6:AV519,"&gt;0")+1,0)</f>
        <v>0</v>
      </c>
    </row>
    <row r="521" spans="41:48" x14ac:dyDescent="0.15">
      <c r="AO521" s="376">
        <v>15</v>
      </c>
      <c r="AP521" s="376">
        <v>1</v>
      </c>
      <c r="AQ521" s="376">
        <v>12</v>
      </c>
      <c r="AR521" s="37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76">
        <f ca="1">COUNTIF(INDIRECT("H"&amp;(ROW()+12*(($AO521-1)*3+$AP521)-ROW())/12+5):INDIRECT("S"&amp;(ROW()+12*(($AO521-1)*3+$AP521)-ROW())/12+5),AR521)</f>
        <v>0</v>
      </c>
      <c r="AT521" s="378">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376">
        <f ca="1">COUNTIF(INDIRECT("U"&amp;(ROW()+12*(($AO521-1)*3+$AP521)-ROW())/12+5):INDIRECT("AF"&amp;(ROW()+12*(($AO521-1)*3+$AP521)-ROW())/12+5),AT521)</f>
        <v>0</v>
      </c>
      <c r="AV521" s="376">
        <f ca="1">IF(AND(AR521+AT521&gt;0,AS521+AU521&gt;0),COUNTIF(AV$6:AV520,"&gt;0")+1,0)</f>
        <v>0</v>
      </c>
    </row>
    <row r="522" spans="41:48" x14ac:dyDescent="0.15">
      <c r="AO522" s="376">
        <v>15</v>
      </c>
      <c r="AP522" s="376">
        <v>2</v>
      </c>
      <c r="AQ522" s="376">
        <v>1</v>
      </c>
      <c r="AR522" s="37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76">
        <f ca="1">COUNTIF(INDIRECT("H"&amp;(ROW()+12*(($AO522-1)*3+$AP522)-ROW())/12+5):INDIRECT("S"&amp;(ROW()+12*(($AO522-1)*3+$AP522)-ROW())/12+5),AR522)</f>
        <v>0</v>
      </c>
      <c r="AT522" s="378">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376">
        <f ca="1">COUNTIF(INDIRECT("U"&amp;(ROW()+12*(($AO522-1)*3+$AP522)-ROW())/12+5):INDIRECT("AF"&amp;(ROW()+12*(($AO522-1)*3+$AP522)-ROW())/12+5),AT522)</f>
        <v>0</v>
      </c>
      <c r="AV522" s="376">
        <f ca="1">IF(AND(AR522+AT522&gt;0,AS522+AU522&gt;0),COUNTIF(AV$6:AV521,"&gt;0")+1,0)</f>
        <v>0</v>
      </c>
    </row>
    <row r="523" spans="41:48" x14ac:dyDescent="0.15">
      <c r="AO523" s="376">
        <v>15</v>
      </c>
      <c r="AP523" s="376">
        <v>2</v>
      </c>
      <c r="AQ523" s="376">
        <v>2</v>
      </c>
      <c r="AR523" s="37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76">
        <f ca="1">COUNTIF(INDIRECT("H"&amp;(ROW()+12*(($AO523-1)*3+$AP523)-ROW())/12+5):INDIRECT("S"&amp;(ROW()+12*(($AO523-1)*3+$AP523)-ROW())/12+5),AR523)</f>
        <v>0</v>
      </c>
      <c r="AT523" s="378">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376">
        <f ca="1">COUNTIF(INDIRECT("U"&amp;(ROW()+12*(($AO523-1)*3+$AP523)-ROW())/12+5):INDIRECT("AF"&amp;(ROW()+12*(($AO523-1)*3+$AP523)-ROW())/12+5),AT523)</f>
        <v>0</v>
      </c>
      <c r="AV523" s="376">
        <f ca="1">IF(AND(AR523+AT523&gt;0,AS523+AU523&gt;0),COUNTIF(AV$6:AV522,"&gt;0")+1,0)</f>
        <v>0</v>
      </c>
    </row>
    <row r="524" spans="41:48" x14ac:dyDescent="0.15">
      <c r="AO524" s="376">
        <v>15</v>
      </c>
      <c r="AP524" s="376">
        <v>2</v>
      </c>
      <c r="AQ524" s="376">
        <v>3</v>
      </c>
      <c r="AR524" s="37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76">
        <f ca="1">COUNTIF(INDIRECT("H"&amp;(ROW()+12*(($AO524-1)*3+$AP524)-ROW())/12+5):INDIRECT("S"&amp;(ROW()+12*(($AO524-1)*3+$AP524)-ROW())/12+5),AR524)</f>
        <v>0</v>
      </c>
      <c r="AT524" s="378">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376">
        <f ca="1">COUNTIF(INDIRECT("U"&amp;(ROW()+12*(($AO524-1)*3+$AP524)-ROW())/12+5):INDIRECT("AF"&amp;(ROW()+12*(($AO524-1)*3+$AP524)-ROW())/12+5),AT524)</f>
        <v>0</v>
      </c>
      <c r="AV524" s="376">
        <f ca="1">IF(AND(AR524+AT524&gt;0,AS524+AU524&gt;0),COUNTIF(AV$6:AV523,"&gt;0")+1,0)</f>
        <v>0</v>
      </c>
    </row>
    <row r="525" spans="41:48" x14ac:dyDescent="0.15">
      <c r="AO525" s="376">
        <v>15</v>
      </c>
      <c r="AP525" s="376">
        <v>2</v>
      </c>
      <c r="AQ525" s="376">
        <v>4</v>
      </c>
      <c r="AR525" s="37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76">
        <f ca="1">COUNTIF(INDIRECT("H"&amp;(ROW()+12*(($AO525-1)*3+$AP525)-ROW())/12+5):INDIRECT("S"&amp;(ROW()+12*(($AO525-1)*3+$AP525)-ROW())/12+5),AR525)</f>
        <v>0</v>
      </c>
      <c r="AT525" s="378">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376">
        <f ca="1">COUNTIF(INDIRECT("U"&amp;(ROW()+12*(($AO525-1)*3+$AP525)-ROW())/12+5):INDIRECT("AF"&amp;(ROW()+12*(($AO525-1)*3+$AP525)-ROW())/12+5),AT525)</f>
        <v>0</v>
      </c>
      <c r="AV525" s="376">
        <f ca="1">IF(AND(AR525+AT525&gt;0,AS525+AU525&gt;0),COUNTIF(AV$6:AV524,"&gt;0")+1,0)</f>
        <v>0</v>
      </c>
    </row>
    <row r="526" spans="41:48" x14ac:dyDescent="0.15">
      <c r="AO526" s="376">
        <v>15</v>
      </c>
      <c r="AP526" s="376">
        <v>2</v>
      </c>
      <c r="AQ526" s="376">
        <v>5</v>
      </c>
      <c r="AR526" s="37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76">
        <f ca="1">COUNTIF(INDIRECT("H"&amp;(ROW()+12*(($AO526-1)*3+$AP526)-ROW())/12+5):INDIRECT("S"&amp;(ROW()+12*(($AO526-1)*3+$AP526)-ROW())/12+5),AR526)</f>
        <v>0</v>
      </c>
      <c r="AT526" s="378">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376">
        <f ca="1">COUNTIF(INDIRECT("U"&amp;(ROW()+12*(($AO526-1)*3+$AP526)-ROW())/12+5):INDIRECT("AF"&amp;(ROW()+12*(($AO526-1)*3+$AP526)-ROW())/12+5),AT526)</f>
        <v>0</v>
      </c>
      <c r="AV526" s="376">
        <f ca="1">IF(AND(AR526+AT526&gt;0,AS526+AU526&gt;0),COUNTIF(AV$6:AV525,"&gt;0")+1,0)</f>
        <v>0</v>
      </c>
    </row>
    <row r="527" spans="41:48" x14ac:dyDescent="0.15">
      <c r="AO527" s="376">
        <v>15</v>
      </c>
      <c r="AP527" s="376">
        <v>2</v>
      </c>
      <c r="AQ527" s="376">
        <v>6</v>
      </c>
      <c r="AR527" s="37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76">
        <f ca="1">COUNTIF(INDIRECT("H"&amp;(ROW()+12*(($AO527-1)*3+$AP527)-ROW())/12+5):INDIRECT("S"&amp;(ROW()+12*(($AO527-1)*3+$AP527)-ROW())/12+5),AR527)</f>
        <v>0</v>
      </c>
      <c r="AT527" s="378">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376">
        <f ca="1">COUNTIF(INDIRECT("U"&amp;(ROW()+12*(($AO527-1)*3+$AP527)-ROW())/12+5):INDIRECT("AF"&amp;(ROW()+12*(($AO527-1)*3+$AP527)-ROW())/12+5),AT527)</f>
        <v>0</v>
      </c>
      <c r="AV527" s="376">
        <f ca="1">IF(AND(AR527+AT527&gt;0,AS527+AU527&gt;0),COUNTIF(AV$6:AV526,"&gt;0")+1,0)</f>
        <v>0</v>
      </c>
    </row>
    <row r="528" spans="41:48" x14ac:dyDescent="0.15">
      <c r="AO528" s="376">
        <v>15</v>
      </c>
      <c r="AP528" s="376">
        <v>2</v>
      </c>
      <c r="AQ528" s="376">
        <v>7</v>
      </c>
      <c r="AR528" s="37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76">
        <f ca="1">COUNTIF(INDIRECT("H"&amp;(ROW()+12*(($AO528-1)*3+$AP528)-ROW())/12+5):INDIRECT("S"&amp;(ROW()+12*(($AO528-1)*3+$AP528)-ROW())/12+5),AR528)</f>
        <v>0</v>
      </c>
      <c r="AT528" s="378">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376">
        <f ca="1">COUNTIF(INDIRECT("U"&amp;(ROW()+12*(($AO528-1)*3+$AP528)-ROW())/12+5):INDIRECT("AF"&amp;(ROW()+12*(($AO528-1)*3+$AP528)-ROW())/12+5),AT528)</f>
        <v>0</v>
      </c>
      <c r="AV528" s="376">
        <f ca="1">IF(AND(AR528+AT528&gt;0,AS528+AU528&gt;0),COUNTIF(AV$6:AV527,"&gt;0")+1,0)</f>
        <v>0</v>
      </c>
    </row>
    <row r="529" spans="41:48" x14ac:dyDescent="0.15">
      <c r="AO529" s="376">
        <v>15</v>
      </c>
      <c r="AP529" s="376">
        <v>2</v>
      </c>
      <c r="AQ529" s="376">
        <v>8</v>
      </c>
      <c r="AR529" s="37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76">
        <f ca="1">COUNTIF(INDIRECT("H"&amp;(ROW()+12*(($AO529-1)*3+$AP529)-ROW())/12+5):INDIRECT("S"&amp;(ROW()+12*(($AO529-1)*3+$AP529)-ROW())/12+5),AR529)</f>
        <v>0</v>
      </c>
      <c r="AT529" s="378">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376">
        <f ca="1">COUNTIF(INDIRECT("U"&amp;(ROW()+12*(($AO529-1)*3+$AP529)-ROW())/12+5):INDIRECT("AF"&amp;(ROW()+12*(($AO529-1)*3+$AP529)-ROW())/12+5),AT529)</f>
        <v>0</v>
      </c>
      <c r="AV529" s="376">
        <f ca="1">IF(AND(AR529+AT529&gt;0,AS529+AU529&gt;0),COUNTIF(AV$6:AV528,"&gt;0")+1,0)</f>
        <v>0</v>
      </c>
    </row>
    <row r="530" spans="41:48" x14ac:dyDescent="0.15">
      <c r="AO530" s="376">
        <v>15</v>
      </c>
      <c r="AP530" s="376">
        <v>2</v>
      </c>
      <c r="AQ530" s="376">
        <v>9</v>
      </c>
      <c r="AR530" s="37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76">
        <f ca="1">COUNTIF(INDIRECT("H"&amp;(ROW()+12*(($AO530-1)*3+$AP530)-ROW())/12+5):INDIRECT("S"&amp;(ROW()+12*(($AO530-1)*3+$AP530)-ROW())/12+5),AR530)</f>
        <v>0</v>
      </c>
      <c r="AT530" s="378">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376">
        <f ca="1">COUNTIF(INDIRECT("U"&amp;(ROW()+12*(($AO530-1)*3+$AP530)-ROW())/12+5):INDIRECT("AF"&amp;(ROW()+12*(($AO530-1)*3+$AP530)-ROW())/12+5),AT530)</f>
        <v>0</v>
      </c>
      <c r="AV530" s="376">
        <f ca="1">IF(AND(AR530+AT530&gt;0,AS530+AU530&gt;0),COUNTIF(AV$6:AV529,"&gt;0")+1,0)</f>
        <v>0</v>
      </c>
    </row>
    <row r="531" spans="41:48" x14ac:dyDescent="0.15">
      <c r="AO531" s="376">
        <v>15</v>
      </c>
      <c r="AP531" s="376">
        <v>2</v>
      </c>
      <c r="AQ531" s="376">
        <v>10</v>
      </c>
      <c r="AR531" s="37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76">
        <f ca="1">COUNTIF(INDIRECT("H"&amp;(ROW()+12*(($AO531-1)*3+$AP531)-ROW())/12+5):INDIRECT("S"&amp;(ROW()+12*(($AO531-1)*3+$AP531)-ROW())/12+5),AR531)</f>
        <v>0</v>
      </c>
      <c r="AT531" s="378">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376">
        <f ca="1">COUNTIF(INDIRECT("U"&amp;(ROW()+12*(($AO531-1)*3+$AP531)-ROW())/12+5):INDIRECT("AF"&amp;(ROW()+12*(($AO531-1)*3+$AP531)-ROW())/12+5),AT531)</f>
        <v>0</v>
      </c>
      <c r="AV531" s="376">
        <f ca="1">IF(AND(AR531+AT531&gt;0,AS531+AU531&gt;0),COUNTIF(AV$6:AV530,"&gt;0")+1,0)</f>
        <v>0</v>
      </c>
    </row>
    <row r="532" spans="41:48" x14ac:dyDescent="0.15">
      <c r="AO532" s="376">
        <v>15</v>
      </c>
      <c r="AP532" s="376">
        <v>2</v>
      </c>
      <c r="AQ532" s="376">
        <v>11</v>
      </c>
      <c r="AR532" s="37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76">
        <f ca="1">COUNTIF(INDIRECT("H"&amp;(ROW()+12*(($AO532-1)*3+$AP532)-ROW())/12+5):INDIRECT("S"&amp;(ROW()+12*(($AO532-1)*3+$AP532)-ROW())/12+5),AR532)</f>
        <v>0</v>
      </c>
      <c r="AT532" s="378">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376">
        <f ca="1">COUNTIF(INDIRECT("U"&amp;(ROW()+12*(($AO532-1)*3+$AP532)-ROW())/12+5):INDIRECT("AF"&amp;(ROW()+12*(($AO532-1)*3+$AP532)-ROW())/12+5),AT532)</f>
        <v>0</v>
      </c>
      <c r="AV532" s="376">
        <f ca="1">IF(AND(AR532+AT532&gt;0,AS532+AU532&gt;0),COUNTIF(AV$6:AV531,"&gt;0")+1,0)</f>
        <v>0</v>
      </c>
    </row>
    <row r="533" spans="41:48" x14ac:dyDescent="0.15">
      <c r="AO533" s="376">
        <v>15</v>
      </c>
      <c r="AP533" s="376">
        <v>2</v>
      </c>
      <c r="AQ533" s="376">
        <v>12</v>
      </c>
      <c r="AR533" s="37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76">
        <f ca="1">COUNTIF(INDIRECT("H"&amp;(ROW()+12*(($AO533-1)*3+$AP533)-ROW())/12+5):INDIRECT("S"&amp;(ROW()+12*(($AO533-1)*3+$AP533)-ROW())/12+5),AR533)</f>
        <v>0</v>
      </c>
      <c r="AT533" s="378">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376">
        <f ca="1">COUNTIF(INDIRECT("U"&amp;(ROW()+12*(($AO533-1)*3+$AP533)-ROW())/12+5):INDIRECT("AF"&amp;(ROW()+12*(($AO533-1)*3+$AP533)-ROW())/12+5),AT533)</f>
        <v>0</v>
      </c>
      <c r="AV533" s="376">
        <f ca="1">IF(AND(AR533+AT533&gt;0,AS533+AU533&gt;0),COUNTIF(AV$6:AV532,"&gt;0")+1,0)</f>
        <v>0</v>
      </c>
    </row>
    <row r="534" spans="41:48" x14ac:dyDescent="0.15">
      <c r="AO534" s="376">
        <v>15</v>
      </c>
      <c r="AP534" s="376">
        <v>3</v>
      </c>
      <c r="AQ534" s="376">
        <v>1</v>
      </c>
      <c r="AR534" s="37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76">
        <f ca="1">COUNTIF(INDIRECT("H"&amp;(ROW()+12*(($AO534-1)*3+$AP534)-ROW())/12+5):INDIRECT("S"&amp;(ROW()+12*(($AO534-1)*3+$AP534)-ROW())/12+5),AR534)</f>
        <v>0</v>
      </c>
      <c r="AT534" s="378">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376">
        <f ca="1">COUNTIF(INDIRECT("U"&amp;(ROW()+12*(($AO534-1)*3+$AP534)-ROW())/12+5):INDIRECT("AF"&amp;(ROW()+12*(($AO534-1)*3+$AP534)-ROW())/12+5),AT534)</f>
        <v>0</v>
      </c>
      <c r="AV534" s="376">
        <f ca="1">IF(AND(AR534+AT534&gt;0,AS534+AU534&gt;0),COUNTIF(AV$6:AV533,"&gt;0")+1,0)</f>
        <v>0</v>
      </c>
    </row>
    <row r="535" spans="41:48" x14ac:dyDescent="0.15">
      <c r="AO535" s="376">
        <v>15</v>
      </c>
      <c r="AP535" s="376">
        <v>3</v>
      </c>
      <c r="AQ535" s="376">
        <v>2</v>
      </c>
      <c r="AR535" s="37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76">
        <f ca="1">COUNTIF(INDIRECT("H"&amp;(ROW()+12*(($AO535-1)*3+$AP535)-ROW())/12+5):INDIRECT("S"&amp;(ROW()+12*(($AO535-1)*3+$AP535)-ROW())/12+5),AR535)</f>
        <v>0</v>
      </c>
      <c r="AT535" s="378">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376">
        <f ca="1">COUNTIF(INDIRECT("U"&amp;(ROW()+12*(($AO535-1)*3+$AP535)-ROW())/12+5):INDIRECT("AF"&amp;(ROW()+12*(($AO535-1)*3+$AP535)-ROW())/12+5),AT535)</f>
        <v>0</v>
      </c>
      <c r="AV535" s="376">
        <f ca="1">IF(AND(AR535+AT535&gt;0,AS535+AU535&gt;0),COUNTIF(AV$6:AV534,"&gt;0")+1,0)</f>
        <v>0</v>
      </c>
    </row>
    <row r="536" spans="41:48" x14ac:dyDescent="0.15">
      <c r="AO536" s="376">
        <v>15</v>
      </c>
      <c r="AP536" s="376">
        <v>3</v>
      </c>
      <c r="AQ536" s="376">
        <v>3</v>
      </c>
      <c r="AR536" s="37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76">
        <f ca="1">COUNTIF(INDIRECT("H"&amp;(ROW()+12*(($AO536-1)*3+$AP536)-ROW())/12+5):INDIRECT("S"&amp;(ROW()+12*(($AO536-1)*3+$AP536)-ROW())/12+5),AR536)</f>
        <v>0</v>
      </c>
      <c r="AT536" s="378">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376">
        <f ca="1">COUNTIF(INDIRECT("U"&amp;(ROW()+12*(($AO536-1)*3+$AP536)-ROW())/12+5):INDIRECT("AF"&amp;(ROW()+12*(($AO536-1)*3+$AP536)-ROW())/12+5),AT536)</f>
        <v>0</v>
      </c>
      <c r="AV536" s="376">
        <f ca="1">IF(AND(AR536+AT536&gt;0,AS536+AU536&gt;0),COUNTIF(AV$6:AV535,"&gt;0")+1,0)</f>
        <v>0</v>
      </c>
    </row>
    <row r="537" spans="41:48" x14ac:dyDescent="0.15">
      <c r="AO537" s="376">
        <v>15</v>
      </c>
      <c r="AP537" s="376">
        <v>3</v>
      </c>
      <c r="AQ537" s="376">
        <v>4</v>
      </c>
      <c r="AR537" s="37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76">
        <f ca="1">COUNTIF(INDIRECT("H"&amp;(ROW()+12*(($AO537-1)*3+$AP537)-ROW())/12+5):INDIRECT("S"&amp;(ROW()+12*(($AO537-1)*3+$AP537)-ROW())/12+5),AR537)</f>
        <v>0</v>
      </c>
      <c r="AT537" s="378">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376">
        <f ca="1">COUNTIF(INDIRECT("U"&amp;(ROW()+12*(($AO537-1)*3+$AP537)-ROW())/12+5):INDIRECT("AF"&amp;(ROW()+12*(($AO537-1)*3+$AP537)-ROW())/12+5),AT537)</f>
        <v>0</v>
      </c>
      <c r="AV537" s="376">
        <f ca="1">IF(AND(AR537+AT537&gt;0,AS537+AU537&gt;0),COUNTIF(AV$6:AV536,"&gt;0")+1,0)</f>
        <v>0</v>
      </c>
    </row>
    <row r="538" spans="41:48" x14ac:dyDescent="0.15">
      <c r="AO538" s="376">
        <v>15</v>
      </c>
      <c r="AP538" s="376">
        <v>3</v>
      </c>
      <c r="AQ538" s="376">
        <v>5</v>
      </c>
      <c r="AR538" s="37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76">
        <f ca="1">COUNTIF(INDIRECT("H"&amp;(ROW()+12*(($AO538-1)*3+$AP538)-ROW())/12+5):INDIRECT("S"&amp;(ROW()+12*(($AO538-1)*3+$AP538)-ROW())/12+5),AR538)</f>
        <v>0</v>
      </c>
      <c r="AT538" s="378">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376">
        <f ca="1">COUNTIF(INDIRECT("U"&amp;(ROW()+12*(($AO538-1)*3+$AP538)-ROW())/12+5):INDIRECT("AF"&amp;(ROW()+12*(($AO538-1)*3+$AP538)-ROW())/12+5),AT538)</f>
        <v>0</v>
      </c>
      <c r="AV538" s="376">
        <f ca="1">IF(AND(AR538+AT538&gt;0,AS538+AU538&gt;0),COUNTIF(AV$6:AV537,"&gt;0")+1,0)</f>
        <v>0</v>
      </c>
    </row>
    <row r="539" spans="41:48" x14ac:dyDescent="0.15">
      <c r="AO539" s="376">
        <v>15</v>
      </c>
      <c r="AP539" s="376">
        <v>3</v>
      </c>
      <c r="AQ539" s="376">
        <v>6</v>
      </c>
      <c r="AR539" s="37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76">
        <f ca="1">COUNTIF(INDIRECT("H"&amp;(ROW()+12*(($AO539-1)*3+$AP539)-ROW())/12+5):INDIRECT("S"&amp;(ROW()+12*(($AO539-1)*3+$AP539)-ROW())/12+5),AR539)</f>
        <v>0</v>
      </c>
      <c r="AT539" s="378">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376">
        <f ca="1">COUNTIF(INDIRECT("U"&amp;(ROW()+12*(($AO539-1)*3+$AP539)-ROW())/12+5):INDIRECT("AF"&amp;(ROW()+12*(($AO539-1)*3+$AP539)-ROW())/12+5),AT539)</f>
        <v>0</v>
      </c>
      <c r="AV539" s="376">
        <f ca="1">IF(AND(AR539+AT539&gt;0,AS539+AU539&gt;0),COUNTIF(AV$6:AV538,"&gt;0")+1,0)</f>
        <v>0</v>
      </c>
    </row>
    <row r="540" spans="41:48" x14ac:dyDescent="0.15">
      <c r="AO540" s="376">
        <v>15</v>
      </c>
      <c r="AP540" s="376">
        <v>3</v>
      </c>
      <c r="AQ540" s="376">
        <v>7</v>
      </c>
      <c r="AR540" s="37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76">
        <f ca="1">COUNTIF(INDIRECT("H"&amp;(ROW()+12*(($AO540-1)*3+$AP540)-ROW())/12+5):INDIRECT("S"&amp;(ROW()+12*(($AO540-1)*3+$AP540)-ROW())/12+5),AR540)</f>
        <v>0</v>
      </c>
      <c r="AT540" s="378">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376">
        <f ca="1">COUNTIF(INDIRECT("U"&amp;(ROW()+12*(($AO540-1)*3+$AP540)-ROW())/12+5):INDIRECT("AF"&amp;(ROW()+12*(($AO540-1)*3+$AP540)-ROW())/12+5),AT540)</f>
        <v>0</v>
      </c>
      <c r="AV540" s="376">
        <f ca="1">IF(AND(AR540+AT540&gt;0,AS540+AU540&gt;0),COUNTIF(AV$6:AV539,"&gt;0")+1,0)</f>
        <v>0</v>
      </c>
    </row>
    <row r="541" spans="41:48" x14ac:dyDescent="0.15">
      <c r="AO541" s="376">
        <v>15</v>
      </c>
      <c r="AP541" s="376">
        <v>3</v>
      </c>
      <c r="AQ541" s="376">
        <v>8</v>
      </c>
      <c r="AR541" s="37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76">
        <f ca="1">COUNTIF(INDIRECT("H"&amp;(ROW()+12*(($AO541-1)*3+$AP541)-ROW())/12+5):INDIRECT("S"&amp;(ROW()+12*(($AO541-1)*3+$AP541)-ROW())/12+5),AR541)</f>
        <v>0</v>
      </c>
      <c r="AT541" s="378">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376">
        <f ca="1">COUNTIF(INDIRECT("U"&amp;(ROW()+12*(($AO541-1)*3+$AP541)-ROW())/12+5):INDIRECT("AF"&amp;(ROW()+12*(($AO541-1)*3+$AP541)-ROW())/12+5),AT541)</f>
        <v>0</v>
      </c>
      <c r="AV541" s="376">
        <f ca="1">IF(AND(AR541+AT541&gt;0,AS541+AU541&gt;0),COUNTIF(AV$6:AV540,"&gt;0")+1,0)</f>
        <v>0</v>
      </c>
    </row>
    <row r="542" spans="41:48" x14ac:dyDescent="0.15">
      <c r="AO542" s="376">
        <v>15</v>
      </c>
      <c r="AP542" s="376">
        <v>3</v>
      </c>
      <c r="AQ542" s="376">
        <v>9</v>
      </c>
      <c r="AR542" s="37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76">
        <f ca="1">COUNTIF(INDIRECT("H"&amp;(ROW()+12*(($AO542-1)*3+$AP542)-ROW())/12+5):INDIRECT("S"&amp;(ROW()+12*(($AO542-1)*3+$AP542)-ROW())/12+5),AR542)</f>
        <v>0</v>
      </c>
      <c r="AT542" s="378">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376">
        <f ca="1">COUNTIF(INDIRECT("U"&amp;(ROW()+12*(($AO542-1)*3+$AP542)-ROW())/12+5):INDIRECT("AF"&amp;(ROW()+12*(($AO542-1)*3+$AP542)-ROW())/12+5),AT542)</f>
        <v>0</v>
      </c>
      <c r="AV542" s="376">
        <f ca="1">IF(AND(AR542+AT542&gt;0,AS542+AU542&gt;0),COUNTIF(AV$6:AV541,"&gt;0")+1,0)</f>
        <v>0</v>
      </c>
    </row>
    <row r="543" spans="41:48" x14ac:dyDescent="0.15">
      <c r="AO543" s="376">
        <v>15</v>
      </c>
      <c r="AP543" s="376">
        <v>3</v>
      </c>
      <c r="AQ543" s="376">
        <v>10</v>
      </c>
      <c r="AR543" s="37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76">
        <f ca="1">COUNTIF(INDIRECT("H"&amp;(ROW()+12*(($AO543-1)*3+$AP543)-ROW())/12+5):INDIRECT("S"&amp;(ROW()+12*(($AO543-1)*3+$AP543)-ROW())/12+5),AR543)</f>
        <v>0</v>
      </c>
      <c r="AT543" s="378">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376">
        <f ca="1">COUNTIF(INDIRECT("U"&amp;(ROW()+12*(($AO543-1)*3+$AP543)-ROW())/12+5):INDIRECT("AF"&amp;(ROW()+12*(($AO543-1)*3+$AP543)-ROW())/12+5),AT543)</f>
        <v>0</v>
      </c>
      <c r="AV543" s="376">
        <f ca="1">IF(AND(AR543+AT543&gt;0,AS543+AU543&gt;0),COUNTIF(AV$6:AV542,"&gt;0")+1,0)</f>
        <v>0</v>
      </c>
    </row>
    <row r="544" spans="41:48" x14ac:dyDescent="0.15">
      <c r="AO544" s="376">
        <v>15</v>
      </c>
      <c r="AP544" s="376">
        <v>3</v>
      </c>
      <c r="AQ544" s="376">
        <v>11</v>
      </c>
      <c r="AR544" s="37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76">
        <f ca="1">COUNTIF(INDIRECT("H"&amp;(ROW()+12*(($AO544-1)*3+$AP544)-ROW())/12+5):INDIRECT("S"&amp;(ROW()+12*(($AO544-1)*3+$AP544)-ROW())/12+5),AR544)</f>
        <v>0</v>
      </c>
      <c r="AT544" s="378">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376">
        <f ca="1">COUNTIF(INDIRECT("U"&amp;(ROW()+12*(($AO544-1)*3+$AP544)-ROW())/12+5):INDIRECT("AF"&amp;(ROW()+12*(($AO544-1)*3+$AP544)-ROW())/12+5),AT544)</f>
        <v>0</v>
      </c>
      <c r="AV544" s="376">
        <f ca="1">IF(AND(AR544+AT544&gt;0,AS544+AU544&gt;0),COUNTIF(AV$6:AV543,"&gt;0")+1,0)</f>
        <v>0</v>
      </c>
    </row>
    <row r="545" spans="41:48" x14ac:dyDescent="0.15">
      <c r="AO545" s="376">
        <v>15</v>
      </c>
      <c r="AP545" s="376">
        <v>3</v>
      </c>
      <c r="AQ545" s="376">
        <v>12</v>
      </c>
      <c r="AR545" s="37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76">
        <f ca="1">COUNTIF(INDIRECT("H"&amp;(ROW()+12*(($AO545-1)*3+$AP545)-ROW())/12+5):INDIRECT("S"&amp;(ROW()+12*(($AO545-1)*3+$AP545)-ROW())/12+5),AR545)</f>
        <v>0</v>
      </c>
      <c r="AT545" s="378">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376">
        <f ca="1">COUNTIF(INDIRECT("U"&amp;(ROW()+12*(($AO545-1)*3+$AP545)-ROW())/12+5):INDIRECT("AF"&amp;(ROW()+12*(($AO545-1)*3+$AP545)-ROW())/12+5),AT545)</f>
        <v>0</v>
      </c>
      <c r="AV545" s="376">
        <f ca="1">IF(AND(AR545+AT545&gt;0,AS545+AU545&gt;0),COUNTIF(AV$6:AV544,"&gt;0")+1,0)</f>
        <v>0</v>
      </c>
    </row>
    <row r="546" spans="41:48" x14ac:dyDescent="0.15">
      <c r="AO546" s="376">
        <v>16</v>
      </c>
      <c r="AP546" s="376">
        <v>1</v>
      </c>
      <c r="AQ546" s="376">
        <v>1</v>
      </c>
      <c r="AR546" s="37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76">
        <f ca="1">COUNTIF(INDIRECT("H"&amp;(ROW()+12*(($AO546-1)*3+$AP546)-ROW())/12+5):INDIRECT("S"&amp;(ROW()+12*(($AO546-1)*3+$AP546)-ROW())/12+5),AR546)</f>
        <v>0</v>
      </c>
      <c r="AT546" s="378">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376">
        <f ca="1">COUNTIF(INDIRECT("U"&amp;(ROW()+12*(($AO546-1)*3+$AP546)-ROW())/12+5):INDIRECT("AF"&amp;(ROW()+12*(($AO546-1)*3+$AP546)-ROW())/12+5),AT546)</f>
        <v>0</v>
      </c>
      <c r="AV546" s="376">
        <f ca="1">IF(AND(AR546+AT546&gt;0,AS546+AU546&gt;0),COUNTIF(AV$6:AV545,"&gt;0")+1,0)</f>
        <v>0</v>
      </c>
    </row>
    <row r="547" spans="41:48" x14ac:dyDescent="0.15">
      <c r="AO547" s="376">
        <v>16</v>
      </c>
      <c r="AP547" s="376">
        <v>1</v>
      </c>
      <c r="AQ547" s="376">
        <v>2</v>
      </c>
      <c r="AR547" s="37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76">
        <f ca="1">COUNTIF(INDIRECT("H"&amp;(ROW()+12*(($AO547-1)*3+$AP547)-ROW())/12+5):INDIRECT("S"&amp;(ROW()+12*(($AO547-1)*3+$AP547)-ROW())/12+5),AR547)</f>
        <v>0</v>
      </c>
      <c r="AT547" s="378">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376">
        <f ca="1">COUNTIF(INDIRECT("U"&amp;(ROW()+12*(($AO547-1)*3+$AP547)-ROW())/12+5):INDIRECT("AF"&amp;(ROW()+12*(($AO547-1)*3+$AP547)-ROW())/12+5),AT547)</f>
        <v>0</v>
      </c>
      <c r="AV547" s="376">
        <f ca="1">IF(AND(AR547+AT547&gt;0,AS547+AU547&gt;0),COUNTIF(AV$6:AV546,"&gt;0")+1,0)</f>
        <v>0</v>
      </c>
    </row>
    <row r="548" spans="41:48" x14ac:dyDescent="0.15">
      <c r="AO548" s="376">
        <v>16</v>
      </c>
      <c r="AP548" s="376">
        <v>1</v>
      </c>
      <c r="AQ548" s="376">
        <v>3</v>
      </c>
      <c r="AR548" s="37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76">
        <f ca="1">COUNTIF(INDIRECT("H"&amp;(ROW()+12*(($AO548-1)*3+$AP548)-ROW())/12+5):INDIRECT("S"&amp;(ROW()+12*(($AO548-1)*3+$AP548)-ROW())/12+5),AR548)</f>
        <v>0</v>
      </c>
      <c r="AT548" s="378">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376">
        <f ca="1">COUNTIF(INDIRECT("U"&amp;(ROW()+12*(($AO548-1)*3+$AP548)-ROW())/12+5):INDIRECT("AF"&amp;(ROW()+12*(($AO548-1)*3+$AP548)-ROW())/12+5),AT548)</f>
        <v>0</v>
      </c>
      <c r="AV548" s="376">
        <f ca="1">IF(AND(AR548+AT548&gt;0,AS548+AU548&gt;0),COUNTIF(AV$6:AV547,"&gt;0")+1,0)</f>
        <v>0</v>
      </c>
    </row>
    <row r="549" spans="41:48" x14ac:dyDescent="0.15">
      <c r="AO549" s="376">
        <v>16</v>
      </c>
      <c r="AP549" s="376">
        <v>1</v>
      </c>
      <c r="AQ549" s="376">
        <v>4</v>
      </c>
      <c r="AR549" s="37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76">
        <f ca="1">COUNTIF(INDIRECT("H"&amp;(ROW()+12*(($AO549-1)*3+$AP549)-ROW())/12+5):INDIRECT("S"&amp;(ROW()+12*(($AO549-1)*3+$AP549)-ROW())/12+5),AR549)</f>
        <v>0</v>
      </c>
      <c r="AT549" s="378">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376">
        <f ca="1">COUNTIF(INDIRECT("U"&amp;(ROW()+12*(($AO549-1)*3+$AP549)-ROW())/12+5):INDIRECT("AF"&amp;(ROW()+12*(($AO549-1)*3+$AP549)-ROW())/12+5),AT549)</f>
        <v>0</v>
      </c>
      <c r="AV549" s="376">
        <f ca="1">IF(AND(AR549+AT549&gt;0,AS549+AU549&gt;0),COUNTIF(AV$6:AV548,"&gt;0")+1,0)</f>
        <v>0</v>
      </c>
    </row>
    <row r="550" spans="41:48" x14ac:dyDescent="0.15">
      <c r="AO550" s="376">
        <v>16</v>
      </c>
      <c r="AP550" s="376">
        <v>1</v>
      </c>
      <c r="AQ550" s="376">
        <v>5</v>
      </c>
      <c r="AR550" s="37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76">
        <f ca="1">COUNTIF(INDIRECT("H"&amp;(ROW()+12*(($AO550-1)*3+$AP550)-ROW())/12+5):INDIRECT("S"&amp;(ROW()+12*(($AO550-1)*3+$AP550)-ROW())/12+5),AR550)</f>
        <v>0</v>
      </c>
      <c r="AT550" s="378">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376">
        <f ca="1">COUNTIF(INDIRECT("U"&amp;(ROW()+12*(($AO550-1)*3+$AP550)-ROW())/12+5):INDIRECT("AF"&amp;(ROW()+12*(($AO550-1)*3+$AP550)-ROW())/12+5),AT550)</f>
        <v>0</v>
      </c>
      <c r="AV550" s="376">
        <f ca="1">IF(AND(AR550+AT550&gt;0,AS550+AU550&gt;0),COUNTIF(AV$6:AV549,"&gt;0")+1,0)</f>
        <v>0</v>
      </c>
    </row>
    <row r="551" spans="41:48" x14ac:dyDescent="0.15">
      <c r="AO551" s="376">
        <v>16</v>
      </c>
      <c r="AP551" s="376">
        <v>1</v>
      </c>
      <c r="AQ551" s="376">
        <v>6</v>
      </c>
      <c r="AR551" s="37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76">
        <f ca="1">COUNTIF(INDIRECT("H"&amp;(ROW()+12*(($AO551-1)*3+$AP551)-ROW())/12+5):INDIRECT("S"&amp;(ROW()+12*(($AO551-1)*3+$AP551)-ROW())/12+5),AR551)</f>
        <v>0</v>
      </c>
      <c r="AT551" s="378">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376">
        <f ca="1">COUNTIF(INDIRECT("U"&amp;(ROW()+12*(($AO551-1)*3+$AP551)-ROW())/12+5):INDIRECT("AF"&amp;(ROW()+12*(($AO551-1)*3+$AP551)-ROW())/12+5),AT551)</f>
        <v>0</v>
      </c>
      <c r="AV551" s="376">
        <f ca="1">IF(AND(AR551+AT551&gt;0,AS551+AU551&gt;0),COUNTIF(AV$6:AV550,"&gt;0")+1,0)</f>
        <v>0</v>
      </c>
    </row>
    <row r="552" spans="41:48" x14ac:dyDescent="0.15">
      <c r="AO552" s="376">
        <v>16</v>
      </c>
      <c r="AP552" s="376">
        <v>1</v>
      </c>
      <c r="AQ552" s="376">
        <v>7</v>
      </c>
      <c r="AR552" s="37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76">
        <f ca="1">COUNTIF(INDIRECT("H"&amp;(ROW()+12*(($AO552-1)*3+$AP552)-ROW())/12+5):INDIRECT("S"&amp;(ROW()+12*(($AO552-1)*3+$AP552)-ROW())/12+5),AR552)</f>
        <v>0</v>
      </c>
      <c r="AT552" s="378">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376">
        <f ca="1">COUNTIF(INDIRECT("U"&amp;(ROW()+12*(($AO552-1)*3+$AP552)-ROW())/12+5):INDIRECT("AF"&amp;(ROW()+12*(($AO552-1)*3+$AP552)-ROW())/12+5),AT552)</f>
        <v>0</v>
      </c>
      <c r="AV552" s="376">
        <f ca="1">IF(AND(AR552+AT552&gt;0,AS552+AU552&gt;0),COUNTIF(AV$6:AV551,"&gt;0")+1,0)</f>
        <v>0</v>
      </c>
    </row>
    <row r="553" spans="41:48" x14ac:dyDescent="0.15">
      <c r="AO553" s="376">
        <v>16</v>
      </c>
      <c r="AP553" s="376">
        <v>1</v>
      </c>
      <c r="AQ553" s="376">
        <v>8</v>
      </c>
      <c r="AR553" s="37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76">
        <f ca="1">COUNTIF(INDIRECT("H"&amp;(ROW()+12*(($AO553-1)*3+$AP553)-ROW())/12+5):INDIRECT("S"&amp;(ROW()+12*(($AO553-1)*3+$AP553)-ROW())/12+5),AR553)</f>
        <v>0</v>
      </c>
      <c r="AT553" s="378">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376">
        <f ca="1">COUNTIF(INDIRECT("U"&amp;(ROW()+12*(($AO553-1)*3+$AP553)-ROW())/12+5):INDIRECT("AF"&amp;(ROW()+12*(($AO553-1)*3+$AP553)-ROW())/12+5),AT553)</f>
        <v>0</v>
      </c>
      <c r="AV553" s="376">
        <f ca="1">IF(AND(AR553+AT553&gt;0,AS553+AU553&gt;0),COUNTIF(AV$6:AV552,"&gt;0")+1,0)</f>
        <v>0</v>
      </c>
    </row>
    <row r="554" spans="41:48" x14ac:dyDescent="0.15">
      <c r="AO554" s="376">
        <v>16</v>
      </c>
      <c r="AP554" s="376">
        <v>1</v>
      </c>
      <c r="AQ554" s="376">
        <v>9</v>
      </c>
      <c r="AR554" s="37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76">
        <f ca="1">COUNTIF(INDIRECT("H"&amp;(ROW()+12*(($AO554-1)*3+$AP554)-ROW())/12+5):INDIRECT("S"&amp;(ROW()+12*(($AO554-1)*3+$AP554)-ROW())/12+5),AR554)</f>
        <v>0</v>
      </c>
      <c r="AT554" s="378">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376">
        <f ca="1">COUNTIF(INDIRECT("U"&amp;(ROW()+12*(($AO554-1)*3+$AP554)-ROW())/12+5):INDIRECT("AF"&amp;(ROW()+12*(($AO554-1)*3+$AP554)-ROW())/12+5),AT554)</f>
        <v>0</v>
      </c>
      <c r="AV554" s="376">
        <f ca="1">IF(AND(AR554+AT554&gt;0,AS554+AU554&gt;0),COUNTIF(AV$6:AV553,"&gt;0")+1,0)</f>
        <v>0</v>
      </c>
    </row>
    <row r="555" spans="41:48" x14ac:dyDescent="0.15">
      <c r="AO555" s="376">
        <v>16</v>
      </c>
      <c r="AP555" s="376">
        <v>1</v>
      </c>
      <c r="AQ555" s="376">
        <v>10</v>
      </c>
      <c r="AR555" s="37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76">
        <f ca="1">COUNTIF(INDIRECT("H"&amp;(ROW()+12*(($AO555-1)*3+$AP555)-ROW())/12+5):INDIRECT("S"&amp;(ROW()+12*(($AO555-1)*3+$AP555)-ROW())/12+5),AR555)</f>
        <v>0</v>
      </c>
      <c r="AT555" s="378">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376">
        <f ca="1">COUNTIF(INDIRECT("U"&amp;(ROW()+12*(($AO555-1)*3+$AP555)-ROW())/12+5):INDIRECT("AF"&amp;(ROW()+12*(($AO555-1)*3+$AP555)-ROW())/12+5),AT555)</f>
        <v>0</v>
      </c>
      <c r="AV555" s="376">
        <f ca="1">IF(AND(AR555+AT555&gt;0,AS555+AU555&gt;0),COUNTIF(AV$6:AV554,"&gt;0")+1,0)</f>
        <v>0</v>
      </c>
    </row>
    <row r="556" spans="41:48" x14ac:dyDescent="0.15">
      <c r="AO556" s="376">
        <v>16</v>
      </c>
      <c r="AP556" s="376">
        <v>1</v>
      </c>
      <c r="AQ556" s="376">
        <v>11</v>
      </c>
      <c r="AR556" s="37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76">
        <f ca="1">COUNTIF(INDIRECT("H"&amp;(ROW()+12*(($AO556-1)*3+$AP556)-ROW())/12+5):INDIRECT("S"&amp;(ROW()+12*(($AO556-1)*3+$AP556)-ROW())/12+5),AR556)</f>
        <v>0</v>
      </c>
      <c r="AT556" s="378">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376">
        <f ca="1">COUNTIF(INDIRECT("U"&amp;(ROW()+12*(($AO556-1)*3+$AP556)-ROW())/12+5):INDIRECT("AF"&amp;(ROW()+12*(($AO556-1)*3+$AP556)-ROW())/12+5),AT556)</f>
        <v>0</v>
      </c>
      <c r="AV556" s="376">
        <f ca="1">IF(AND(AR556+AT556&gt;0,AS556+AU556&gt;0),COUNTIF(AV$6:AV555,"&gt;0")+1,0)</f>
        <v>0</v>
      </c>
    </row>
    <row r="557" spans="41:48" x14ac:dyDescent="0.15">
      <c r="AO557" s="376">
        <v>16</v>
      </c>
      <c r="AP557" s="376">
        <v>1</v>
      </c>
      <c r="AQ557" s="376">
        <v>12</v>
      </c>
      <c r="AR557" s="37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76">
        <f ca="1">COUNTIF(INDIRECT("H"&amp;(ROW()+12*(($AO557-1)*3+$AP557)-ROW())/12+5):INDIRECT("S"&amp;(ROW()+12*(($AO557-1)*3+$AP557)-ROW())/12+5),AR557)</f>
        <v>0</v>
      </c>
      <c r="AT557" s="378">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376">
        <f ca="1">COUNTIF(INDIRECT("U"&amp;(ROW()+12*(($AO557-1)*3+$AP557)-ROW())/12+5):INDIRECT("AF"&amp;(ROW()+12*(($AO557-1)*3+$AP557)-ROW())/12+5),AT557)</f>
        <v>0</v>
      </c>
      <c r="AV557" s="376">
        <f ca="1">IF(AND(AR557+AT557&gt;0,AS557+AU557&gt;0),COUNTIF(AV$6:AV556,"&gt;0")+1,0)</f>
        <v>0</v>
      </c>
    </row>
    <row r="558" spans="41:48" x14ac:dyDescent="0.15">
      <c r="AO558" s="376">
        <v>16</v>
      </c>
      <c r="AP558" s="376">
        <v>2</v>
      </c>
      <c r="AQ558" s="376">
        <v>1</v>
      </c>
      <c r="AR558" s="37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76">
        <f ca="1">COUNTIF(INDIRECT("H"&amp;(ROW()+12*(($AO558-1)*3+$AP558)-ROW())/12+5):INDIRECT("S"&amp;(ROW()+12*(($AO558-1)*3+$AP558)-ROW())/12+5),AR558)</f>
        <v>0</v>
      </c>
      <c r="AT558" s="378">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376">
        <f ca="1">COUNTIF(INDIRECT("U"&amp;(ROW()+12*(($AO558-1)*3+$AP558)-ROW())/12+5):INDIRECT("AF"&amp;(ROW()+12*(($AO558-1)*3+$AP558)-ROW())/12+5),AT558)</f>
        <v>0</v>
      </c>
      <c r="AV558" s="376">
        <f ca="1">IF(AND(AR558+AT558&gt;0,AS558+AU558&gt;0),COUNTIF(AV$6:AV557,"&gt;0")+1,0)</f>
        <v>0</v>
      </c>
    </row>
    <row r="559" spans="41:48" x14ac:dyDescent="0.15">
      <c r="AO559" s="376">
        <v>16</v>
      </c>
      <c r="AP559" s="376">
        <v>2</v>
      </c>
      <c r="AQ559" s="376">
        <v>2</v>
      </c>
      <c r="AR559" s="37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76">
        <f ca="1">COUNTIF(INDIRECT("H"&amp;(ROW()+12*(($AO559-1)*3+$AP559)-ROW())/12+5):INDIRECT("S"&amp;(ROW()+12*(($AO559-1)*3+$AP559)-ROW())/12+5),AR559)</f>
        <v>0</v>
      </c>
      <c r="AT559" s="378">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376">
        <f ca="1">COUNTIF(INDIRECT("U"&amp;(ROW()+12*(($AO559-1)*3+$AP559)-ROW())/12+5):INDIRECT("AF"&amp;(ROW()+12*(($AO559-1)*3+$AP559)-ROW())/12+5),AT559)</f>
        <v>0</v>
      </c>
      <c r="AV559" s="376">
        <f ca="1">IF(AND(AR559+AT559&gt;0,AS559+AU559&gt;0),COUNTIF(AV$6:AV558,"&gt;0")+1,0)</f>
        <v>0</v>
      </c>
    </row>
    <row r="560" spans="41:48" x14ac:dyDescent="0.15">
      <c r="AO560" s="376">
        <v>16</v>
      </c>
      <c r="AP560" s="376">
        <v>2</v>
      </c>
      <c r="AQ560" s="376">
        <v>3</v>
      </c>
      <c r="AR560" s="37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76">
        <f ca="1">COUNTIF(INDIRECT("H"&amp;(ROW()+12*(($AO560-1)*3+$AP560)-ROW())/12+5):INDIRECT("S"&amp;(ROW()+12*(($AO560-1)*3+$AP560)-ROW())/12+5),AR560)</f>
        <v>0</v>
      </c>
      <c r="AT560" s="378">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376">
        <f ca="1">COUNTIF(INDIRECT("U"&amp;(ROW()+12*(($AO560-1)*3+$AP560)-ROW())/12+5):INDIRECT("AF"&amp;(ROW()+12*(($AO560-1)*3+$AP560)-ROW())/12+5),AT560)</f>
        <v>0</v>
      </c>
      <c r="AV560" s="376">
        <f ca="1">IF(AND(AR560+AT560&gt;0,AS560+AU560&gt;0),COUNTIF(AV$6:AV559,"&gt;0")+1,0)</f>
        <v>0</v>
      </c>
    </row>
    <row r="561" spans="41:48" x14ac:dyDescent="0.15">
      <c r="AO561" s="376">
        <v>16</v>
      </c>
      <c r="AP561" s="376">
        <v>2</v>
      </c>
      <c r="AQ561" s="376">
        <v>4</v>
      </c>
      <c r="AR561" s="37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76">
        <f ca="1">COUNTIF(INDIRECT("H"&amp;(ROW()+12*(($AO561-1)*3+$AP561)-ROW())/12+5):INDIRECT("S"&amp;(ROW()+12*(($AO561-1)*3+$AP561)-ROW())/12+5),AR561)</f>
        <v>0</v>
      </c>
      <c r="AT561" s="378">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376">
        <f ca="1">COUNTIF(INDIRECT("U"&amp;(ROW()+12*(($AO561-1)*3+$AP561)-ROW())/12+5):INDIRECT("AF"&amp;(ROW()+12*(($AO561-1)*3+$AP561)-ROW())/12+5),AT561)</f>
        <v>0</v>
      </c>
      <c r="AV561" s="376">
        <f ca="1">IF(AND(AR561+AT561&gt;0,AS561+AU561&gt;0),COUNTIF(AV$6:AV560,"&gt;0")+1,0)</f>
        <v>0</v>
      </c>
    </row>
    <row r="562" spans="41:48" x14ac:dyDescent="0.15">
      <c r="AO562" s="376">
        <v>16</v>
      </c>
      <c r="AP562" s="376">
        <v>2</v>
      </c>
      <c r="AQ562" s="376">
        <v>5</v>
      </c>
      <c r="AR562" s="37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76">
        <f ca="1">COUNTIF(INDIRECT("H"&amp;(ROW()+12*(($AO562-1)*3+$AP562)-ROW())/12+5):INDIRECT("S"&amp;(ROW()+12*(($AO562-1)*3+$AP562)-ROW())/12+5),AR562)</f>
        <v>0</v>
      </c>
      <c r="AT562" s="378">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376">
        <f ca="1">COUNTIF(INDIRECT("U"&amp;(ROW()+12*(($AO562-1)*3+$AP562)-ROW())/12+5):INDIRECT("AF"&amp;(ROW()+12*(($AO562-1)*3+$AP562)-ROW())/12+5),AT562)</f>
        <v>0</v>
      </c>
      <c r="AV562" s="376">
        <f ca="1">IF(AND(AR562+AT562&gt;0,AS562+AU562&gt;0),COUNTIF(AV$6:AV561,"&gt;0")+1,0)</f>
        <v>0</v>
      </c>
    </row>
    <row r="563" spans="41:48" x14ac:dyDescent="0.15">
      <c r="AO563" s="376">
        <v>16</v>
      </c>
      <c r="AP563" s="376">
        <v>2</v>
      </c>
      <c r="AQ563" s="376">
        <v>6</v>
      </c>
      <c r="AR563" s="37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76">
        <f ca="1">COUNTIF(INDIRECT("H"&amp;(ROW()+12*(($AO563-1)*3+$AP563)-ROW())/12+5):INDIRECT("S"&amp;(ROW()+12*(($AO563-1)*3+$AP563)-ROW())/12+5),AR563)</f>
        <v>0</v>
      </c>
      <c r="AT563" s="378">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376">
        <f ca="1">COUNTIF(INDIRECT("U"&amp;(ROW()+12*(($AO563-1)*3+$AP563)-ROW())/12+5):INDIRECT("AF"&amp;(ROW()+12*(($AO563-1)*3+$AP563)-ROW())/12+5),AT563)</f>
        <v>0</v>
      </c>
      <c r="AV563" s="376">
        <f ca="1">IF(AND(AR563+AT563&gt;0,AS563+AU563&gt;0),COUNTIF(AV$6:AV562,"&gt;0")+1,0)</f>
        <v>0</v>
      </c>
    </row>
    <row r="564" spans="41:48" x14ac:dyDescent="0.15">
      <c r="AO564" s="376">
        <v>16</v>
      </c>
      <c r="AP564" s="376">
        <v>2</v>
      </c>
      <c r="AQ564" s="376">
        <v>7</v>
      </c>
      <c r="AR564" s="37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76">
        <f ca="1">COUNTIF(INDIRECT("H"&amp;(ROW()+12*(($AO564-1)*3+$AP564)-ROW())/12+5):INDIRECT("S"&amp;(ROW()+12*(($AO564-1)*3+$AP564)-ROW())/12+5),AR564)</f>
        <v>0</v>
      </c>
      <c r="AT564" s="378">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376">
        <f ca="1">COUNTIF(INDIRECT("U"&amp;(ROW()+12*(($AO564-1)*3+$AP564)-ROW())/12+5):INDIRECT("AF"&amp;(ROW()+12*(($AO564-1)*3+$AP564)-ROW())/12+5),AT564)</f>
        <v>0</v>
      </c>
      <c r="AV564" s="376">
        <f ca="1">IF(AND(AR564+AT564&gt;0,AS564+AU564&gt;0),COUNTIF(AV$6:AV563,"&gt;0")+1,0)</f>
        <v>0</v>
      </c>
    </row>
    <row r="565" spans="41:48" x14ac:dyDescent="0.15">
      <c r="AO565" s="376">
        <v>16</v>
      </c>
      <c r="AP565" s="376">
        <v>2</v>
      </c>
      <c r="AQ565" s="376">
        <v>8</v>
      </c>
      <c r="AR565" s="37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76">
        <f ca="1">COUNTIF(INDIRECT("H"&amp;(ROW()+12*(($AO565-1)*3+$AP565)-ROW())/12+5):INDIRECT("S"&amp;(ROW()+12*(($AO565-1)*3+$AP565)-ROW())/12+5),AR565)</f>
        <v>0</v>
      </c>
      <c r="AT565" s="378">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376">
        <f ca="1">COUNTIF(INDIRECT("U"&amp;(ROW()+12*(($AO565-1)*3+$AP565)-ROW())/12+5):INDIRECT("AF"&amp;(ROW()+12*(($AO565-1)*3+$AP565)-ROW())/12+5),AT565)</f>
        <v>0</v>
      </c>
      <c r="AV565" s="376">
        <f ca="1">IF(AND(AR565+AT565&gt;0,AS565+AU565&gt;0),COUNTIF(AV$6:AV564,"&gt;0")+1,0)</f>
        <v>0</v>
      </c>
    </row>
    <row r="566" spans="41:48" x14ac:dyDescent="0.15">
      <c r="AO566" s="376">
        <v>16</v>
      </c>
      <c r="AP566" s="376">
        <v>2</v>
      </c>
      <c r="AQ566" s="376">
        <v>9</v>
      </c>
      <c r="AR566" s="37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76">
        <f ca="1">COUNTIF(INDIRECT("H"&amp;(ROW()+12*(($AO566-1)*3+$AP566)-ROW())/12+5):INDIRECT("S"&amp;(ROW()+12*(($AO566-1)*3+$AP566)-ROW())/12+5),AR566)</f>
        <v>0</v>
      </c>
      <c r="AT566" s="378">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376">
        <f ca="1">COUNTIF(INDIRECT("U"&amp;(ROW()+12*(($AO566-1)*3+$AP566)-ROW())/12+5):INDIRECT("AF"&amp;(ROW()+12*(($AO566-1)*3+$AP566)-ROW())/12+5),AT566)</f>
        <v>0</v>
      </c>
      <c r="AV566" s="376">
        <f ca="1">IF(AND(AR566+AT566&gt;0,AS566+AU566&gt;0),COUNTIF(AV$6:AV565,"&gt;0")+1,0)</f>
        <v>0</v>
      </c>
    </row>
    <row r="567" spans="41:48" x14ac:dyDescent="0.15">
      <c r="AO567" s="376">
        <v>16</v>
      </c>
      <c r="AP567" s="376">
        <v>2</v>
      </c>
      <c r="AQ567" s="376">
        <v>10</v>
      </c>
      <c r="AR567" s="37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76">
        <f ca="1">COUNTIF(INDIRECT("H"&amp;(ROW()+12*(($AO567-1)*3+$AP567)-ROW())/12+5):INDIRECT("S"&amp;(ROW()+12*(($AO567-1)*3+$AP567)-ROW())/12+5),AR567)</f>
        <v>0</v>
      </c>
      <c r="AT567" s="378">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376">
        <f ca="1">COUNTIF(INDIRECT("U"&amp;(ROW()+12*(($AO567-1)*3+$AP567)-ROW())/12+5):INDIRECT("AF"&amp;(ROW()+12*(($AO567-1)*3+$AP567)-ROW())/12+5),AT567)</f>
        <v>0</v>
      </c>
      <c r="AV567" s="376">
        <f ca="1">IF(AND(AR567+AT567&gt;0,AS567+AU567&gt;0),COUNTIF(AV$6:AV566,"&gt;0")+1,0)</f>
        <v>0</v>
      </c>
    </row>
    <row r="568" spans="41:48" x14ac:dyDescent="0.15">
      <c r="AO568" s="376">
        <v>16</v>
      </c>
      <c r="AP568" s="376">
        <v>2</v>
      </c>
      <c r="AQ568" s="376">
        <v>11</v>
      </c>
      <c r="AR568" s="37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76">
        <f ca="1">COUNTIF(INDIRECT("H"&amp;(ROW()+12*(($AO568-1)*3+$AP568)-ROW())/12+5):INDIRECT("S"&amp;(ROW()+12*(($AO568-1)*3+$AP568)-ROW())/12+5),AR568)</f>
        <v>0</v>
      </c>
      <c r="AT568" s="378">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376">
        <f ca="1">COUNTIF(INDIRECT("U"&amp;(ROW()+12*(($AO568-1)*3+$AP568)-ROW())/12+5):INDIRECT("AF"&amp;(ROW()+12*(($AO568-1)*3+$AP568)-ROW())/12+5),AT568)</f>
        <v>0</v>
      </c>
      <c r="AV568" s="376">
        <f ca="1">IF(AND(AR568+AT568&gt;0,AS568+AU568&gt;0),COUNTIF(AV$6:AV567,"&gt;0")+1,0)</f>
        <v>0</v>
      </c>
    </row>
    <row r="569" spans="41:48" x14ac:dyDescent="0.15">
      <c r="AO569" s="376">
        <v>16</v>
      </c>
      <c r="AP569" s="376">
        <v>2</v>
      </c>
      <c r="AQ569" s="376">
        <v>12</v>
      </c>
      <c r="AR569" s="37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76">
        <f ca="1">COUNTIF(INDIRECT("H"&amp;(ROW()+12*(($AO569-1)*3+$AP569)-ROW())/12+5):INDIRECT("S"&amp;(ROW()+12*(($AO569-1)*3+$AP569)-ROW())/12+5),AR569)</f>
        <v>0</v>
      </c>
      <c r="AT569" s="378">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376">
        <f ca="1">COUNTIF(INDIRECT("U"&amp;(ROW()+12*(($AO569-1)*3+$AP569)-ROW())/12+5):INDIRECT("AF"&amp;(ROW()+12*(($AO569-1)*3+$AP569)-ROW())/12+5),AT569)</f>
        <v>0</v>
      </c>
      <c r="AV569" s="376">
        <f ca="1">IF(AND(AR569+AT569&gt;0,AS569+AU569&gt;0),COUNTIF(AV$6:AV568,"&gt;0")+1,0)</f>
        <v>0</v>
      </c>
    </row>
    <row r="570" spans="41:48" x14ac:dyDescent="0.15">
      <c r="AO570" s="376">
        <v>16</v>
      </c>
      <c r="AP570" s="376">
        <v>3</v>
      </c>
      <c r="AQ570" s="376">
        <v>1</v>
      </c>
      <c r="AR570" s="37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76">
        <f ca="1">COUNTIF(INDIRECT("H"&amp;(ROW()+12*(($AO570-1)*3+$AP570)-ROW())/12+5):INDIRECT("S"&amp;(ROW()+12*(($AO570-1)*3+$AP570)-ROW())/12+5),AR570)</f>
        <v>0</v>
      </c>
      <c r="AT570" s="378">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376">
        <f ca="1">COUNTIF(INDIRECT("U"&amp;(ROW()+12*(($AO570-1)*3+$AP570)-ROW())/12+5):INDIRECT("AF"&amp;(ROW()+12*(($AO570-1)*3+$AP570)-ROW())/12+5),AT570)</f>
        <v>0</v>
      </c>
      <c r="AV570" s="376">
        <f ca="1">IF(AND(AR570+AT570&gt;0,AS570+AU570&gt;0),COUNTIF(AV$6:AV569,"&gt;0")+1,0)</f>
        <v>0</v>
      </c>
    </row>
    <row r="571" spans="41:48" x14ac:dyDescent="0.15">
      <c r="AO571" s="376">
        <v>16</v>
      </c>
      <c r="AP571" s="376">
        <v>3</v>
      </c>
      <c r="AQ571" s="376">
        <v>2</v>
      </c>
      <c r="AR571" s="37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76">
        <f ca="1">COUNTIF(INDIRECT("H"&amp;(ROW()+12*(($AO571-1)*3+$AP571)-ROW())/12+5):INDIRECT("S"&amp;(ROW()+12*(($AO571-1)*3+$AP571)-ROW())/12+5),AR571)</f>
        <v>0</v>
      </c>
      <c r="AT571" s="378">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376">
        <f ca="1">COUNTIF(INDIRECT("U"&amp;(ROW()+12*(($AO571-1)*3+$AP571)-ROW())/12+5):INDIRECT("AF"&amp;(ROW()+12*(($AO571-1)*3+$AP571)-ROW())/12+5),AT571)</f>
        <v>0</v>
      </c>
      <c r="AV571" s="376">
        <f ca="1">IF(AND(AR571+AT571&gt;0,AS571+AU571&gt;0),COUNTIF(AV$6:AV570,"&gt;0")+1,0)</f>
        <v>0</v>
      </c>
    </row>
    <row r="572" spans="41:48" x14ac:dyDescent="0.15">
      <c r="AO572" s="376">
        <v>16</v>
      </c>
      <c r="AP572" s="376">
        <v>3</v>
      </c>
      <c r="AQ572" s="376">
        <v>3</v>
      </c>
      <c r="AR572" s="37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76">
        <f ca="1">COUNTIF(INDIRECT("H"&amp;(ROW()+12*(($AO572-1)*3+$AP572)-ROW())/12+5):INDIRECT("S"&amp;(ROW()+12*(($AO572-1)*3+$AP572)-ROW())/12+5),AR572)</f>
        <v>0</v>
      </c>
      <c r="AT572" s="378">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376">
        <f ca="1">COUNTIF(INDIRECT("U"&amp;(ROW()+12*(($AO572-1)*3+$AP572)-ROW())/12+5):INDIRECT("AF"&amp;(ROW()+12*(($AO572-1)*3+$AP572)-ROW())/12+5),AT572)</f>
        <v>0</v>
      </c>
      <c r="AV572" s="376">
        <f ca="1">IF(AND(AR572+AT572&gt;0,AS572+AU572&gt;0),COUNTIF(AV$6:AV571,"&gt;0")+1,0)</f>
        <v>0</v>
      </c>
    </row>
    <row r="573" spans="41:48" x14ac:dyDescent="0.15">
      <c r="AO573" s="376">
        <v>16</v>
      </c>
      <c r="AP573" s="376">
        <v>3</v>
      </c>
      <c r="AQ573" s="376">
        <v>4</v>
      </c>
      <c r="AR573" s="37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76">
        <f ca="1">COUNTIF(INDIRECT("H"&amp;(ROW()+12*(($AO573-1)*3+$AP573)-ROW())/12+5):INDIRECT("S"&amp;(ROW()+12*(($AO573-1)*3+$AP573)-ROW())/12+5),AR573)</f>
        <v>0</v>
      </c>
      <c r="AT573" s="378">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376">
        <f ca="1">COUNTIF(INDIRECT("U"&amp;(ROW()+12*(($AO573-1)*3+$AP573)-ROW())/12+5):INDIRECT("AF"&amp;(ROW()+12*(($AO573-1)*3+$AP573)-ROW())/12+5),AT573)</f>
        <v>0</v>
      </c>
      <c r="AV573" s="376">
        <f ca="1">IF(AND(AR573+AT573&gt;0,AS573+AU573&gt;0),COUNTIF(AV$6:AV572,"&gt;0")+1,0)</f>
        <v>0</v>
      </c>
    </row>
    <row r="574" spans="41:48" x14ac:dyDescent="0.15">
      <c r="AO574" s="376">
        <v>16</v>
      </c>
      <c r="AP574" s="376">
        <v>3</v>
      </c>
      <c r="AQ574" s="376">
        <v>5</v>
      </c>
      <c r="AR574" s="37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76">
        <f ca="1">COUNTIF(INDIRECT("H"&amp;(ROW()+12*(($AO574-1)*3+$AP574)-ROW())/12+5):INDIRECT("S"&amp;(ROW()+12*(($AO574-1)*3+$AP574)-ROW())/12+5),AR574)</f>
        <v>0</v>
      </c>
      <c r="AT574" s="378">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376">
        <f ca="1">COUNTIF(INDIRECT("U"&amp;(ROW()+12*(($AO574-1)*3+$AP574)-ROW())/12+5):INDIRECT("AF"&amp;(ROW()+12*(($AO574-1)*3+$AP574)-ROW())/12+5),AT574)</f>
        <v>0</v>
      </c>
      <c r="AV574" s="376">
        <f ca="1">IF(AND(AR574+AT574&gt;0,AS574+AU574&gt;0),COUNTIF(AV$6:AV573,"&gt;0")+1,0)</f>
        <v>0</v>
      </c>
    </row>
    <row r="575" spans="41:48" x14ac:dyDescent="0.15">
      <c r="AO575" s="376">
        <v>16</v>
      </c>
      <c r="AP575" s="376">
        <v>3</v>
      </c>
      <c r="AQ575" s="376">
        <v>6</v>
      </c>
      <c r="AR575" s="37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76">
        <f ca="1">COUNTIF(INDIRECT("H"&amp;(ROW()+12*(($AO575-1)*3+$AP575)-ROW())/12+5):INDIRECT("S"&amp;(ROW()+12*(($AO575-1)*3+$AP575)-ROW())/12+5),AR575)</f>
        <v>0</v>
      </c>
      <c r="AT575" s="378">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376">
        <f ca="1">COUNTIF(INDIRECT("U"&amp;(ROW()+12*(($AO575-1)*3+$AP575)-ROW())/12+5):INDIRECT("AF"&amp;(ROW()+12*(($AO575-1)*3+$AP575)-ROW())/12+5),AT575)</f>
        <v>0</v>
      </c>
      <c r="AV575" s="376">
        <f ca="1">IF(AND(AR575+AT575&gt;0,AS575+AU575&gt;0),COUNTIF(AV$6:AV574,"&gt;0")+1,0)</f>
        <v>0</v>
      </c>
    </row>
    <row r="576" spans="41:48" x14ac:dyDescent="0.15">
      <c r="AO576" s="376">
        <v>16</v>
      </c>
      <c r="AP576" s="376">
        <v>3</v>
      </c>
      <c r="AQ576" s="376">
        <v>7</v>
      </c>
      <c r="AR576" s="37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76">
        <f ca="1">COUNTIF(INDIRECT("H"&amp;(ROW()+12*(($AO576-1)*3+$AP576)-ROW())/12+5):INDIRECT("S"&amp;(ROW()+12*(($AO576-1)*3+$AP576)-ROW())/12+5),AR576)</f>
        <v>0</v>
      </c>
      <c r="AT576" s="378">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376">
        <f ca="1">COUNTIF(INDIRECT("U"&amp;(ROW()+12*(($AO576-1)*3+$AP576)-ROW())/12+5):INDIRECT("AF"&amp;(ROW()+12*(($AO576-1)*3+$AP576)-ROW())/12+5),AT576)</f>
        <v>0</v>
      </c>
      <c r="AV576" s="376">
        <f ca="1">IF(AND(AR576+AT576&gt;0,AS576+AU576&gt;0),COUNTIF(AV$6:AV575,"&gt;0")+1,0)</f>
        <v>0</v>
      </c>
    </row>
    <row r="577" spans="41:48" x14ac:dyDescent="0.15">
      <c r="AO577" s="376">
        <v>16</v>
      </c>
      <c r="AP577" s="376">
        <v>3</v>
      </c>
      <c r="AQ577" s="376">
        <v>8</v>
      </c>
      <c r="AR577" s="37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76">
        <f ca="1">COUNTIF(INDIRECT("H"&amp;(ROW()+12*(($AO577-1)*3+$AP577)-ROW())/12+5):INDIRECT("S"&amp;(ROW()+12*(($AO577-1)*3+$AP577)-ROW())/12+5),AR577)</f>
        <v>0</v>
      </c>
      <c r="AT577" s="378">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376">
        <f ca="1">COUNTIF(INDIRECT("U"&amp;(ROW()+12*(($AO577-1)*3+$AP577)-ROW())/12+5):INDIRECT("AF"&amp;(ROW()+12*(($AO577-1)*3+$AP577)-ROW())/12+5),AT577)</f>
        <v>0</v>
      </c>
      <c r="AV577" s="376">
        <f ca="1">IF(AND(AR577+AT577&gt;0,AS577+AU577&gt;0),COUNTIF(AV$6:AV576,"&gt;0")+1,0)</f>
        <v>0</v>
      </c>
    </row>
    <row r="578" spans="41:48" x14ac:dyDescent="0.15">
      <c r="AO578" s="376">
        <v>16</v>
      </c>
      <c r="AP578" s="376">
        <v>3</v>
      </c>
      <c r="AQ578" s="376">
        <v>9</v>
      </c>
      <c r="AR578" s="37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76">
        <f ca="1">COUNTIF(INDIRECT("H"&amp;(ROW()+12*(($AO578-1)*3+$AP578)-ROW())/12+5):INDIRECT("S"&amp;(ROW()+12*(($AO578-1)*3+$AP578)-ROW())/12+5),AR578)</f>
        <v>0</v>
      </c>
      <c r="AT578" s="378">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376">
        <f ca="1">COUNTIF(INDIRECT("U"&amp;(ROW()+12*(($AO578-1)*3+$AP578)-ROW())/12+5):INDIRECT("AF"&amp;(ROW()+12*(($AO578-1)*3+$AP578)-ROW())/12+5),AT578)</f>
        <v>0</v>
      </c>
      <c r="AV578" s="376">
        <f ca="1">IF(AND(AR578+AT578&gt;0,AS578+AU578&gt;0),COUNTIF(AV$6:AV577,"&gt;0")+1,0)</f>
        <v>0</v>
      </c>
    </row>
    <row r="579" spans="41:48" x14ac:dyDescent="0.15">
      <c r="AO579" s="376">
        <v>16</v>
      </c>
      <c r="AP579" s="376">
        <v>3</v>
      </c>
      <c r="AQ579" s="376">
        <v>10</v>
      </c>
      <c r="AR579" s="37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76">
        <f ca="1">COUNTIF(INDIRECT("H"&amp;(ROW()+12*(($AO579-1)*3+$AP579)-ROW())/12+5):INDIRECT("S"&amp;(ROW()+12*(($AO579-1)*3+$AP579)-ROW())/12+5),AR579)</f>
        <v>0</v>
      </c>
      <c r="AT579" s="378">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376">
        <f ca="1">COUNTIF(INDIRECT("U"&amp;(ROW()+12*(($AO579-1)*3+$AP579)-ROW())/12+5):INDIRECT("AF"&amp;(ROW()+12*(($AO579-1)*3+$AP579)-ROW())/12+5),AT579)</f>
        <v>0</v>
      </c>
      <c r="AV579" s="376">
        <f ca="1">IF(AND(AR579+AT579&gt;0,AS579+AU579&gt;0),COUNTIF(AV$6:AV578,"&gt;0")+1,0)</f>
        <v>0</v>
      </c>
    </row>
    <row r="580" spans="41:48" x14ac:dyDescent="0.15">
      <c r="AO580" s="376">
        <v>16</v>
      </c>
      <c r="AP580" s="376">
        <v>3</v>
      </c>
      <c r="AQ580" s="376">
        <v>11</v>
      </c>
      <c r="AR580" s="37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76">
        <f ca="1">COUNTIF(INDIRECT("H"&amp;(ROW()+12*(($AO580-1)*3+$AP580)-ROW())/12+5):INDIRECT("S"&amp;(ROW()+12*(($AO580-1)*3+$AP580)-ROW())/12+5),AR580)</f>
        <v>0</v>
      </c>
      <c r="AT580" s="378">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376">
        <f ca="1">COUNTIF(INDIRECT("U"&amp;(ROW()+12*(($AO580-1)*3+$AP580)-ROW())/12+5):INDIRECT("AF"&amp;(ROW()+12*(($AO580-1)*3+$AP580)-ROW())/12+5),AT580)</f>
        <v>0</v>
      </c>
      <c r="AV580" s="376">
        <f ca="1">IF(AND(AR580+AT580&gt;0,AS580+AU580&gt;0),COUNTIF(AV$6:AV579,"&gt;0")+1,0)</f>
        <v>0</v>
      </c>
    </row>
    <row r="581" spans="41:48" x14ac:dyDescent="0.15">
      <c r="AO581" s="376">
        <v>16</v>
      </c>
      <c r="AP581" s="376">
        <v>3</v>
      </c>
      <c r="AQ581" s="376">
        <v>12</v>
      </c>
      <c r="AR581" s="37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76">
        <f ca="1">COUNTIF(INDIRECT("H"&amp;(ROW()+12*(($AO581-1)*3+$AP581)-ROW())/12+5):INDIRECT("S"&amp;(ROW()+12*(($AO581-1)*3+$AP581)-ROW())/12+5),AR581)</f>
        <v>0</v>
      </c>
      <c r="AT581" s="378">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376">
        <f ca="1">COUNTIF(INDIRECT("U"&amp;(ROW()+12*(($AO581-1)*3+$AP581)-ROW())/12+5):INDIRECT("AF"&amp;(ROW()+12*(($AO581-1)*3+$AP581)-ROW())/12+5),AT581)</f>
        <v>0</v>
      </c>
      <c r="AV581" s="376">
        <f ca="1">IF(AND(AR581+AT581&gt;0,AS581+AU581&gt;0),COUNTIF(AV$6:AV580,"&gt;0")+1,0)</f>
        <v>0</v>
      </c>
    </row>
    <row r="582" spans="41:48" x14ac:dyDescent="0.15">
      <c r="AO582" s="376">
        <v>17</v>
      </c>
      <c r="AP582" s="376">
        <v>1</v>
      </c>
      <c r="AQ582" s="376">
        <v>1</v>
      </c>
      <c r="AR582" s="37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76">
        <f ca="1">COUNTIF(INDIRECT("H"&amp;(ROW()+12*(($AO582-1)*3+$AP582)-ROW())/12+5):INDIRECT("S"&amp;(ROW()+12*(($AO582-1)*3+$AP582)-ROW())/12+5),AR582)</f>
        <v>0</v>
      </c>
      <c r="AT582" s="378">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376">
        <f ca="1">COUNTIF(INDIRECT("U"&amp;(ROW()+12*(($AO582-1)*3+$AP582)-ROW())/12+5):INDIRECT("AF"&amp;(ROW()+12*(($AO582-1)*3+$AP582)-ROW())/12+5),AT582)</f>
        <v>0</v>
      </c>
      <c r="AV582" s="376">
        <f ca="1">IF(AND(AR582+AT582&gt;0,AS582+AU582&gt;0),COUNTIF(AV$6:AV581,"&gt;0")+1,0)</f>
        <v>0</v>
      </c>
    </row>
    <row r="583" spans="41:48" x14ac:dyDescent="0.15">
      <c r="AO583" s="376">
        <v>17</v>
      </c>
      <c r="AP583" s="376">
        <v>1</v>
      </c>
      <c r="AQ583" s="376">
        <v>2</v>
      </c>
      <c r="AR583" s="37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76">
        <f ca="1">COUNTIF(INDIRECT("H"&amp;(ROW()+12*(($AO583-1)*3+$AP583)-ROW())/12+5):INDIRECT("S"&amp;(ROW()+12*(($AO583-1)*3+$AP583)-ROW())/12+5),AR583)</f>
        <v>0</v>
      </c>
      <c r="AT583" s="378">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376">
        <f ca="1">COUNTIF(INDIRECT("U"&amp;(ROW()+12*(($AO583-1)*3+$AP583)-ROW())/12+5):INDIRECT("AF"&amp;(ROW()+12*(($AO583-1)*3+$AP583)-ROW())/12+5),AT583)</f>
        <v>0</v>
      </c>
      <c r="AV583" s="376">
        <f ca="1">IF(AND(AR583+AT583&gt;0,AS583+AU583&gt;0),COUNTIF(AV$6:AV582,"&gt;0")+1,0)</f>
        <v>0</v>
      </c>
    </row>
    <row r="584" spans="41:48" x14ac:dyDescent="0.15">
      <c r="AO584" s="376">
        <v>17</v>
      </c>
      <c r="AP584" s="376">
        <v>1</v>
      </c>
      <c r="AQ584" s="376">
        <v>3</v>
      </c>
      <c r="AR584" s="37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76">
        <f ca="1">COUNTIF(INDIRECT("H"&amp;(ROW()+12*(($AO584-1)*3+$AP584)-ROW())/12+5):INDIRECT("S"&amp;(ROW()+12*(($AO584-1)*3+$AP584)-ROW())/12+5),AR584)</f>
        <v>0</v>
      </c>
      <c r="AT584" s="378">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376">
        <f ca="1">COUNTIF(INDIRECT("U"&amp;(ROW()+12*(($AO584-1)*3+$AP584)-ROW())/12+5):INDIRECT("AF"&amp;(ROW()+12*(($AO584-1)*3+$AP584)-ROW())/12+5),AT584)</f>
        <v>0</v>
      </c>
      <c r="AV584" s="376">
        <f ca="1">IF(AND(AR584+AT584&gt;0,AS584+AU584&gt;0),COUNTIF(AV$6:AV583,"&gt;0")+1,0)</f>
        <v>0</v>
      </c>
    </row>
    <row r="585" spans="41:48" x14ac:dyDescent="0.15">
      <c r="AO585" s="376">
        <v>17</v>
      </c>
      <c r="AP585" s="376">
        <v>1</v>
      </c>
      <c r="AQ585" s="376">
        <v>4</v>
      </c>
      <c r="AR585" s="37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76">
        <f ca="1">COUNTIF(INDIRECT("H"&amp;(ROW()+12*(($AO585-1)*3+$AP585)-ROW())/12+5):INDIRECT("S"&amp;(ROW()+12*(($AO585-1)*3+$AP585)-ROW())/12+5),AR585)</f>
        <v>0</v>
      </c>
      <c r="AT585" s="378">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376">
        <f ca="1">COUNTIF(INDIRECT("U"&amp;(ROW()+12*(($AO585-1)*3+$AP585)-ROW())/12+5):INDIRECT("AF"&amp;(ROW()+12*(($AO585-1)*3+$AP585)-ROW())/12+5),AT585)</f>
        <v>0</v>
      </c>
      <c r="AV585" s="376">
        <f ca="1">IF(AND(AR585+AT585&gt;0,AS585+AU585&gt;0),COUNTIF(AV$6:AV584,"&gt;0")+1,0)</f>
        <v>0</v>
      </c>
    </row>
    <row r="586" spans="41:48" x14ac:dyDescent="0.15">
      <c r="AO586" s="376">
        <v>17</v>
      </c>
      <c r="AP586" s="376">
        <v>1</v>
      </c>
      <c r="AQ586" s="376">
        <v>5</v>
      </c>
      <c r="AR586" s="37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76">
        <f ca="1">COUNTIF(INDIRECT("H"&amp;(ROW()+12*(($AO586-1)*3+$AP586)-ROW())/12+5):INDIRECT("S"&amp;(ROW()+12*(($AO586-1)*3+$AP586)-ROW())/12+5),AR586)</f>
        <v>0</v>
      </c>
      <c r="AT586" s="378">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376">
        <f ca="1">COUNTIF(INDIRECT("U"&amp;(ROW()+12*(($AO586-1)*3+$AP586)-ROW())/12+5):INDIRECT("AF"&amp;(ROW()+12*(($AO586-1)*3+$AP586)-ROW())/12+5),AT586)</f>
        <v>0</v>
      </c>
      <c r="AV586" s="376">
        <f ca="1">IF(AND(AR586+AT586&gt;0,AS586+AU586&gt;0),COUNTIF(AV$6:AV585,"&gt;0")+1,0)</f>
        <v>0</v>
      </c>
    </row>
    <row r="587" spans="41:48" x14ac:dyDescent="0.15">
      <c r="AO587" s="376">
        <v>17</v>
      </c>
      <c r="AP587" s="376">
        <v>1</v>
      </c>
      <c r="AQ587" s="376">
        <v>6</v>
      </c>
      <c r="AR587" s="37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76">
        <f ca="1">COUNTIF(INDIRECT("H"&amp;(ROW()+12*(($AO587-1)*3+$AP587)-ROW())/12+5):INDIRECT("S"&amp;(ROW()+12*(($AO587-1)*3+$AP587)-ROW())/12+5),AR587)</f>
        <v>0</v>
      </c>
      <c r="AT587" s="378">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376">
        <f ca="1">COUNTIF(INDIRECT("U"&amp;(ROW()+12*(($AO587-1)*3+$AP587)-ROW())/12+5):INDIRECT("AF"&amp;(ROW()+12*(($AO587-1)*3+$AP587)-ROW())/12+5),AT587)</f>
        <v>0</v>
      </c>
      <c r="AV587" s="376">
        <f ca="1">IF(AND(AR587+AT587&gt;0,AS587+AU587&gt;0),COUNTIF(AV$6:AV586,"&gt;0")+1,0)</f>
        <v>0</v>
      </c>
    </row>
    <row r="588" spans="41:48" x14ac:dyDescent="0.15">
      <c r="AO588" s="376">
        <v>17</v>
      </c>
      <c r="AP588" s="376">
        <v>1</v>
      </c>
      <c r="AQ588" s="376">
        <v>7</v>
      </c>
      <c r="AR588" s="37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76">
        <f ca="1">COUNTIF(INDIRECT("H"&amp;(ROW()+12*(($AO588-1)*3+$AP588)-ROW())/12+5):INDIRECT("S"&amp;(ROW()+12*(($AO588-1)*3+$AP588)-ROW())/12+5),AR588)</f>
        <v>0</v>
      </c>
      <c r="AT588" s="378">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376">
        <f ca="1">COUNTIF(INDIRECT("U"&amp;(ROW()+12*(($AO588-1)*3+$AP588)-ROW())/12+5):INDIRECT("AF"&amp;(ROW()+12*(($AO588-1)*3+$AP588)-ROW())/12+5),AT588)</f>
        <v>0</v>
      </c>
      <c r="AV588" s="376">
        <f ca="1">IF(AND(AR588+AT588&gt;0,AS588+AU588&gt;0),COUNTIF(AV$6:AV587,"&gt;0")+1,0)</f>
        <v>0</v>
      </c>
    </row>
    <row r="589" spans="41:48" x14ac:dyDescent="0.15">
      <c r="AO589" s="376">
        <v>17</v>
      </c>
      <c r="AP589" s="376">
        <v>1</v>
      </c>
      <c r="AQ589" s="376">
        <v>8</v>
      </c>
      <c r="AR589" s="37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76">
        <f ca="1">COUNTIF(INDIRECT("H"&amp;(ROW()+12*(($AO589-1)*3+$AP589)-ROW())/12+5):INDIRECT("S"&amp;(ROW()+12*(($AO589-1)*3+$AP589)-ROW())/12+5),AR589)</f>
        <v>0</v>
      </c>
      <c r="AT589" s="378">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376">
        <f ca="1">COUNTIF(INDIRECT("U"&amp;(ROW()+12*(($AO589-1)*3+$AP589)-ROW())/12+5):INDIRECT("AF"&amp;(ROW()+12*(($AO589-1)*3+$AP589)-ROW())/12+5),AT589)</f>
        <v>0</v>
      </c>
      <c r="AV589" s="376">
        <f ca="1">IF(AND(AR589+AT589&gt;0,AS589+AU589&gt;0),COUNTIF(AV$6:AV588,"&gt;0")+1,0)</f>
        <v>0</v>
      </c>
    </row>
    <row r="590" spans="41:48" x14ac:dyDescent="0.15">
      <c r="AO590" s="376">
        <v>17</v>
      </c>
      <c r="AP590" s="376">
        <v>1</v>
      </c>
      <c r="AQ590" s="376">
        <v>9</v>
      </c>
      <c r="AR590" s="37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76">
        <f ca="1">COUNTIF(INDIRECT("H"&amp;(ROW()+12*(($AO590-1)*3+$AP590)-ROW())/12+5):INDIRECT("S"&amp;(ROW()+12*(($AO590-1)*3+$AP590)-ROW())/12+5),AR590)</f>
        <v>0</v>
      </c>
      <c r="AT590" s="378">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376">
        <f ca="1">COUNTIF(INDIRECT("U"&amp;(ROW()+12*(($AO590-1)*3+$AP590)-ROW())/12+5):INDIRECT("AF"&amp;(ROW()+12*(($AO590-1)*3+$AP590)-ROW())/12+5),AT590)</f>
        <v>0</v>
      </c>
      <c r="AV590" s="376">
        <f ca="1">IF(AND(AR590+AT590&gt;0,AS590+AU590&gt;0),COUNTIF(AV$6:AV589,"&gt;0")+1,0)</f>
        <v>0</v>
      </c>
    </row>
    <row r="591" spans="41:48" x14ac:dyDescent="0.15">
      <c r="AO591" s="376">
        <v>17</v>
      </c>
      <c r="AP591" s="376">
        <v>1</v>
      </c>
      <c r="AQ591" s="376">
        <v>10</v>
      </c>
      <c r="AR591" s="37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76">
        <f ca="1">COUNTIF(INDIRECT("H"&amp;(ROW()+12*(($AO591-1)*3+$AP591)-ROW())/12+5):INDIRECT("S"&amp;(ROW()+12*(($AO591-1)*3+$AP591)-ROW())/12+5),AR591)</f>
        <v>0</v>
      </c>
      <c r="AT591" s="378">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376">
        <f ca="1">COUNTIF(INDIRECT("U"&amp;(ROW()+12*(($AO591-1)*3+$AP591)-ROW())/12+5):INDIRECT("AF"&amp;(ROW()+12*(($AO591-1)*3+$AP591)-ROW())/12+5),AT591)</f>
        <v>0</v>
      </c>
      <c r="AV591" s="376">
        <f ca="1">IF(AND(AR591+AT591&gt;0,AS591+AU591&gt;0),COUNTIF(AV$6:AV590,"&gt;0")+1,0)</f>
        <v>0</v>
      </c>
    </row>
    <row r="592" spans="41:48" x14ac:dyDescent="0.15">
      <c r="AO592" s="376">
        <v>17</v>
      </c>
      <c r="AP592" s="376">
        <v>1</v>
      </c>
      <c r="AQ592" s="376">
        <v>11</v>
      </c>
      <c r="AR592" s="37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76">
        <f ca="1">COUNTIF(INDIRECT("H"&amp;(ROW()+12*(($AO592-1)*3+$AP592)-ROW())/12+5):INDIRECT("S"&amp;(ROW()+12*(($AO592-1)*3+$AP592)-ROW())/12+5),AR592)</f>
        <v>0</v>
      </c>
      <c r="AT592" s="378">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376">
        <f ca="1">COUNTIF(INDIRECT("U"&amp;(ROW()+12*(($AO592-1)*3+$AP592)-ROW())/12+5):INDIRECT("AF"&amp;(ROW()+12*(($AO592-1)*3+$AP592)-ROW())/12+5),AT592)</f>
        <v>0</v>
      </c>
      <c r="AV592" s="376">
        <f ca="1">IF(AND(AR592+AT592&gt;0,AS592+AU592&gt;0),COUNTIF(AV$6:AV591,"&gt;0")+1,0)</f>
        <v>0</v>
      </c>
    </row>
    <row r="593" spans="41:48" x14ac:dyDescent="0.15">
      <c r="AO593" s="376">
        <v>17</v>
      </c>
      <c r="AP593" s="376">
        <v>1</v>
      </c>
      <c r="AQ593" s="376">
        <v>12</v>
      </c>
      <c r="AR593" s="37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76">
        <f ca="1">COUNTIF(INDIRECT("H"&amp;(ROW()+12*(($AO593-1)*3+$AP593)-ROW())/12+5):INDIRECT("S"&amp;(ROW()+12*(($AO593-1)*3+$AP593)-ROW())/12+5),AR593)</f>
        <v>0</v>
      </c>
      <c r="AT593" s="378">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376">
        <f ca="1">COUNTIF(INDIRECT("U"&amp;(ROW()+12*(($AO593-1)*3+$AP593)-ROW())/12+5):INDIRECT("AF"&amp;(ROW()+12*(($AO593-1)*3+$AP593)-ROW())/12+5),AT593)</f>
        <v>0</v>
      </c>
      <c r="AV593" s="376">
        <f ca="1">IF(AND(AR593+AT593&gt;0,AS593+AU593&gt;0),COUNTIF(AV$6:AV592,"&gt;0")+1,0)</f>
        <v>0</v>
      </c>
    </row>
    <row r="594" spans="41:48" x14ac:dyDescent="0.15">
      <c r="AO594" s="376">
        <v>17</v>
      </c>
      <c r="AP594" s="376">
        <v>2</v>
      </c>
      <c r="AQ594" s="376">
        <v>1</v>
      </c>
      <c r="AR594" s="37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76">
        <f ca="1">COUNTIF(INDIRECT("H"&amp;(ROW()+12*(($AO594-1)*3+$AP594)-ROW())/12+5):INDIRECT("S"&amp;(ROW()+12*(($AO594-1)*3+$AP594)-ROW())/12+5),AR594)</f>
        <v>0</v>
      </c>
      <c r="AT594" s="378">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376">
        <f ca="1">COUNTIF(INDIRECT("U"&amp;(ROW()+12*(($AO594-1)*3+$AP594)-ROW())/12+5):INDIRECT("AF"&amp;(ROW()+12*(($AO594-1)*3+$AP594)-ROW())/12+5),AT594)</f>
        <v>0</v>
      </c>
      <c r="AV594" s="376">
        <f ca="1">IF(AND(AR594+AT594&gt;0,AS594+AU594&gt;0),COUNTIF(AV$6:AV593,"&gt;0")+1,0)</f>
        <v>0</v>
      </c>
    </row>
    <row r="595" spans="41:48" x14ac:dyDescent="0.15">
      <c r="AO595" s="376">
        <v>17</v>
      </c>
      <c r="AP595" s="376">
        <v>2</v>
      </c>
      <c r="AQ595" s="376">
        <v>2</v>
      </c>
      <c r="AR595" s="37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76">
        <f ca="1">COUNTIF(INDIRECT("H"&amp;(ROW()+12*(($AO595-1)*3+$AP595)-ROW())/12+5):INDIRECT("S"&amp;(ROW()+12*(($AO595-1)*3+$AP595)-ROW())/12+5),AR595)</f>
        <v>0</v>
      </c>
      <c r="AT595" s="378">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376">
        <f ca="1">COUNTIF(INDIRECT("U"&amp;(ROW()+12*(($AO595-1)*3+$AP595)-ROW())/12+5):INDIRECT("AF"&amp;(ROW()+12*(($AO595-1)*3+$AP595)-ROW())/12+5),AT595)</f>
        <v>0</v>
      </c>
      <c r="AV595" s="376">
        <f ca="1">IF(AND(AR595+AT595&gt;0,AS595+AU595&gt;0),COUNTIF(AV$6:AV594,"&gt;0")+1,0)</f>
        <v>0</v>
      </c>
    </row>
    <row r="596" spans="41:48" x14ac:dyDescent="0.15">
      <c r="AO596" s="376">
        <v>17</v>
      </c>
      <c r="AP596" s="376">
        <v>2</v>
      </c>
      <c r="AQ596" s="376">
        <v>3</v>
      </c>
      <c r="AR596" s="37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76">
        <f ca="1">COUNTIF(INDIRECT("H"&amp;(ROW()+12*(($AO596-1)*3+$AP596)-ROW())/12+5):INDIRECT("S"&amp;(ROW()+12*(($AO596-1)*3+$AP596)-ROW())/12+5),AR596)</f>
        <v>0</v>
      </c>
      <c r="AT596" s="378">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376">
        <f ca="1">COUNTIF(INDIRECT("U"&amp;(ROW()+12*(($AO596-1)*3+$AP596)-ROW())/12+5):INDIRECT("AF"&amp;(ROW()+12*(($AO596-1)*3+$AP596)-ROW())/12+5),AT596)</f>
        <v>0</v>
      </c>
      <c r="AV596" s="376">
        <f ca="1">IF(AND(AR596+AT596&gt;0,AS596+AU596&gt;0),COUNTIF(AV$6:AV595,"&gt;0")+1,0)</f>
        <v>0</v>
      </c>
    </row>
    <row r="597" spans="41:48" x14ac:dyDescent="0.15">
      <c r="AO597" s="376">
        <v>17</v>
      </c>
      <c r="AP597" s="376">
        <v>2</v>
      </c>
      <c r="AQ597" s="376">
        <v>4</v>
      </c>
      <c r="AR597" s="37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76">
        <f ca="1">COUNTIF(INDIRECT("H"&amp;(ROW()+12*(($AO597-1)*3+$AP597)-ROW())/12+5):INDIRECT("S"&amp;(ROW()+12*(($AO597-1)*3+$AP597)-ROW())/12+5),AR597)</f>
        <v>0</v>
      </c>
      <c r="AT597" s="378">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376">
        <f ca="1">COUNTIF(INDIRECT("U"&amp;(ROW()+12*(($AO597-1)*3+$AP597)-ROW())/12+5):INDIRECT("AF"&amp;(ROW()+12*(($AO597-1)*3+$AP597)-ROW())/12+5),AT597)</f>
        <v>0</v>
      </c>
      <c r="AV597" s="376">
        <f ca="1">IF(AND(AR597+AT597&gt;0,AS597+AU597&gt;0),COUNTIF(AV$6:AV596,"&gt;0")+1,0)</f>
        <v>0</v>
      </c>
    </row>
    <row r="598" spans="41:48" x14ac:dyDescent="0.15">
      <c r="AO598" s="376">
        <v>17</v>
      </c>
      <c r="AP598" s="376">
        <v>2</v>
      </c>
      <c r="AQ598" s="376">
        <v>5</v>
      </c>
      <c r="AR598" s="37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76">
        <f ca="1">COUNTIF(INDIRECT("H"&amp;(ROW()+12*(($AO598-1)*3+$AP598)-ROW())/12+5):INDIRECT("S"&amp;(ROW()+12*(($AO598-1)*3+$AP598)-ROW())/12+5),AR598)</f>
        <v>0</v>
      </c>
      <c r="AT598" s="378">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376">
        <f ca="1">COUNTIF(INDIRECT("U"&amp;(ROW()+12*(($AO598-1)*3+$AP598)-ROW())/12+5):INDIRECT("AF"&amp;(ROW()+12*(($AO598-1)*3+$AP598)-ROW())/12+5),AT598)</f>
        <v>0</v>
      </c>
      <c r="AV598" s="376">
        <f ca="1">IF(AND(AR598+AT598&gt;0,AS598+AU598&gt;0),COUNTIF(AV$6:AV597,"&gt;0")+1,0)</f>
        <v>0</v>
      </c>
    </row>
    <row r="599" spans="41:48" x14ac:dyDescent="0.15">
      <c r="AO599" s="376">
        <v>17</v>
      </c>
      <c r="AP599" s="376">
        <v>2</v>
      </c>
      <c r="AQ599" s="376">
        <v>6</v>
      </c>
      <c r="AR599" s="37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76">
        <f ca="1">COUNTIF(INDIRECT("H"&amp;(ROW()+12*(($AO599-1)*3+$AP599)-ROW())/12+5):INDIRECT("S"&amp;(ROW()+12*(($AO599-1)*3+$AP599)-ROW())/12+5),AR599)</f>
        <v>0</v>
      </c>
      <c r="AT599" s="378">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376">
        <f ca="1">COUNTIF(INDIRECT("U"&amp;(ROW()+12*(($AO599-1)*3+$AP599)-ROW())/12+5):INDIRECT("AF"&amp;(ROW()+12*(($AO599-1)*3+$AP599)-ROW())/12+5),AT599)</f>
        <v>0</v>
      </c>
      <c r="AV599" s="376">
        <f ca="1">IF(AND(AR599+AT599&gt;0,AS599+AU599&gt;0),COUNTIF(AV$6:AV598,"&gt;0")+1,0)</f>
        <v>0</v>
      </c>
    </row>
    <row r="600" spans="41:48" x14ac:dyDescent="0.15">
      <c r="AO600" s="376">
        <v>17</v>
      </c>
      <c r="AP600" s="376">
        <v>2</v>
      </c>
      <c r="AQ600" s="376">
        <v>7</v>
      </c>
      <c r="AR600" s="37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76">
        <f ca="1">COUNTIF(INDIRECT("H"&amp;(ROW()+12*(($AO600-1)*3+$AP600)-ROW())/12+5):INDIRECT("S"&amp;(ROW()+12*(($AO600-1)*3+$AP600)-ROW())/12+5),AR600)</f>
        <v>0</v>
      </c>
      <c r="AT600" s="378">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376">
        <f ca="1">COUNTIF(INDIRECT("U"&amp;(ROW()+12*(($AO600-1)*3+$AP600)-ROW())/12+5):INDIRECT("AF"&amp;(ROW()+12*(($AO600-1)*3+$AP600)-ROW())/12+5),AT600)</f>
        <v>0</v>
      </c>
      <c r="AV600" s="376">
        <f ca="1">IF(AND(AR600+AT600&gt;0,AS600+AU600&gt;0),COUNTIF(AV$6:AV599,"&gt;0")+1,0)</f>
        <v>0</v>
      </c>
    </row>
    <row r="601" spans="41:48" x14ac:dyDescent="0.15">
      <c r="AO601" s="376">
        <v>17</v>
      </c>
      <c r="AP601" s="376">
        <v>2</v>
      </c>
      <c r="AQ601" s="376">
        <v>8</v>
      </c>
      <c r="AR601" s="37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76">
        <f ca="1">COUNTIF(INDIRECT("H"&amp;(ROW()+12*(($AO601-1)*3+$AP601)-ROW())/12+5):INDIRECT("S"&amp;(ROW()+12*(($AO601-1)*3+$AP601)-ROW())/12+5),AR601)</f>
        <v>0</v>
      </c>
      <c r="AT601" s="378">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376">
        <f ca="1">COUNTIF(INDIRECT("U"&amp;(ROW()+12*(($AO601-1)*3+$AP601)-ROW())/12+5):INDIRECT("AF"&amp;(ROW()+12*(($AO601-1)*3+$AP601)-ROW())/12+5),AT601)</f>
        <v>0</v>
      </c>
      <c r="AV601" s="376">
        <f ca="1">IF(AND(AR601+AT601&gt;0,AS601+AU601&gt;0),COUNTIF(AV$6:AV600,"&gt;0")+1,0)</f>
        <v>0</v>
      </c>
    </row>
    <row r="602" spans="41:48" x14ac:dyDescent="0.15">
      <c r="AO602" s="376">
        <v>17</v>
      </c>
      <c r="AP602" s="376">
        <v>2</v>
      </c>
      <c r="AQ602" s="376">
        <v>9</v>
      </c>
      <c r="AR602" s="37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76">
        <f ca="1">COUNTIF(INDIRECT("H"&amp;(ROW()+12*(($AO602-1)*3+$AP602)-ROW())/12+5):INDIRECT("S"&amp;(ROW()+12*(($AO602-1)*3+$AP602)-ROW())/12+5),AR602)</f>
        <v>0</v>
      </c>
      <c r="AT602" s="378">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376">
        <f ca="1">COUNTIF(INDIRECT("U"&amp;(ROW()+12*(($AO602-1)*3+$AP602)-ROW())/12+5):INDIRECT("AF"&amp;(ROW()+12*(($AO602-1)*3+$AP602)-ROW())/12+5),AT602)</f>
        <v>0</v>
      </c>
      <c r="AV602" s="376">
        <f ca="1">IF(AND(AR602+AT602&gt;0,AS602+AU602&gt;0),COUNTIF(AV$6:AV601,"&gt;0")+1,0)</f>
        <v>0</v>
      </c>
    </row>
    <row r="603" spans="41:48" x14ac:dyDescent="0.15">
      <c r="AO603" s="376">
        <v>17</v>
      </c>
      <c r="AP603" s="376">
        <v>2</v>
      </c>
      <c r="AQ603" s="376">
        <v>10</v>
      </c>
      <c r="AR603" s="37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76">
        <f ca="1">COUNTIF(INDIRECT("H"&amp;(ROW()+12*(($AO603-1)*3+$AP603)-ROW())/12+5):INDIRECT("S"&amp;(ROW()+12*(($AO603-1)*3+$AP603)-ROW())/12+5),AR603)</f>
        <v>0</v>
      </c>
      <c r="AT603" s="378">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376">
        <f ca="1">COUNTIF(INDIRECT("U"&amp;(ROW()+12*(($AO603-1)*3+$AP603)-ROW())/12+5):INDIRECT("AF"&amp;(ROW()+12*(($AO603-1)*3+$AP603)-ROW())/12+5),AT603)</f>
        <v>0</v>
      </c>
      <c r="AV603" s="376">
        <f ca="1">IF(AND(AR603+AT603&gt;0,AS603+AU603&gt;0),COUNTIF(AV$6:AV602,"&gt;0")+1,0)</f>
        <v>0</v>
      </c>
    </row>
    <row r="604" spans="41:48" x14ac:dyDescent="0.15">
      <c r="AO604" s="376">
        <v>17</v>
      </c>
      <c r="AP604" s="376">
        <v>2</v>
      </c>
      <c r="AQ604" s="376">
        <v>11</v>
      </c>
      <c r="AR604" s="37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76">
        <f ca="1">COUNTIF(INDIRECT("H"&amp;(ROW()+12*(($AO604-1)*3+$AP604)-ROW())/12+5):INDIRECT("S"&amp;(ROW()+12*(($AO604-1)*3+$AP604)-ROW())/12+5),AR604)</f>
        <v>0</v>
      </c>
      <c r="AT604" s="378">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376">
        <f ca="1">COUNTIF(INDIRECT("U"&amp;(ROW()+12*(($AO604-1)*3+$AP604)-ROW())/12+5):INDIRECT("AF"&amp;(ROW()+12*(($AO604-1)*3+$AP604)-ROW())/12+5),AT604)</f>
        <v>0</v>
      </c>
      <c r="AV604" s="376">
        <f ca="1">IF(AND(AR604+AT604&gt;0,AS604+AU604&gt;0),COUNTIF(AV$6:AV603,"&gt;0")+1,0)</f>
        <v>0</v>
      </c>
    </row>
    <row r="605" spans="41:48" x14ac:dyDescent="0.15">
      <c r="AO605" s="376">
        <v>17</v>
      </c>
      <c r="AP605" s="376">
        <v>2</v>
      </c>
      <c r="AQ605" s="376">
        <v>12</v>
      </c>
      <c r="AR605" s="37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76">
        <f ca="1">COUNTIF(INDIRECT("H"&amp;(ROW()+12*(($AO605-1)*3+$AP605)-ROW())/12+5):INDIRECT("S"&amp;(ROW()+12*(($AO605-1)*3+$AP605)-ROW())/12+5),AR605)</f>
        <v>0</v>
      </c>
      <c r="AT605" s="378">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376">
        <f ca="1">COUNTIF(INDIRECT("U"&amp;(ROW()+12*(($AO605-1)*3+$AP605)-ROW())/12+5):INDIRECT("AF"&amp;(ROW()+12*(($AO605-1)*3+$AP605)-ROW())/12+5),AT605)</f>
        <v>0</v>
      </c>
      <c r="AV605" s="376">
        <f ca="1">IF(AND(AR605+AT605&gt;0,AS605+AU605&gt;0),COUNTIF(AV$6:AV604,"&gt;0")+1,0)</f>
        <v>0</v>
      </c>
    </row>
    <row r="606" spans="41:48" x14ac:dyDescent="0.15">
      <c r="AO606" s="376">
        <v>17</v>
      </c>
      <c r="AP606" s="376">
        <v>3</v>
      </c>
      <c r="AQ606" s="376">
        <v>1</v>
      </c>
      <c r="AR606" s="37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76">
        <f ca="1">COUNTIF(INDIRECT("H"&amp;(ROW()+12*(($AO606-1)*3+$AP606)-ROW())/12+5):INDIRECT("S"&amp;(ROW()+12*(($AO606-1)*3+$AP606)-ROW())/12+5),AR606)</f>
        <v>0</v>
      </c>
      <c r="AT606" s="378">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376">
        <f ca="1">COUNTIF(INDIRECT("U"&amp;(ROW()+12*(($AO606-1)*3+$AP606)-ROW())/12+5):INDIRECT("AF"&amp;(ROW()+12*(($AO606-1)*3+$AP606)-ROW())/12+5),AT606)</f>
        <v>0</v>
      </c>
      <c r="AV606" s="376">
        <f ca="1">IF(AND(AR606+AT606&gt;0,AS606+AU606&gt;0),COUNTIF(AV$6:AV605,"&gt;0")+1,0)</f>
        <v>0</v>
      </c>
    </row>
    <row r="607" spans="41:48" x14ac:dyDescent="0.15">
      <c r="AO607" s="376">
        <v>17</v>
      </c>
      <c r="AP607" s="376">
        <v>3</v>
      </c>
      <c r="AQ607" s="376">
        <v>2</v>
      </c>
      <c r="AR607" s="37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76">
        <f ca="1">COUNTIF(INDIRECT("H"&amp;(ROW()+12*(($AO607-1)*3+$AP607)-ROW())/12+5):INDIRECT("S"&amp;(ROW()+12*(($AO607-1)*3+$AP607)-ROW())/12+5),AR607)</f>
        <v>0</v>
      </c>
      <c r="AT607" s="378">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376">
        <f ca="1">COUNTIF(INDIRECT("U"&amp;(ROW()+12*(($AO607-1)*3+$AP607)-ROW())/12+5):INDIRECT("AF"&amp;(ROW()+12*(($AO607-1)*3+$AP607)-ROW())/12+5),AT607)</f>
        <v>0</v>
      </c>
      <c r="AV607" s="376">
        <f ca="1">IF(AND(AR607+AT607&gt;0,AS607+AU607&gt;0),COUNTIF(AV$6:AV606,"&gt;0")+1,0)</f>
        <v>0</v>
      </c>
    </row>
    <row r="608" spans="41:48" x14ac:dyDescent="0.15">
      <c r="AO608" s="376">
        <v>17</v>
      </c>
      <c r="AP608" s="376">
        <v>3</v>
      </c>
      <c r="AQ608" s="376">
        <v>3</v>
      </c>
      <c r="AR608" s="37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76">
        <f ca="1">COUNTIF(INDIRECT("H"&amp;(ROW()+12*(($AO608-1)*3+$AP608)-ROW())/12+5):INDIRECT("S"&amp;(ROW()+12*(($AO608-1)*3+$AP608)-ROW())/12+5),AR608)</f>
        <v>0</v>
      </c>
      <c r="AT608" s="378">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376">
        <f ca="1">COUNTIF(INDIRECT("U"&amp;(ROW()+12*(($AO608-1)*3+$AP608)-ROW())/12+5):INDIRECT("AF"&amp;(ROW()+12*(($AO608-1)*3+$AP608)-ROW())/12+5),AT608)</f>
        <v>0</v>
      </c>
      <c r="AV608" s="376">
        <f ca="1">IF(AND(AR608+AT608&gt;0,AS608+AU608&gt;0),COUNTIF(AV$6:AV607,"&gt;0")+1,0)</f>
        <v>0</v>
      </c>
    </row>
    <row r="609" spans="41:48" x14ac:dyDescent="0.15">
      <c r="AO609" s="376">
        <v>17</v>
      </c>
      <c r="AP609" s="376">
        <v>3</v>
      </c>
      <c r="AQ609" s="376">
        <v>4</v>
      </c>
      <c r="AR609" s="37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76">
        <f ca="1">COUNTIF(INDIRECT("H"&amp;(ROW()+12*(($AO609-1)*3+$AP609)-ROW())/12+5):INDIRECT("S"&amp;(ROW()+12*(($AO609-1)*3+$AP609)-ROW())/12+5),AR609)</f>
        <v>0</v>
      </c>
      <c r="AT609" s="378">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376">
        <f ca="1">COUNTIF(INDIRECT("U"&amp;(ROW()+12*(($AO609-1)*3+$AP609)-ROW())/12+5):INDIRECT("AF"&amp;(ROW()+12*(($AO609-1)*3+$AP609)-ROW())/12+5),AT609)</f>
        <v>0</v>
      </c>
      <c r="AV609" s="376">
        <f ca="1">IF(AND(AR609+AT609&gt;0,AS609+AU609&gt;0),COUNTIF(AV$6:AV608,"&gt;0")+1,0)</f>
        <v>0</v>
      </c>
    </row>
    <row r="610" spans="41:48" x14ac:dyDescent="0.15">
      <c r="AO610" s="376">
        <v>17</v>
      </c>
      <c r="AP610" s="376">
        <v>3</v>
      </c>
      <c r="AQ610" s="376">
        <v>5</v>
      </c>
      <c r="AR610" s="37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76">
        <f ca="1">COUNTIF(INDIRECT("H"&amp;(ROW()+12*(($AO610-1)*3+$AP610)-ROW())/12+5):INDIRECT("S"&amp;(ROW()+12*(($AO610-1)*3+$AP610)-ROW())/12+5),AR610)</f>
        <v>0</v>
      </c>
      <c r="AT610" s="378">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376">
        <f ca="1">COUNTIF(INDIRECT("U"&amp;(ROW()+12*(($AO610-1)*3+$AP610)-ROW())/12+5):INDIRECT("AF"&amp;(ROW()+12*(($AO610-1)*3+$AP610)-ROW())/12+5),AT610)</f>
        <v>0</v>
      </c>
      <c r="AV610" s="376">
        <f ca="1">IF(AND(AR610+AT610&gt;0,AS610+AU610&gt;0),COUNTIF(AV$6:AV609,"&gt;0")+1,0)</f>
        <v>0</v>
      </c>
    </row>
    <row r="611" spans="41:48" x14ac:dyDescent="0.15">
      <c r="AO611" s="376">
        <v>17</v>
      </c>
      <c r="AP611" s="376">
        <v>3</v>
      </c>
      <c r="AQ611" s="376">
        <v>6</v>
      </c>
      <c r="AR611" s="37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76">
        <f ca="1">COUNTIF(INDIRECT("H"&amp;(ROW()+12*(($AO611-1)*3+$AP611)-ROW())/12+5):INDIRECT("S"&amp;(ROW()+12*(($AO611-1)*3+$AP611)-ROW())/12+5),AR611)</f>
        <v>0</v>
      </c>
      <c r="AT611" s="378">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376">
        <f ca="1">COUNTIF(INDIRECT("U"&amp;(ROW()+12*(($AO611-1)*3+$AP611)-ROW())/12+5):INDIRECT("AF"&amp;(ROW()+12*(($AO611-1)*3+$AP611)-ROW())/12+5),AT611)</f>
        <v>0</v>
      </c>
      <c r="AV611" s="376">
        <f ca="1">IF(AND(AR611+AT611&gt;0,AS611+AU611&gt;0),COUNTIF(AV$6:AV610,"&gt;0")+1,0)</f>
        <v>0</v>
      </c>
    </row>
    <row r="612" spans="41:48" x14ac:dyDescent="0.15">
      <c r="AO612" s="376">
        <v>17</v>
      </c>
      <c r="AP612" s="376">
        <v>3</v>
      </c>
      <c r="AQ612" s="376">
        <v>7</v>
      </c>
      <c r="AR612" s="37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76">
        <f ca="1">COUNTIF(INDIRECT("H"&amp;(ROW()+12*(($AO612-1)*3+$AP612)-ROW())/12+5):INDIRECT("S"&amp;(ROW()+12*(($AO612-1)*3+$AP612)-ROW())/12+5),AR612)</f>
        <v>0</v>
      </c>
      <c r="AT612" s="378">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376">
        <f ca="1">COUNTIF(INDIRECT("U"&amp;(ROW()+12*(($AO612-1)*3+$AP612)-ROW())/12+5):INDIRECT("AF"&amp;(ROW()+12*(($AO612-1)*3+$AP612)-ROW())/12+5),AT612)</f>
        <v>0</v>
      </c>
      <c r="AV612" s="376">
        <f ca="1">IF(AND(AR612+AT612&gt;0,AS612+AU612&gt;0),COUNTIF(AV$6:AV611,"&gt;0")+1,0)</f>
        <v>0</v>
      </c>
    </row>
    <row r="613" spans="41:48" x14ac:dyDescent="0.15">
      <c r="AO613" s="376">
        <v>17</v>
      </c>
      <c r="AP613" s="376">
        <v>3</v>
      </c>
      <c r="AQ613" s="376">
        <v>8</v>
      </c>
      <c r="AR613" s="37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76">
        <f ca="1">COUNTIF(INDIRECT("H"&amp;(ROW()+12*(($AO613-1)*3+$AP613)-ROW())/12+5):INDIRECT("S"&amp;(ROW()+12*(($AO613-1)*3+$AP613)-ROW())/12+5),AR613)</f>
        <v>0</v>
      </c>
      <c r="AT613" s="378">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376">
        <f ca="1">COUNTIF(INDIRECT("U"&amp;(ROW()+12*(($AO613-1)*3+$AP613)-ROW())/12+5):INDIRECT("AF"&amp;(ROW()+12*(($AO613-1)*3+$AP613)-ROW())/12+5),AT613)</f>
        <v>0</v>
      </c>
      <c r="AV613" s="376">
        <f ca="1">IF(AND(AR613+AT613&gt;0,AS613+AU613&gt;0),COUNTIF(AV$6:AV612,"&gt;0")+1,0)</f>
        <v>0</v>
      </c>
    </row>
    <row r="614" spans="41:48" x14ac:dyDescent="0.15">
      <c r="AO614" s="376">
        <v>17</v>
      </c>
      <c r="AP614" s="376">
        <v>3</v>
      </c>
      <c r="AQ614" s="376">
        <v>9</v>
      </c>
      <c r="AR614" s="37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76">
        <f ca="1">COUNTIF(INDIRECT("H"&amp;(ROW()+12*(($AO614-1)*3+$AP614)-ROW())/12+5):INDIRECT("S"&amp;(ROW()+12*(($AO614-1)*3+$AP614)-ROW())/12+5),AR614)</f>
        <v>0</v>
      </c>
      <c r="AT614" s="378">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376">
        <f ca="1">COUNTIF(INDIRECT("U"&amp;(ROW()+12*(($AO614-1)*3+$AP614)-ROW())/12+5):INDIRECT("AF"&amp;(ROW()+12*(($AO614-1)*3+$AP614)-ROW())/12+5),AT614)</f>
        <v>0</v>
      </c>
      <c r="AV614" s="376">
        <f ca="1">IF(AND(AR614+AT614&gt;0,AS614+AU614&gt;0),COUNTIF(AV$6:AV613,"&gt;0")+1,0)</f>
        <v>0</v>
      </c>
    </row>
    <row r="615" spans="41:48" x14ac:dyDescent="0.15">
      <c r="AO615" s="376">
        <v>17</v>
      </c>
      <c r="AP615" s="376">
        <v>3</v>
      </c>
      <c r="AQ615" s="376">
        <v>10</v>
      </c>
      <c r="AR615" s="37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76">
        <f ca="1">COUNTIF(INDIRECT("H"&amp;(ROW()+12*(($AO615-1)*3+$AP615)-ROW())/12+5):INDIRECT("S"&amp;(ROW()+12*(($AO615-1)*3+$AP615)-ROW())/12+5),AR615)</f>
        <v>0</v>
      </c>
      <c r="AT615" s="378">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376">
        <f ca="1">COUNTIF(INDIRECT("U"&amp;(ROW()+12*(($AO615-1)*3+$AP615)-ROW())/12+5):INDIRECT("AF"&amp;(ROW()+12*(($AO615-1)*3+$AP615)-ROW())/12+5),AT615)</f>
        <v>0</v>
      </c>
      <c r="AV615" s="376">
        <f ca="1">IF(AND(AR615+AT615&gt;0,AS615+AU615&gt;0),COUNTIF(AV$6:AV614,"&gt;0")+1,0)</f>
        <v>0</v>
      </c>
    </row>
    <row r="616" spans="41:48" x14ac:dyDescent="0.15">
      <c r="AO616" s="376">
        <v>17</v>
      </c>
      <c r="AP616" s="376">
        <v>3</v>
      </c>
      <c r="AQ616" s="376">
        <v>11</v>
      </c>
      <c r="AR616" s="37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76">
        <f ca="1">COUNTIF(INDIRECT("H"&amp;(ROW()+12*(($AO616-1)*3+$AP616)-ROW())/12+5):INDIRECT("S"&amp;(ROW()+12*(($AO616-1)*3+$AP616)-ROW())/12+5),AR616)</f>
        <v>0</v>
      </c>
      <c r="AT616" s="378">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376">
        <f ca="1">COUNTIF(INDIRECT("U"&amp;(ROW()+12*(($AO616-1)*3+$AP616)-ROW())/12+5):INDIRECT("AF"&amp;(ROW()+12*(($AO616-1)*3+$AP616)-ROW())/12+5),AT616)</f>
        <v>0</v>
      </c>
      <c r="AV616" s="376">
        <f ca="1">IF(AND(AR616+AT616&gt;0,AS616+AU616&gt;0),COUNTIF(AV$6:AV615,"&gt;0")+1,0)</f>
        <v>0</v>
      </c>
    </row>
    <row r="617" spans="41:48" x14ac:dyDescent="0.15">
      <c r="AO617" s="376">
        <v>17</v>
      </c>
      <c r="AP617" s="376">
        <v>3</v>
      </c>
      <c r="AQ617" s="376">
        <v>12</v>
      </c>
      <c r="AR617" s="37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76">
        <f ca="1">COUNTIF(INDIRECT("H"&amp;(ROW()+12*(($AO617-1)*3+$AP617)-ROW())/12+5):INDIRECT("S"&amp;(ROW()+12*(($AO617-1)*3+$AP617)-ROW())/12+5),AR617)</f>
        <v>0</v>
      </c>
      <c r="AT617" s="378">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376">
        <f ca="1">COUNTIF(INDIRECT("U"&amp;(ROW()+12*(($AO617-1)*3+$AP617)-ROW())/12+5):INDIRECT("AF"&amp;(ROW()+12*(($AO617-1)*3+$AP617)-ROW())/12+5),AT617)</f>
        <v>0</v>
      </c>
      <c r="AV617" s="376">
        <f ca="1">IF(AND(AR617+AT617&gt;0,AS617+AU617&gt;0),COUNTIF(AV$6:AV616,"&gt;0")+1,0)</f>
        <v>0</v>
      </c>
    </row>
    <row r="618" spans="41:48" x14ac:dyDescent="0.15">
      <c r="AO618" s="376">
        <v>18</v>
      </c>
      <c r="AP618" s="376">
        <v>1</v>
      </c>
      <c r="AQ618" s="376">
        <v>1</v>
      </c>
      <c r="AR618" s="37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76">
        <f ca="1">COUNTIF(INDIRECT("H"&amp;(ROW()+12*(($AO618-1)*3+$AP618)-ROW())/12+5):INDIRECT("S"&amp;(ROW()+12*(($AO618-1)*3+$AP618)-ROW())/12+5),AR618)</f>
        <v>0</v>
      </c>
      <c r="AT618" s="378">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376">
        <f ca="1">COUNTIF(INDIRECT("U"&amp;(ROW()+12*(($AO618-1)*3+$AP618)-ROW())/12+5):INDIRECT("AF"&amp;(ROW()+12*(($AO618-1)*3+$AP618)-ROW())/12+5),AT618)</f>
        <v>0</v>
      </c>
      <c r="AV618" s="376">
        <f ca="1">IF(AND(AR618+AT618&gt;0,AS618+AU618&gt;0),COUNTIF(AV$6:AV617,"&gt;0")+1,0)</f>
        <v>0</v>
      </c>
    </row>
    <row r="619" spans="41:48" x14ac:dyDescent="0.15">
      <c r="AO619" s="376">
        <v>18</v>
      </c>
      <c r="AP619" s="376">
        <v>1</v>
      </c>
      <c r="AQ619" s="376">
        <v>2</v>
      </c>
      <c r="AR619" s="37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76">
        <f ca="1">COUNTIF(INDIRECT("H"&amp;(ROW()+12*(($AO619-1)*3+$AP619)-ROW())/12+5):INDIRECT("S"&amp;(ROW()+12*(($AO619-1)*3+$AP619)-ROW())/12+5),AR619)</f>
        <v>0</v>
      </c>
      <c r="AT619" s="378">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376">
        <f ca="1">COUNTIF(INDIRECT("U"&amp;(ROW()+12*(($AO619-1)*3+$AP619)-ROW())/12+5):INDIRECT("AF"&amp;(ROW()+12*(($AO619-1)*3+$AP619)-ROW())/12+5),AT619)</f>
        <v>0</v>
      </c>
      <c r="AV619" s="376">
        <f ca="1">IF(AND(AR619+AT619&gt;0,AS619+AU619&gt;0),COUNTIF(AV$6:AV618,"&gt;0")+1,0)</f>
        <v>0</v>
      </c>
    </row>
    <row r="620" spans="41:48" x14ac:dyDescent="0.15">
      <c r="AO620" s="376">
        <v>18</v>
      </c>
      <c r="AP620" s="376">
        <v>1</v>
      </c>
      <c r="AQ620" s="376">
        <v>3</v>
      </c>
      <c r="AR620" s="37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76">
        <f ca="1">COUNTIF(INDIRECT("H"&amp;(ROW()+12*(($AO620-1)*3+$AP620)-ROW())/12+5):INDIRECT("S"&amp;(ROW()+12*(($AO620-1)*3+$AP620)-ROW())/12+5),AR620)</f>
        <v>0</v>
      </c>
      <c r="AT620" s="378">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376">
        <f ca="1">COUNTIF(INDIRECT("U"&amp;(ROW()+12*(($AO620-1)*3+$AP620)-ROW())/12+5):INDIRECT("AF"&amp;(ROW()+12*(($AO620-1)*3+$AP620)-ROW())/12+5),AT620)</f>
        <v>0</v>
      </c>
      <c r="AV620" s="376">
        <f ca="1">IF(AND(AR620+AT620&gt;0,AS620+AU620&gt;0),COUNTIF(AV$6:AV619,"&gt;0")+1,0)</f>
        <v>0</v>
      </c>
    </row>
    <row r="621" spans="41:48" x14ac:dyDescent="0.15">
      <c r="AO621" s="376">
        <v>18</v>
      </c>
      <c r="AP621" s="376">
        <v>1</v>
      </c>
      <c r="AQ621" s="376">
        <v>4</v>
      </c>
      <c r="AR621" s="37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76">
        <f ca="1">COUNTIF(INDIRECT("H"&amp;(ROW()+12*(($AO621-1)*3+$AP621)-ROW())/12+5):INDIRECT("S"&amp;(ROW()+12*(($AO621-1)*3+$AP621)-ROW())/12+5),AR621)</f>
        <v>0</v>
      </c>
      <c r="AT621" s="378">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376">
        <f ca="1">COUNTIF(INDIRECT("U"&amp;(ROW()+12*(($AO621-1)*3+$AP621)-ROW())/12+5):INDIRECT("AF"&amp;(ROW()+12*(($AO621-1)*3+$AP621)-ROW())/12+5),AT621)</f>
        <v>0</v>
      </c>
      <c r="AV621" s="376">
        <f ca="1">IF(AND(AR621+AT621&gt;0,AS621+AU621&gt;0),COUNTIF(AV$6:AV620,"&gt;0")+1,0)</f>
        <v>0</v>
      </c>
    </row>
    <row r="622" spans="41:48" x14ac:dyDescent="0.15">
      <c r="AO622" s="376">
        <v>18</v>
      </c>
      <c r="AP622" s="376">
        <v>1</v>
      </c>
      <c r="AQ622" s="376">
        <v>5</v>
      </c>
      <c r="AR622" s="37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76">
        <f ca="1">COUNTIF(INDIRECT("H"&amp;(ROW()+12*(($AO622-1)*3+$AP622)-ROW())/12+5):INDIRECT("S"&amp;(ROW()+12*(($AO622-1)*3+$AP622)-ROW())/12+5),AR622)</f>
        <v>0</v>
      </c>
      <c r="AT622" s="378">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376">
        <f ca="1">COUNTIF(INDIRECT("U"&amp;(ROW()+12*(($AO622-1)*3+$AP622)-ROW())/12+5):INDIRECT("AF"&amp;(ROW()+12*(($AO622-1)*3+$AP622)-ROW())/12+5),AT622)</f>
        <v>0</v>
      </c>
      <c r="AV622" s="376">
        <f ca="1">IF(AND(AR622+AT622&gt;0,AS622+AU622&gt;0),COUNTIF(AV$6:AV621,"&gt;0")+1,0)</f>
        <v>0</v>
      </c>
    </row>
    <row r="623" spans="41:48" x14ac:dyDescent="0.15">
      <c r="AO623" s="376">
        <v>18</v>
      </c>
      <c r="AP623" s="376">
        <v>1</v>
      </c>
      <c r="AQ623" s="376">
        <v>6</v>
      </c>
      <c r="AR623" s="37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76">
        <f ca="1">COUNTIF(INDIRECT("H"&amp;(ROW()+12*(($AO623-1)*3+$AP623)-ROW())/12+5):INDIRECT("S"&amp;(ROW()+12*(($AO623-1)*3+$AP623)-ROW())/12+5),AR623)</f>
        <v>0</v>
      </c>
      <c r="AT623" s="378">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376">
        <f ca="1">COUNTIF(INDIRECT("U"&amp;(ROW()+12*(($AO623-1)*3+$AP623)-ROW())/12+5):INDIRECT("AF"&amp;(ROW()+12*(($AO623-1)*3+$AP623)-ROW())/12+5),AT623)</f>
        <v>0</v>
      </c>
      <c r="AV623" s="376">
        <f ca="1">IF(AND(AR623+AT623&gt;0,AS623+AU623&gt;0),COUNTIF(AV$6:AV622,"&gt;0")+1,0)</f>
        <v>0</v>
      </c>
    </row>
    <row r="624" spans="41:48" x14ac:dyDescent="0.15">
      <c r="AO624" s="376">
        <v>18</v>
      </c>
      <c r="AP624" s="376">
        <v>1</v>
      </c>
      <c r="AQ624" s="376">
        <v>7</v>
      </c>
      <c r="AR624" s="37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76">
        <f ca="1">COUNTIF(INDIRECT("H"&amp;(ROW()+12*(($AO624-1)*3+$AP624)-ROW())/12+5):INDIRECT("S"&amp;(ROW()+12*(($AO624-1)*3+$AP624)-ROW())/12+5),AR624)</f>
        <v>0</v>
      </c>
      <c r="AT624" s="378">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376">
        <f ca="1">COUNTIF(INDIRECT("U"&amp;(ROW()+12*(($AO624-1)*3+$AP624)-ROW())/12+5):INDIRECT("AF"&amp;(ROW()+12*(($AO624-1)*3+$AP624)-ROW())/12+5),AT624)</f>
        <v>0</v>
      </c>
      <c r="AV624" s="376">
        <f ca="1">IF(AND(AR624+AT624&gt;0,AS624+AU624&gt;0),COUNTIF(AV$6:AV623,"&gt;0")+1,0)</f>
        <v>0</v>
      </c>
    </row>
    <row r="625" spans="41:48" x14ac:dyDescent="0.15">
      <c r="AO625" s="376">
        <v>18</v>
      </c>
      <c r="AP625" s="376">
        <v>1</v>
      </c>
      <c r="AQ625" s="376">
        <v>8</v>
      </c>
      <c r="AR625" s="37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76">
        <f ca="1">COUNTIF(INDIRECT("H"&amp;(ROW()+12*(($AO625-1)*3+$AP625)-ROW())/12+5):INDIRECT("S"&amp;(ROW()+12*(($AO625-1)*3+$AP625)-ROW())/12+5),AR625)</f>
        <v>0</v>
      </c>
      <c r="AT625" s="378">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376">
        <f ca="1">COUNTIF(INDIRECT("U"&amp;(ROW()+12*(($AO625-1)*3+$AP625)-ROW())/12+5):INDIRECT("AF"&amp;(ROW()+12*(($AO625-1)*3+$AP625)-ROW())/12+5),AT625)</f>
        <v>0</v>
      </c>
      <c r="AV625" s="376">
        <f ca="1">IF(AND(AR625+AT625&gt;0,AS625+AU625&gt;0),COUNTIF(AV$6:AV624,"&gt;0")+1,0)</f>
        <v>0</v>
      </c>
    </row>
    <row r="626" spans="41:48" x14ac:dyDescent="0.15">
      <c r="AO626" s="376">
        <v>18</v>
      </c>
      <c r="AP626" s="376">
        <v>1</v>
      </c>
      <c r="AQ626" s="376">
        <v>9</v>
      </c>
      <c r="AR626" s="37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76">
        <f ca="1">COUNTIF(INDIRECT("H"&amp;(ROW()+12*(($AO626-1)*3+$AP626)-ROW())/12+5):INDIRECT("S"&amp;(ROW()+12*(($AO626-1)*3+$AP626)-ROW())/12+5),AR626)</f>
        <v>0</v>
      </c>
      <c r="AT626" s="378">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376">
        <f ca="1">COUNTIF(INDIRECT("U"&amp;(ROW()+12*(($AO626-1)*3+$AP626)-ROW())/12+5):INDIRECT("AF"&amp;(ROW()+12*(($AO626-1)*3+$AP626)-ROW())/12+5),AT626)</f>
        <v>0</v>
      </c>
      <c r="AV626" s="376">
        <f ca="1">IF(AND(AR626+AT626&gt;0,AS626+AU626&gt;0),COUNTIF(AV$6:AV625,"&gt;0")+1,0)</f>
        <v>0</v>
      </c>
    </row>
    <row r="627" spans="41:48" x14ac:dyDescent="0.15">
      <c r="AO627" s="376">
        <v>18</v>
      </c>
      <c r="AP627" s="376">
        <v>1</v>
      </c>
      <c r="AQ627" s="376">
        <v>10</v>
      </c>
      <c r="AR627" s="37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76">
        <f ca="1">COUNTIF(INDIRECT("H"&amp;(ROW()+12*(($AO627-1)*3+$AP627)-ROW())/12+5):INDIRECT("S"&amp;(ROW()+12*(($AO627-1)*3+$AP627)-ROW())/12+5),AR627)</f>
        <v>0</v>
      </c>
      <c r="AT627" s="378">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376">
        <f ca="1">COUNTIF(INDIRECT("U"&amp;(ROW()+12*(($AO627-1)*3+$AP627)-ROW())/12+5):INDIRECT("AF"&amp;(ROW()+12*(($AO627-1)*3+$AP627)-ROW())/12+5),AT627)</f>
        <v>0</v>
      </c>
      <c r="AV627" s="376">
        <f ca="1">IF(AND(AR627+AT627&gt;0,AS627+AU627&gt;0),COUNTIF(AV$6:AV626,"&gt;0")+1,0)</f>
        <v>0</v>
      </c>
    </row>
    <row r="628" spans="41:48" x14ac:dyDescent="0.15">
      <c r="AO628" s="376">
        <v>18</v>
      </c>
      <c r="AP628" s="376">
        <v>1</v>
      </c>
      <c r="AQ628" s="376">
        <v>11</v>
      </c>
      <c r="AR628" s="37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76">
        <f ca="1">COUNTIF(INDIRECT("H"&amp;(ROW()+12*(($AO628-1)*3+$AP628)-ROW())/12+5):INDIRECT("S"&amp;(ROW()+12*(($AO628-1)*3+$AP628)-ROW())/12+5),AR628)</f>
        <v>0</v>
      </c>
      <c r="AT628" s="378">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376">
        <f ca="1">COUNTIF(INDIRECT("U"&amp;(ROW()+12*(($AO628-1)*3+$AP628)-ROW())/12+5):INDIRECT("AF"&amp;(ROW()+12*(($AO628-1)*3+$AP628)-ROW())/12+5),AT628)</f>
        <v>0</v>
      </c>
      <c r="AV628" s="376">
        <f ca="1">IF(AND(AR628+AT628&gt;0,AS628+AU628&gt;0),COUNTIF(AV$6:AV627,"&gt;0")+1,0)</f>
        <v>0</v>
      </c>
    </row>
    <row r="629" spans="41:48" x14ac:dyDescent="0.15">
      <c r="AO629" s="376">
        <v>18</v>
      </c>
      <c r="AP629" s="376">
        <v>1</v>
      </c>
      <c r="AQ629" s="376">
        <v>12</v>
      </c>
      <c r="AR629" s="37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76">
        <f ca="1">COUNTIF(INDIRECT("H"&amp;(ROW()+12*(($AO629-1)*3+$AP629)-ROW())/12+5):INDIRECT("S"&amp;(ROW()+12*(($AO629-1)*3+$AP629)-ROW())/12+5),AR629)</f>
        <v>0</v>
      </c>
      <c r="AT629" s="378">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376">
        <f ca="1">COUNTIF(INDIRECT("U"&amp;(ROW()+12*(($AO629-1)*3+$AP629)-ROW())/12+5):INDIRECT("AF"&amp;(ROW()+12*(($AO629-1)*3+$AP629)-ROW())/12+5),AT629)</f>
        <v>0</v>
      </c>
      <c r="AV629" s="376">
        <f ca="1">IF(AND(AR629+AT629&gt;0,AS629+AU629&gt;0),COUNTIF(AV$6:AV628,"&gt;0")+1,0)</f>
        <v>0</v>
      </c>
    </row>
    <row r="630" spans="41:48" x14ac:dyDescent="0.15">
      <c r="AO630" s="376">
        <v>18</v>
      </c>
      <c r="AP630" s="376">
        <v>2</v>
      </c>
      <c r="AQ630" s="376">
        <v>1</v>
      </c>
      <c r="AR630" s="37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76">
        <f ca="1">COUNTIF(INDIRECT("H"&amp;(ROW()+12*(($AO630-1)*3+$AP630)-ROW())/12+5):INDIRECT("S"&amp;(ROW()+12*(($AO630-1)*3+$AP630)-ROW())/12+5),AR630)</f>
        <v>0</v>
      </c>
      <c r="AT630" s="378">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376">
        <f ca="1">COUNTIF(INDIRECT("U"&amp;(ROW()+12*(($AO630-1)*3+$AP630)-ROW())/12+5):INDIRECT("AF"&amp;(ROW()+12*(($AO630-1)*3+$AP630)-ROW())/12+5),AT630)</f>
        <v>0</v>
      </c>
      <c r="AV630" s="376">
        <f ca="1">IF(AND(AR630+AT630&gt;0,AS630+AU630&gt;0),COUNTIF(AV$6:AV629,"&gt;0")+1,0)</f>
        <v>0</v>
      </c>
    </row>
    <row r="631" spans="41:48" x14ac:dyDescent="0.15">
      <c r="AO631" s="376">
        <v>18</v>
      </c>
      <c r="AP631" s="376">
        <v>2</v>
      </c>
      <c r="AQ631" s="376">
        <v>2</v>
      </c>
      <c r="AR631" s="37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76">
        <f ca="1">COUNTIF(INDIRECT("H"&amp;(ROW()+12*(($AO631-1)*3+$AP631)-ROW())/12+5):INDIRECT("S"&amp;(ROW()+12*(($AO631-1)*3+$AP631)-ROW())/12+5),AR631)</f>
        <v>0</v>
      </c>
      <c r="AT631" s="378">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376">
        <f ca="1">COUNTIF(INDIRECT("U"&amp;(ROW()+12*(($AO631-1)*3+$AP631)-ROW())/12+5):INDIRECT("AF"&amp;(ROW()+12*(($AO631-1)*3+$AP631)-ROW())/12+5),AT631)</f>
        <v>0</v>
      </c>
      <c r="AV631" s="376">
        <f ca="1">IF(AND(AR631+AT631&gt;0,AS631+AU631&gt;0),COUNTIF(AV$6:AV630,"&gt;0")+1,0)</f>
        <v>0</v>
      </c>
    </row>
    <row r="632" spans="41:48" x14ac:dyDescent="0.15">
      <c r="AO632" s="376">
        <v>18</v>
      </c>
      <c r="AP632" s="376">
        <v>2</v>
      </c>
      <c r="AQ632" s="376">
        <v>3</v>
      </c>
      <c r="AR632" s="37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76">
        <f ca="1">COUNTIF(INDIRECT("H"&amp;(ROW()+12*(($AO632-1)*3+$AP632)-ROW())/12+5):INDIRECT("S"&amp;(ROW()+12*(($AO632-1)*3+$AP632)-ROW())/12+5),AR632)</f>
        <v>0</v>
      </c>
      <c r="AT632" s="378">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376">
        <f ca="1">COUNTIF(INDIRECT("U"&amp;(ROW()+12*(($AO632-1)*3+$AP632)-ROW())/12+5):INDIRECT("AF"&amp;(ROW()+12*(($AO632-1)*3+$AP632)-ROW())/12+5),AT632)</f>
        <v>0</v>
      </c>
      <c r="AV632" s="376">
        <f ca="1">IF(AND(AR632+AT632&gt;0,AS632+AU632&gt;0),COUNTIF(AV$6:AV631,"&gt;0")+1,0)</f>
        <v>0</v>
      </c>
    </row>
    <row r="633" spans="41:48" x14ac:dyDescent="0.15">
      <c r="AO633" s="376">
        <v>18</v>
      </c>
      <c r="AP633" s="376">
        <v>2</v>
      </c>
      <c r="AQ633" s="376">
        <v>4</v>
      </c>
      <c r="AR633" s="37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76">
        <f ca="1">COUNTIF(INDIRECT("H"&amp;(ROW()+12*(($AO633-1)*3+$AP633)-ROW())/12+5):INDIRECT("S"&amp;(ROW()+12*(($AO633-1)*3+$AP633)-ROW())/12+5),AR633)</f>
        <v>0</v>
      </c>
      <c r="AT633" s="378">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376">
        <f ca="1">COUNTIF(INDIRECT("U"&amp;(ROW()+12*(($AO633-1)*3+$AP633)-ROW())/12+5):INDIRECT("AF"&amp;(ROW()+12*(($AO633-1)*3+$AP633)-ROW())/12+5),AT633)</f>
        <v>0</v>
      </c>
      <c r="AV633" s="376">
        <f ca="1">IF(AND(AR633+AT633&gt;0,AS633+AU633&gt;0),COUNTIF(AV$6:AV632,"&gt;0")+1,0)</f>
        <v>0</v>
      </c>
    </row>
    <row r="634" spans="41:48" x14ac:dyDescent="0.15">
      <c r="AO634" s="376">
        <v>18</v>
      </c>
      <c r="AP634" s="376">
        <v>2</v>
      </c>
      <c r="AQ634" s="376">
        <v>5</v>
      </c>
      <c r="AR634" s="37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76">
        <f ca="1">COUNTIF(INDIRECT("H"&amp;(ROW()+12*(($AO634-1)*3+$AP634)-ROW())/12+5):INDIRECT("S"&amp;(ROW()+12*(($AO634-1)*3+$AP634)-ROW())/12+5),AR634)</f>
        <v>0</v>
      </c>
      <c r="AT634" s="378">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376">
        <f ca="1">COUNTIF(INDIRECT("U"&amp;(ROW()+12*(($AO634-1)*3+$AP634)-ROW())/12+5):INDIRECT("AF"&amp;(ROW()+12*(($AO634-1)*3+$AP634)-ROW())/12+5),AT634)</f>
        <v>0</v>
      </c>
      <c r="AV634" s="376">
        <f ca="1">IF(AND(AR634+AT634&gt;0,AS634+AU634&gt;0),COUNTIF(AV$6:AV633,"&gt;0")+1,0)</f>
        <v>0</v>
      </c>
    </row>
    <row r="635" spans="41:48" x14ac:dyDescent="0.15">
      <c r="AO635" s="376">
        <v>18</v>
      </c>
      <c r="AP635" s="376">
        <v>2</v>
      </c>
      <c r="AQ635" s="376">
        <v>6</v>
      </c>
      <c r="AR635" s="37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76">
        <f ca="1">COUNTIF(INDIRECT("H"&amp;(ROW()+12*(($AO635-1)*3+$AP635)-ROW())/12+5):INDIRECT("S"&amp;(ROW()+12*(($AO635-1)*3+$AP635)-ROW())/12+5),AR635)</f>
        <v>0</v>
      </c>
      <c r="AT635" s="378">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376">
        <f ca="1">COUNTIF(INDIRECT("U"&amp;(ROW()+12*(($AO635-1)*3+$AP635)-ROW())/12+5):INDIRECT("AF"&amp;(ROW()+12*(($AO635-1)*3+$AP635)-ROW())/12+5),AT635)</f>
        <v>0</v>
      </c>
      <c r="AV635" s="376">
        <f ca="1">IF(AND(AR635+AT635&gt;0,AS635+AU635&gt;0),COUNTIF(AV$6:AV634,"&gt;0")+1,0)</f>
        <v>0</v>
      </c>
    </row>
    <row r="636" spans="41:48" x14ac:dyDescent="0.15">
      <c r="AO636" s="376">
        <v>18</v>
      </c>
      <c r="AP636" s="376">
        <v>2</v>
      </c>
      <c r="AQ636" s="376">
        <v>7</v>
      </c>
      <c r="AR636" s="37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76">
        <f ca="1">COUNTIF(INDIRECT("H"&amp;(ROW()+12*(($AO636-1)*3+$AP636)-ROW())/12+5):INDIRECT("S"&amp;(ROW()+12*(($AO636-1)*3+$AP636)-ROW())/12+5),AR636)</f>
        <v>0</v>
      </c>
      <c r="AT636" s="378">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376">
        <f ca="1">COUNTIF(INDIRECT("U"&amp;(ROW()+12*(($AO636-1)*3+$AP636)-ROW())/12+5):INDIRECT("AF"&amp;(ROW()+12*(($AO636-1)*3+$AP636)-ROW())/12+5),AT636)</f>
        <v>0</v>
      </c>
      <c r="AV636" s="376">
        <f ca="1">IF(AND(AR636+AT636&gt;0,AS636+AU636&gt;0),COUNTIF(AV$6:AV635,"&gt;0")+1,0)</f>
        <v>0</v>
      </c>
    </row>
    <row r="637" spans="41:48" x14ac:dyDescent="0.15">
      <c r="AO637" s="376">
        <v>18</v>
      </c>
      <c r="AP637" s="376">
        <v>2</v>
      </c>
      <c r="AQ637" s="376">
        <v>8</v>
      </c>
      <c r="AR637" s="37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76">
        <f ca="1">COUNTIF(INDIRECT("H"&amp;(ROW()+12*(($AO637-1)*3+$AP637)-ROW())/12+5):INDIRECT("S"&amp;(ROW()+12*(($AO637-1)*3+$AP637)-ROW())/12+5),AR637)</f>
        <v>0</v>
      </c>
      <c r="AT637" s="378">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376">
        <f ca="1">COUNTIF(INDIRECT("U"&amp;(ROW()+12*(($AO637-1)*3+$AP637)-ROW())/12+5):INDIRECT("AF"&amp;(ROW()+12*(($AO637-1)*3+$AP637)-ROW())/12+5),AT637)</f>
        <v>0</v>
      </c>
      <c r="AV637" s="376">
        <f ca="1">IF(AND(AR637+AT637&gt;0,AS637+AU637&gt;0),COUNTIF(AV$6:AV636,"&gt;0")+1,0)</f>
        <v>0</v>
      </c>
    </row>
    <row r="638" spans="41:48" x14ac:dyDescent="0.15">
      <c r="AO638" s="376">
        <v>18</v>
      </c>
      <c r="AP638" s="376">
        <v>2</v>
      </c>
      <c r="AQ638" s="376">
        <v>9</v>
      </c>
      <c r="AR638" s="37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76">
        <f ca="1">COUNTIF(INDIRECT("H"&amp;(ROW()+12*(($AO638-1)*3+$AP638)-ROW())/12+5):INDIRECT("S"&amp;(ROW()+12*(($AO638-1)*3+$AP638)-ROW())/12+5),AR638)</f>
        <v>0</v>
      </c>
      <c r="AT638" s="378">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376">
        <f ca="1">COUNTIF(INDIRECT("U"&amp;(ROW()+12*(($AO638-1)*3+$AP638)-ROW())/12+5):INDIRECT("AF"&amp;(ROW()+12*(($AO638-1)*3+$AP638)-ROW())/12+5),AT638)</f>
        <v>0</v>
      </c>
      <c r="AV638" s="376">
        <f ca="1">IF(AND(AR638+AT638&gt;0,AS638+AU638&gt;0),COUNTIF(AV$6:AV637,"&gt;0")+1,0)</f>
        <v>0</v>
      </c>
    </row>
    <row r="639" spans="41:48" x14ac:dyDescent="0.15">
      <c r="AO639" s="376">
        <v>18</v>
      </c>
      <c r="AP639" s="376">
        <v>2</v>
      </c>
      <c r="AQ639" s="376">
        <v>10</v>
      </c>
      <c r="AR639" s="37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76">
        <f ca="1">COUNTIF(INDIRECT("H"&amp;(ROW()+12*(($AO639-1)*3+$AP639)-ROW())/12+5):INDIRECT("S"&amp;(ROW()+12*(($AO639-1)*3+$AP639)-ROW())/12+5),AR639)</f>
        <v>0</v>
      </c>
      <c r="AT639" s="378">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376">
        <f ca="1">COUNTIF(INDIRECT("U"&amp;(ROW()+12*(($AO639-1)*3+$AP639)-ROW())/12+5):INDIRECT("AF"&amp;(ROW()+12*(($AO639-1)*3+$AP639)-ROW())/12+5),AT639)</f>
        <v>0</v>
      </c>
      <c r="AV639" s="376">
        <f ca="1">IF(AND(AR639+AT639&gt;0,AS639+AU639&gt;0),COUNTIF(AV$6:AV638,"&gt;0")+1,0)</f>
        <v>0</v>
      </c>
    </row>
    <row r="640" spans="41:48" x14ac:dyDescent="0.15">
      <c r="AO640" s="376">
        <v>18</v>
      </c>
      <c r="AP640" s="376">
        <v>2</v>
      </c>
      <c r="AQ640" s="376">
        <v>11</v>
      </c>
      <c r="AR640" s="37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76">
        <f ca="1">COUNTIF(INDIRECT("H"&amp;(ROW()+12*(($AO640-1)*3+$AP640)-ROW())/12+5):INDIRECT("S"&amp;(ROW()+12*(($AO640-1)*3+$AP640)-ROW())/12+5),AR640)</f>
        <v>0</v>
      </c>
      <c r="AT640" s="378">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376">
        <f ca="1">COUNTIF(INDIRECT("U"&amp;(ROW()+12*(($AO640-1)*3+$AP640)-ROW())/12+5):INDIRECT("AF"&amp;(ROW()+12*(($AO640-1)*3+$AP640)-ROW())/12+5),AT640)</f>
        <v>0</v>
      </c>
      <c r="AV640" s="376">
        <f ca="1">IF(AND(AR640+AT640&gt;0,AS640+AU640&gt;0),COUNTIF(AV$6:AV639,"&gt;0")+1,0)</f>
        <v>0</v>
      </c>
    </row>
    <row r="641" spans="41:48" x14ac:dyDescent="0.15">
      <c r="AO641" s="376">
        <v>18</v>
      </c>
      <c r="AP641" s="376">
        <v>2</v>
      </c>
      <c r="AQ641" s="376">
        <v>12</v>
      </c>
      <c r="AR641" s="37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76">
        <f ca="1">COUNTIF(INDIRECT("H"&amp;(ROW()+12*(($AO641-1)*3+$AP641)-ROW())/12+5):INDIRECT("S"&amp;(ROW()+12*(($AO641-1)*3+$AP641)-ROW())/12+5),AR641)</f>
        <v>0</v>
      </c>
      <c r="AT641" s="378">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376">
        <f ca="1">COUNTIF(INDIRECT("U"&amp;(ROW()+12*(($AO641-1)*3+$AP641)-ROW())/12+5):INDIRECT("AF"&amp;(ROW()+12*(($AO641-1)*3+$AP641)-ROW())/12+5),AT641)</f>
        <v>0</v>
      </c>
      <c r="AV641" s="376">
        <f ca="1">IF(AND(AR641+AT641&gt;0,AS641+AU641&gt;0),COUNTIF(AV$6:AV640,"&gt;0")+1,0)</f>
        <v>0</v>
      </c>
    </row>
    <row r="642" spans="41:48" x14ac:dyDescent="0.15">
      <c r="AO642" s="376">
        <v>18</v>
      </c>
      <c r="AP642" s="376">
        <v>3</v>
      </c>
      <c r="AQ642" s="376">
        <v>1</v>
      </c>
      <c r="AR642" s="37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76">
        <f ca="1">COUNTIF(INDIRECT("H"&amp;(ROW()+12*(($AO642-1)*3+$AP642)-ROW())/12+5):INDIRECT("S"&amp;(ROW()+12*(($AO642-1)*3+$AP642)-ROW())/12+5),AR642)</f>
        <v>0</v>
      </c>
      <c r="AT642" s="378">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376">
        <f ca="1">COUNTIF(INDIRECT("U"&amp;(ROW()+12*(($AO642-1)*3+$AP642)-ROW())/12+5):INDIRECT("AF"&amp;(ROW()+12*(($AO642-1)*3+$AP642)-ROW())/12+5),AT642)</f>
        <v>0</v>
      </c>
      <c r="AV642" s="376">
        <f ca="1">IF(AND(AR642+AT642&gt;0,AS642+AU642&gt;0),COUNTIF(AV$6:AV641,"&gt;0")+1,0)</f>
        <v>0</v>
      </c>
    </row>
    <row r="643" spans="41:48" x14ac:dyDescent="0.15">
      <c r="AO643" s="376">
        <v>18</v>
      </c>
      <c r="AP643" s="376">
        <v>3</v>
      </c>
      <c r="AQ643" s="376">
        <v>2</v>
      </c>
      <c r="AR643" s="37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76">
        <f ca="1">COUNTIF(INDIRECT("H"&amp;(ROW()+12*(($AO643-1)*3+$AP643)-ROW())/12+5):INDIRECT("S"&amp;(ROW()+12*(($AO643-1)*3+$AP643)-ROW())/12+5),AR643)</f>
        <v>0</v>
      </c>
      <c r="AT643" s="378">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376">
        <f ca="1">COUNTIF(INDIRECT("U"&amp;(ROW()+12*(($AO643-1)*3+$AP643)-ROW())/12+5):INDIRECT("AF"&amp;(ROW()+12*(($AO643-1)*3+$AP643)-ROW())/12+5),AT643)</f>
        <v>0</v>
      </c>
      <c r="AV643" s="376">
        <f ca="1">IF(AND(AR643+AT643&gt;0,AS643+AU643&gt;0),COUNTIF(AV$6:AV642,"&gt;0")+1,0)</f>
        <v>0</v>
      </c>
    </row>
    <row r="644" spans="41:48" x14ac:dyDescent="0.15">
      <c r="AO644" s="376">
        <v>18</v>
      </c>
      <c r="AP644" s="376">
        <v>3</v>
      </c>
      <c r="AQ644" s="376">
        <v>3</v>
      </c>
      <c r="AR644" s="37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76">
        <f ca="1">COUNTIF(INDIRECT("H"&amp;(ROW()+12*(($AO644-1)*3+$AP644)-ROW())/12+5):INDIRECT("S"&amp;(ROW()+12*(($AO644-1)*3+$AP644)-ROW())/12+5),AR644)</f>
        <v>0</v>
      </c>
      <c r="AT644" s="378">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376">
        <f ca="1">COUNTIF(INDIRECT("U"&amp;(ROW()+12*(($AO644-1)*3+$AP644)-ROW())/12+5):INDIRECT("AF"&amp;(ROW()+12*(($AO644-1)*3+$AP644)-ROW())/12+5),AT644)</f>
        <v>0</v>
      </c>
      <c r="AV644" s="376">
        <f ca="1">IF(AND(AR644+AT644&gt;0,AS644+AU644&gt;0),COUNTIF(AV$6:AV643,"&gt;0")+1,0)</f>
        <v>0</v>
      </c>
    </row>
    <row r="645" spans="41:48" x14ac:dyDescent="0.15">
      <c r="AO645" s="376">
        <v>18</v>
      </c>
      <c r="AP645" s="376">
        <v>3</v>
      </c>
      <c r="AQ645" s="376">
        <v>4</v>
      </c>
      <c r="AR645" s="37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76">
        <f ca="1">COUNTIF(INDIRECT("H"&amp;(ROW()+12*(($AO645-1)*3+$AP645)-ROW())/12+5):INDIRECT("S"&amp;(ROW()+12*(($AO645-1)*3+$AP645)-ROW())/12+5),AR645)</f>
        <v>0</v>
      </c>
      <c r="AT645" s="378">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376">
        <f ca="1">COUNTIF(INDIRECT("U"&amp;(ROW()+12*(($AO645-1)*3+$AP645)-ROW())/12+5):INDIRECT("AF"&amp;(ROW()+12*(($AO645-1)*3+$AP645)-ROW())/12+5),AT645)</f>
        <v>0</v>
      </c>
      <c r="AV645" s="376">
        <f ca="1">IF(AND(AR645+AT645&gt;0,AS645+AU645&gt;0),COUNTIF(AV$6:AV644,"&gt;0")+1,0)</f>
        <v>0</v>
      </c>
    </row>
    <row r="646" spans="41:48" x14ac:dyDescent="0.15">
      <c r="AO646" s="376">
        <v>18</v>
      </c>
      <c r="AP646" s="376">
        <v>3</v>
      </c>
      <c r="AQ646" s="376">
        <v>5</v>
      </c>
      <c r="AR646" s="37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76">
        <f ca="1">COUNTIF(INDIRECT("H"&amp;(ROW()+12*(($AO646-1)*3+$AP646)-ROW())/12+5):INDIRECT("S"&amp;(ROW()+12*(($AO646-1)*3+$AP646)-ROW())/12+5),AR646)</f>
        <v>0</v>
      </c>
      <c r="AT646" s="378">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376">
        <f ca="1">COUNTIF(INDIRECT("U"&amp;(ROW()+12*(($AO646-1)*3+$AP646)-ROW())/12+5):INDIRECT("AF"&amp;(ROW()+12*(($AO646-1)*3+$AP646)-ROW())/12+5),AT646)</f>
        <v>0</v>
      </c>
      <c r="AV646" s="376">
        <f ca="1">IF(AND(AR646+AT646&gt;0,AS646+AU646&gt;0),COUNTIF(AV$6:AV645,"&gt;0")+1,0)</f>
        <v>0</v>
      </c>
    </row>
    <row r="647" spans="41:48" x14ac:dyDescent="0.15">
      <c r="AO647" s="376">
        <v>18</v>
      </c>
      <c r="AP647" s="376">
        <v>3</v>
      </c>
      <c r="AQ647" s="376">
        <v>6</v>
      </c>
      <c r="AR647" s="37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76">
        <f ca="1">COUNTIF(INDIRECT("H"&amp;(ROW()+12*(($AO647-1)*3+$AP647)-ROW())/12+5):INDIRECT("S"&amp;(ROW()+12*(($AO647-1)*3+$AP647)-ROW())/12+5),AR647)</f>
        <v>0</v>
      </c>
      <c r="AT647" s="378">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376">
        <f ca="1">COUNTIF(INDIRECT("U"&amp;(ROW()+12*(($AO647-1)*3+$AP647)-ROW())/12+5):INDIRECT("AF"&amp;(ROW()+12*(($AO647-1)*3+$AP647)-ROW())/12+5),AT647)</f>
        <v>0</v>
      </c>
      <c r="AV647" s="376">
        <f ca="1">IF(AND(AR647+AT647&gt;0,AS647+AU647&gt;0),COUNTIF(AV$6:AV646,"&gt;0")+1,0)</f>
        <v>0</v>
      </c>
    </row>
    <row r="648" spans="41:48" x14ac:dyDescent="0.15">
      <c r="AO648" s="376">
        <v>18</v>
      </c>
      <c r="AP648" s="376">
        <v>3</v>
      </c>
      <c r="AQ648" s="376">
        <v>7</v>
      </c>
      <c r="AR648" s="37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76">
        <f ca="1">COUNTIF(INDIRECT("H"&amp;(ROW()+12*(($AO648-1)*3+$AP648)-ROW())/12+5):INDIRECT("S"&amp;(ROW()+12*(($AO648-1)*3+$AP648)-ROW())/12+5),AR648)</f>
        <v>0</v>
      </c>
      <c r="AT648" s="378">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376">
        <f ca="1">COUNTIF(INDIRECT("U"&amp;(ROW()+12*(($AO648-1)*3+$AP648)-ROW())/12+5):INDIRECT("AF"&amp;(ROW()+12*(($AO648-1)*3+$AP648)-ROW())/12+5),AT648)</f>
        <v>0</v>
      </c>
      <c r="AV648" s="376">
        <f ca="1">IF(AND(AR648+AT648&gt;0,AS648+AU648&gt;0),COUNTIF(AV$6:AV647,"&gt;0")+1,0)</f>
        <v>0</v>
      </c>
    </row>
    <row r="649" spans="41:48" x14ac:dyDescent="0.15">
      <c r="AO649" s="376">
        <v>18</v>
      </c>
      <c r="AP649" s="376">
        <v>3</v>
      </c>
      <c r="AQ649" s="376">
        <v>8</v>
      </c>
      <c r="AR649" s="37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76">
        <f ca="1">COUNTIF(INDIRECT("H"&amp;(ROW()+12*(($AO649-1)*3+$AP649)-ROW())/12+5):INDIRECT("S"&amp;(ROW()+12*(($AO649-1)*3+$AP649)-ROW())/12+5),AR649)</f>
        <v>0</v>
      </c>
      <c r="AT649" s="378">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376">
        <f ca="1">COUNTIF(INDIRECT("U"&amp;(ROW()+12*(($AO649-1)*3+$AP649)-ROW())/12+5):INDIRECT("AF"&amp;(ROW()+12*(($AO649-1)*3+$AP649)-ROW())/12+5),AT649)</f>
        <v>0</v>
      </c>
      <c r="AV649" s="376">
        <f ca="1">IF(AND(AR649+AT649&gt;0,AS649+AU649&gt;0),COUNTIF(AV$6:AV648,"&gt;0")+1,0)</f>
        <v>0</v>
      </c>
    </row>
    <row r="650" spans="41:48" x14ac:dyDescent="0.15">
      <c r="AO650" s="376">
        <v>18</v>
      </c>
      <c r="AP650" s="376">
        <v>3</v>
      </c>
      <c r="AQ650" s="376">
        <v>9</v>
      </c>
      <c r="AR650" s="37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76">
        <f ca="1">COUNTIF(INDIRECT("H"&amp;(ROW()+12*(($AO650-1)*3+$AP650)-ROW())/12+5):INDIRECT("S"&amp;(ROW()+12*(($AO650-1)*3+$AP650)-ROW())/12+5),AR650)</f>
        <v>0</v>
      </c>
      <c r="AT650" s="378">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376">
        <f ca="1">COUNTIF(INDIRECT("U"&amp;(ROW()+12*(($AO650-1)*3+$AP650)-ROW())/12+5):INDIRECT("AF"&amp;(ROW()+12*(($AO650-1)*3+$AP650)-ROW())/12+5),AT650)</f>
        <v>0</v>
      </c>
      <c r="AV650" s="376">
        <f ca="1">IF(AND(AR650+AT650&gt;0,AS650+AU650&gt;0),COUNTIF(AV$6:AV649,"&gt;0")+1,0)</f>
        <v>0</v>
      </c>
    </row>
    <row r="651" spans="41:48" x14ac:dyDescent="0.15">
      <c r="AO651" s="376">
        <v>18</v>
      </c>
      <c r="AP651" s="376">
        <v>3</v>
      </c>
      <c r="AQ651" s="376">
        <v>10</v>
      </c>
      <c r="AR651" s="37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76">
        <f ca="1">COUNTIF(INDIRECT("H"&amp;(ROW()+12*(($AO651-1)*3+$AP651)-ROW())/12+5):INDIRECT("S"&amp;(ROW()+12*(($AO651-1)*3+$AP651)-ROW())/12+5),AR651)</f>
        <v>0</v>
      </c>
      <c r="AT651" s="378">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376">
        <f ca="1">COUNTIF(INDIRECT("U"&amp;(ROW()+12*(($AO651-1)*3+$AP651)-ROW())/12+5):INDIRECT("AF"&amp;(ROW()+12*(($AO651-1)*3+$AP651)-ROW())/12+5),AT651)</f>
        <v>0</v>
      </c>
      <c r="AV651" s="376">
        <f ca="1">IF(AND(AR651+AT651&gt;0,AS651+AU651&gt;0),COUNTIF(AV$6:AV650,"&gt;0")+1,0)</f>
        <v>0</v>
      </c>
    </row>
    <row r="652" spans="41:48" x14ac:dyDescent="0.15">
      <c r="AO652" s="376">
        <v>18</v>
      </c>
      <c r="AP652" s="376">
        <v>3</v>
      </c>
      <c r="AQ652" s="376">
        <v>11</v>
      </c>
      <c r="AR652" s="37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76">
        <f ca="1">COUNTIF(INDIRECT("H"&amp;(ROW()+12*(($AO652-1)*3+$AP652)-ROW())/12+5):INDIRECT("S"&amp;(ROW()+12*(($AO652-1)*3+$AP652)-ROW())/12+5),AR652)</f>
        <v>0</v>
      </c>
      <c r="AT652" s="378">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376">
        <f ca="1">COUNTIF(INDIRECT("U"&amp;(ROW()+12*(($AO652-1)*3+$AP652)-ROW())/12+5):INDIRECT("AF"&amp;(ROW()+12*(($AO652-1)*3+$AP652)-ROW())/12+5),AT652)</f>
        <v>0</v>
      </c>
      <c r="AV652" s="376">
        <f ca="1">IF(AND(AR652+AT652&gt;0,AS652+AU652&gt;0),COUNTIF(AV$6:AV651,"&gt;0")+1,0)</f>
        <v>0</v>
      </c>
    </row>
    <row r="653" spans="41:48" x14ac:dyDescent="0.15">
      <c r="AO653" s="376">
        <v>18</v>
      </c>
      <c r="AP653" s="376">
        <v>3</v>
      </c>
      <c r="AQ653" s="376">
        <v>12</v>
      </c>
      <c r="AR653" s="37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76">
        <f ca="1">COUNTIF(INDIRECT("H"&amp;(ROW()+12*(($AO653-1)*3+$AP653)-ROW())/12+5):INDIRECT("S"&amp;(ROW()+12*(($AO653-1)*3+$AP653)-ROW())/12+5),AR653)</f>
        <v>0</v>
      </c>
      <c r="AT653" s="378">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376">
        <f ca="1">COUNTIF(INDIRECT("U"&amp;(ROW()+12*(($AO653-1)*3+$AP653)-ROW())/12+5):INDIRECT("AF"&amp;(ROW()+12*(($AO653-1)*3+$AP653)-ROW())/12+5),AT653)</f>
        <v>0</v>
      </c>
      <c r="AV653" s="376">
        <f ca="1">IF(AND(AR653+AT653&gt;0,AS653+AU653&gt;0),COUNTIF(AV$6:AV652,"&gt;0")+1,0)</f>
        <v>0</v>
      </c>
    </row>
    <row r="654" spans="41:48" x14ac:dyDescent="0.15">
      <c r="AO654" s="376">
        <v>19</v>
      </c>
      <c r="AP654" s="376">
        <v>1</v>
      </c>
      <c r="AQ654" s="376">
        <v>1</v>
      </c>
      <c r="AR654" s="37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76">
        <f ca="1">COUNTIF(INDIRECT("H"&amp;(ROW()+12*(($AO654-1)*3+$AP654)-ROW())/12+5):INDIRECT("S"&amp;(ROW()+12*(($AO654-1)*3+$AP654)-ROW())/12+5),AR654)</f>
        <v>0</v>
      </c>
      <c r="AT654" s="378">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376">
        <f ca="1">COUNTIF(INDIRECT("U"&amp;(ROW()+12*(($AO654-1)*3+$AP654)-ROW())/12+5):INDIRECT("AF"&amp;(ROW()+12*(($AO654-1)*3+$AP654)-ROW())/12+5),AT654)</f>
        <v>0</v>
      </c>
      <c r="AV654" s="376">
        <f ca="1">IF(AND(AR654+AT654&gt;0,AS654+AU654&gt;0),COUNTIF(AV$6:AV653,"&gt;0")+1,0)</f>
        <v>0</v>
      </c>
    </row>
    <row r="655" spans="41:48" x14ac:dyDescent="0.15">
      <c r="AO655" s="376">
        <v>19</v>
      </c>
      <c r="AP655" s="376">
        <v>1</v>
      </c>
      <c r="AQ655" s="376">
        <v>2</v>
      </c>
      <c r="AR655" s="37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76">
        <f ca="1">COUNTIF(INDIRECT("H"&amp;(ROW()+12*(($AO655-1)*3+$AP655)-ROW())/12+5):INDIRECT("S"&amp;(ROW()+12*(($AO655-1)*3+$AP655)-ROW())/12+5),AR655)</f>
        <v>0</v>
      </c>
      <c r="AT655" s="378">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376">
        <f ca="1">COUNTIF(INDIRECT("U"&amp;(ROW()+12*(($AO655-1)*3+$AP655)-ROW())/12+5):INDIRECT("AF"&amp;(ROW()+12*(($AO655-1)*3+$AP655)-ROW())/12+5),AT655)</f>
        <v>0</v>
      </c>
      <c r="AV655" s="376">
        <f ca="1">IF(AND(AR655+AT655&gt;0,AS655+AU655&gt;0),COUNTIF(AV$6:AV654,"&gt;0")+1,0)</f>
        <v>0</v>
      </c>
    </row>
    <row r="656" spans="41:48" x14ac:dyDescent="0.15">
      <c r="AO656" s="376">
        <v>19</v>
      </c>
      <c r="AP656" s="376">
        <v>1</v>
      </c>
      <c r="AQ656" s="376">
        <v>3</v>
      </c>
      <c r="AR656" s="37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76">
        <f ca="1">COUNTIF(INDIRECT("H"&amp;(ROW()+12*(($AO656-1)*3+$AP656)-ROW())/12+5):INDIRECT("S"&amp;(ROW()+12*(($AO656-1)*3+$AP656)-ROW())/12+5),AR656)</f>
        <v>0</v>
      </c>
      <c r="AT656" s="378">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376">
        <f ca="1">COUNTIF(INDIRECT("U"&amp;(ROW()+12*(($AO656-1)*3+$AP656)-ROW())/12+5):INDIRECT("AF"&amp;(ROW()+12*(($AO656-1)*3+$AP656)-ROW())/12+5),AT656)</f>
        <v>0</v>
      </c>
      <c r="AV656" s="376">
        <f ca="1">IF(AND(AR656+AT656&gt;0,AS656+AU656&gt;0),COUNTIF(AV$6:AV655,"&gt;0")+1,0)</f>
        <v>0</v>
      </c>
    </row>
    <row r="657" spans="41:48" x14ac:dyDescent="0.15">
      <c r="AO657" s="376">
        <v>19</v>
      </c>
      <c r="AP657" s="376">
        <v>1</v>
      </c>
      <c r="AQ657" s="376">
        <v>4</v>
      </c>
      <c r="AR657" s="37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76">
        <f ca="1">COUNTIF(INDIRECT("H"&amp;(ROW()+12*(($AO657-1)*3+$AP657)-ROW())/12+5):INDIRECT("S"&amp;(ROW()+12*(($AO657-1)*3+$AP657)-ROW())/12+5),AR657)</f>
        <v>0</v>
      </c>
      <c r="AT657" s="378">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376">
        <f ca="1">COUNTIF(INDIRECT("U"&amp;(ROW()+12*(($AO657-1)*3+$AP657)-ROW())/12+5):INDIRECT("AF"&amp;(ROW()+12*(($AO657-1)*3+$AP657)-ROW())/12+5),AT657)</f>
        <v>0</v>
      </c>
      <c r="AV657" s="376">
        <f ca="1">IF(AND(AR657+AT657&gt;0,AS657+AU657&gt;0),COUNTIF(AV$6:AV656,"&gt;0")+1,0)</f>
        <v>0</v>
      </c>
    </row>
    <row r="658" spans="41:48" x14ac:dyDescent="0.15">
      <c r="AO658" s="376">
        <v>19</v>
      </c>
      <c r="AP658" s="376">
        <v>1</v>
      </c>
      <c r="AQ658" s="376">
        <v>5</v>
      </c>
      <c r="AR658" s="37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76">
        <f ca="1">COUNTIF(INDIRECT("H"&amp;(ROW()+12*(($AO658-1)*3+$AP658)-ROW())/12+5):INDIRECT("S"&amp;(ROW()+12*(($AO658-1)*3+$AP658)-ROW())/12+5),AR658)</f>
        <v>0</v>
      </c>
      <c r="AT658" s="378">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376">
        <f ca="1">COUNTIF(INDIRECT("U"&amp;(ROW()+12*(($AO658-1)*3+$AP658)-ROW())/12+5):INDIRECT("AF"&amp;(ROW()+12*(($AO658-1)*3+$AP658)-ROW())/12+5),AT658)</f>
        <v>0</v>
      </c>
      <c r="AV658" s="376">
        <f ca="1">IF(AND(AR658+AT658&gt;0,AS658+AU658&gt;0),COUNTIF(AV$6:AV657,"&gt;0")+1,0)</f>
        <v>0</v>
      </c>
    </row>
    <row r="659" spans="41:48" x14ac:dyDescent="0.15">
      <c r="AO659" s="376">
        <v>19</v>
      </c>
      <c r="AP659" s="376">
        <v>1</v>
      </c>
      <c r="AQ659" s="376">
        <v>6</v>
      </c>
      <c r="AR659" s="37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76">
        <f ca="1">COUNTIF(INDIRECT("H"&amp;(ROW()+12*(($AO659-1)*3+$AP659)-ROW())/12+5):INDIRECT("S"&amp;(ROW()+12*(($AO659-1)*3+$AP659)-ROW())/12+5),AR659)</f>
        <v>0</v>
      </c>
      <c r="AT659" s="378">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376">
        <f ca="1">COUNTIF(INDIRECT("U"&amp;(ROW()+12*(($AO659-1)*3+$AP659)-ROW())/12+5):INDIRECT("AF"&amp;(ROW()+12*(($AO659-1)*3+$AP659)-ROW())/12+5),AT659)</f>
        <v>0</v>
      </c>
      <c r="AV659" s="376">
        <f ca="1">IF(AND(AR659+AT659&gt;0,AS659+AU659&gt;0),COUNTIF(AV$6:AV658,"&gt;0")+1,0)</f>
        <v>0</v>
      </c>
    </row>
    <row r="660" spans="41:48" x14ac:dyDescent="0.15">
      <c r="AO660" s="376">
        <v>19</v>
      </c>
      <c r="AP660" s="376">
        <v>1</v>
      </c>
      <c r="AQ660" s="376">
        <v>7</v>
      </c>
      <c r="AR660" s="37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76">
        <f ca="1">COUNTIF(INDIRECT("H"&amp;(ROW()+12*(($AO660-1)*3+$AP660)-ROW())/12+5):INDIRECT("S"&amp;(ROW()+12*(($AO660-1)*3+$AP660)-ROW())/12+5),AR660)</f>
        <v>0</v>
      </c>
      <c r="AT660" s="378">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376">
        <f ca="1">COUNTIF(INDIRECT("U"&amp;(ROW()+12*(($AO660-1)*3+$AP660)-ROW())/12+5):INDIRECT("AF"&amp;(ROW()+12*(($AO660-1)*3+$AP660)-ROW())/12+5),AT660)</f>
        <v>0</v>
      </c>
      <c r="AV660" s="376">
        <f ca="1">IF(AND(AR660+AT660&gt;0,AS660+AU660&gt;0),COUNTIF(AV$6:AV659,"&gt;0")+1,0)</f>
        <v>0</v>
      </c>
    </row>
    <row r="661" spans="41:48" x14ac:dyDescent="0.15">
      <c r="AO661" s="376">
        <v>19</v>
      </c>
      <c r="AP661" s="376">
        <v>1</v>
      </c>
      <c r="AQ661" s="376">
        <v>8</v>
      </c>
      <c r="AR661" s="37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76">
        <f ca="1">COUNTIF(INDIRECT("H"&amp;(ROW()+12*(($AO661-1)*3+$AP661)-ROW())/12+5):INDIRECT("S"&amp;(ROW()+12*(($AO661-1)*3+$AP661)-ROW())/12+5),AR661)</f>
        <v>0</v>
      </c>
      <c r="AT661" s="378">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376">
        <f ca="1">COUNTIF(INDIRECT("U"&amp;(ROW()+12*(($AO661-1)*3+$AP661)-ROW())/12+5):INDIRECT("AF"&amp;(ROW()+12*(($AO661-1)*3+$AP661)-ROW())/12+5),AT661)</f>
        <v>0</v>
      </c>
      <c r="AV661" s="376">
        <f ca="1">IF(AND(AR661+AT661&gt;0,AS661+AU661&gt;0),COUNTIF(AV$6:AV660,"&gt;0")+1,0)</f>
        <v>0</v>
      </c>
    </row>
    <row r="662" spans="41:48" x14ac:dyDescent="0.15">
      <c r="AO662" s="376">
        <v>19</v>
      </c>
      <c r="AP662" s="376">
        <v>1</v>
      </c>
      <c r="AQ662" s="376">
        <v>9</v>
      </c>
      <c r="AR662" s="37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76">
        <f ca="1">COUNTIF(INDIRECT("H"&amp;(ROW()+12*(($AO662-1)*3+$AP662)-ROW())/12+5):INDIRECT("S"&amp;(ROW()+12*(($AO662-1)*3+$AP662)-ROW())/12+5),AR662)</f>
        <v>0</v>
      </c>
      <c r="AT662" s="378">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376">
        <f ca="1">COUNTIF(INDIRECT("U"&amp;(ROW()+12*(($AO662-1)*3+$AP662)-ROW())/12+5):INDIRECT("AF"&amp;(ROW()+12*(($AO662-1)*3+$AP662)-ROW())/12+5),AT662)</f>
        <v>0</v>
      </c>
      <c r="AV662" s="376">
        <f ca="1">IF(AND(AR662+AT662&gt;0,AS662+AU662&gt;0),COUNTIF(AV$6:AV661,"&gt;0")+1,0)</f>
        <v>0</v>
      </c>
    </row>
    <row r="663" spans="41:48" x14ac:dyDescent="0.15">
      <c r="AO663" s="376">
        <v>19</v>
      </c>
      <c r="AP663" s="376">
        <v>1</v>
      </c>
      <c r="AQ663" s="376">
        <v>10</v>
      </c>
      <c r="AR663" s="37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76">
        <f ca="1">COUNTIF(INDIRECT("H"&amp;(ROW()+12*(($AO663-1)*3+$AP663)-ROW())/12+5):INDIRECT("S"&amp;(ROW()+12*(($AO663-1)*3+$AP663)-ROW())/12+5),AR663)</f>
        <v>0</v>
      </c>
      <c r="AT663" s="378">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376">
        <f ca="1">COUNTIF(INDIRECT("U"&amp;(ROW()+12*(($AO663-1)*3+$AP663)-ROW())/12+5):INDIRECT("AF"&amp;(ROW()+12*(($AO663-1)*3+$AP663)-ROW())/12+5),AT663)</f>
        <v>0</v>
      </c>
      <c r="AV663" s="376">
        <f ca="1">IF(AND(AR663+AT663&gt;0,AS663+AU663&gt;0),COUNTIF(AV$6:AV662,"&gt;0")+1,0)</f>
        <v>0</v>
      </c>
    </row>
    <row r="664" spans="41:48" x14ac:dyDescent="0.15">
      <c r="AO664" s="376">
        <v>19</v>
      </c>
      <c r="AP664" s="376">
        <v>1</v>
      </c>
      <c r="AQ664" s="376">
        <v>11</v>
      </c>
      <c r="AR664" s="37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76">
        <f ca="1">COUNTIF(INDIRECT("H"&amp;(ROW()+12*(($AO664-1)*3+$AP664)-ROW())/12+5):INDIRECT("S"&amp;(ROW()+12*(($AO664-1)*3+$AP664)-ROW())/12+5),AR664)</f>
        <v>0</v>
      </c>
      <c r="AT664" s="378">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376">
        <f ca="1">COUNTIF(INDIRECT("U"&amp;(ROW()+12*(($AO664-1)*3+$AP664)-ROW())/12+5):INDIRECT("AF"&amp;(ROW()+12*(($AO664-1)*3+$AP664)-ROW())/12+5),AT664)</f>
        <v>0</v>
      </c>
      <c r="AV664" s="376">
        <f ca="1">IF(AND(AR664+AT664&gt;0,AS664+AU664&gt;0),COUNTIF(AV$6:AV663,"&gt;0")+1,0)</f>
        <v>0</v>
      </c>
    </row>
    <row r="665" spans="41:48" x14ac:dyDescent="0.15">
      <c r="AO665" s="376">
        <v>19</v>
      </c>
      <c r="AP665" s="376">
        <v>1</v>
      </c>
      <c r="AQ665" s="376">
        <v>12</v>
      </c>
      <c r="AR665" s="37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76">
        <f ca="1">COUNTIF(INDIRECT("H"&amp;(ROW()+12*(($AO665-1)*3+$AP665)-ROW())/12+5):INDIRECT("S"&amp;(ROW()+12*(($AO665-1)*3+$AP665)-ROW())/12+5),AR665)</f>
        <v>0</v>
      </c>
      <c r="AT665" s="378">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376">
        <f ca="1">COUNTIF(INDIRECT("U"&amp;(ROW()+12*(($AO665-1)*3+$AP665)-ROW())/12+5):INDIRECT("AF"&amp;(ROW()+12*(($AO665-1)*3+$AP665)-ROW())/12+5),AT665)</f>
        <v>0</v>
      </c>
      <c r="AV665" s="376">
        <f ca="1">IF(AND(AR665+AT665&gt;0,AS665+AU665&gt;0),COUNTIF(AV$6:AV664,"&gt;0")+1,0)</f>
        <v>0</v>
      </c>
    </row>
    <row r="666" spans="41:48" x14ac:dyDescent="0.15">
      <c r="AO666" s="376">
        <v>19</v>
      </c>
      <c r="AP666" s="376">
        <v>2</v>
      </c>
      <c r="AQ666" s="376">
        <v>1</v>
      </c>
      <c r="AR666" s="37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76">
        <f ca="1">COUNTIF(INDIRECT("H"&amp;(ROW()+12*(($AO666-1)*3+$AP666)-ROW())/12+5):INDIRECT("S"&amp;(ROW()+12*(($AO666-1)*3+$AP666)-ROW())/12+5),AR666)</f>
        <v>0</v>
      </c>
      <c r="AT666" s="378">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376">
        <f ca="1">COUNTIF(INDIRECT("U"&amp;(ROW()+12*(($AO666-1)*3+$AP666)-ROW())/12+5):INDIRECT("AF"&amp;(ROW()+12*(($AO666-1)*3+$AP666)-ROW())/12+5),AT666)</f>
        <v>0</v>
      </c>
      <c r="AV666" s="376">
        <f ca="1">IF(AND(AR666+AT666&gt;0,AS666+AU666&gt;0),COUNTIF(AV$6:AV665,"&gt;0")+1,0)</f>
        <v>0</v>
      </c>
    </row>
    <row r="667" spans="41:48" x14ac:dyDescent="0.15">
      <c r="AO667" s="376">
        <v>19</v>
      </c>
      <c r="AP667" s="376">
        <v>2</v>
      </c>
      <c r="AQ667" s="376">
        <v>2</v>
      </c>
      <c r="AR667" s="37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76">
        <f ca="1">COUNTIF(INDIRECT("H"&amp;(ROW()+12*(($AO667-1)*3+$AP667)-ROW())/12+5):INDIRECT("S"&amp;(ROW()+12*(($AO667-1)*3+$AP667)-ROW())/12+5),AR667)</f>
        <v>0</v>
      </c>
      <c r="AT667" s="378">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376">
        <f ca="1">COUNTIF(INDIRECT("U"&amp;(ROW()+12*(($AO667-1)*3+$AP667)-ROW())/12+5):INDIRECT("AF"&amp;(ROW()+12*(($AO667-1)*3+$AP667)-ROW())/12+5),AT667)</f>
        <v>0</v>
      </c>
      <c r="AV667" s="376">
        <f ca="1">IF(AND(AR667+AT667&gt;0,AS667+AU667&gt;0),COUNTIF(AV$6:AV666,"&gt;0")+1,0)</f>
        <v>0</v>
      </c>
    </row>
    <row r="668" spans="41:48" x14ac:dyDescent="0.15">
      <c r="AO668" s="376">
        <v>19</v>
      </c>
      <c r="AP668" s="376">
        <v>2</v>
      </c>
      <c r="AQ668" s="376">
        <v>3</v>
      </c>
      <c r="AR668" s="37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76">
        <f ca="1">COUNTIF(INDIRECT("H"&amp;(ROW()+12*(($AO668-1)*3+$AP668)-ROW())/12+5):INDIRECT("S"&amp;(ROW()+12*(($AO668-1)*3+$AP668)-ROW())/12+5),AR668)</f>
        <v>0</v>
      </c>
      <c r="AT668" s="378">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376">
        <f ca="1">COUNTIF(INDIRECT("U"&amp;(ROW()+12*(($AO668-1)*3+$AP668)-ROW())/12+5):INDIRECT("AF"&amp;(ROW()+12*(($AO668-1)*3+$AP668)-ROW())/12+5),AT668)</f>
        <v>0</v>
      </c>
      <c r="AV668" s="376">
        <f ca="1">IF(AND(AR668+AT668&gt;0,AS668+AU668&gt;0),COUNTIF(AV$6:AV667,"&gt;0")+1,0)</f>
        <v>0</v>
      </c>
    </row>
    <row r="669" spans="41:48" x14ac:dyDescent="0.15">
      <c r="AO669" s="376">
        <v>19</v>
      </c>
      <c r="AP669" s="376">
        <v>2</v>
      </c>
      <c r="AQ669" s="376">
        <v>4</v>
      </c>
      <c r="AR669" s="37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76">
        <f ca="1">COUNTIF(INDIRECT("H"&amp;(ROW()+12*(($AO669-1)*3+$AP669)-ROW())/12+5):INDIRECT("S"&amp;(ROW()+12*(($AO669-1)*3+$AP669)-ROW())/12+5),AR669)</f>
        <v>0</v>
      </c>
      <c r="AT669" s="378">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376">
        <f ca="1">COUNTIF(INDIRECT("U"&amp;(ROW()+12*(($AO669-1)*3+$AP669)-ROW())/12+5):INDIRECT("AF"&amp;(ROW()+12*(($AO669-1)*3+$AP669)-ROW())/12+5),AT669)</f>
        <v>0</v>
      </c>
      <c r="AV669" s="376">
        <f ca="1">IF(AND(AR669+AT669&gt;0,AS669+AU669&gt;0),COUNTIF(AV$6:AV668,"&gt;0")+1,0)</f>
        <v>0</v>
      </c>
    </row>
    <row r="670" spans="41:48" x14ac:dyDescent="0.15">
      <c r="AO670" s="376">
        <v>19</v>
      </c>
      <c r="AP670" s="376">
        <v>2</v>
      </c>
      <c r="AQ670" s="376">
        <v>5</v>
      </c>
      <c r="AR670" s="37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76">
        <f ca="1">COUNTIF(INDIRECT("H"&amp;(ROW()+12*(($AO670-1)*3+$AP670)-ROW())/12+5):INDIRECT("S"&amp;(ROW()+12*(($AO670-1)*3+$AP670)-ROW())/12+5),AR670)</f>
        <v>0</v>
      </c>
      <c r="AT670" s="378">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376">
        <f ca="1">COUNTIF(INDIRECT("U"&amp;(ROW()+12*(($AO670-1)*3+$AP670)-ROW())/12+5):INDIRECT("AF"&amp;(ROW()+12*(($AO670-1)*3+$AP670)-ROW())/12+5),AT670)</f>
        <v>0</v>
      </c>
      <c r="AV670" s="376">
        <f ca="1">IF(AND(AR670+AT670&gt;0,AS670+AU670&gt;0),COUNTIF(AV$6:AV669,"&gt;0")+1,0)</f>
        <v>0</v>
      </c>
    </row>
    <row r="671" spans="41:48" x14ac:dyDescent="0.15">
      <c r="AO671" s="376">
        <v>19</v>
      </c>
      <c r="AP671" s="376">
        <v>2</v>
      </c>
      <c r="AQ671" s="376">
        <v>6</v>
      </c>
      <c r="AR671" s="37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76">
        <f ca="1">COUNTIF(INDIRECT("H"&amp;(ROW()+12*(($AO671-1)*3+$AP671)-ROW())/12+5):INDIRECT("S"&amp;(ROW()+12*(($AO671-1)*3+$AP671)-ROW())/12+5),AR671)</f>
        <v>0</v>
      </c>
      <c r="AT671" s="378">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376">
        <f ca="1">COUNTIF(INDIRECT("U"&amp;(ROW()+12*(($AO671-1)*3+$AP671)-ROW())/12+5):INDIRECT("AF"&amp;(ROW()+12*(($AO671-1)*3+$AP671)-ROW())/12+5),AT671)</f>
        <v>0</v>
      </c>
      <c r="AV671" s="376">
        <f ca="1">IF(AND(AR671+AT671&gt;0,AS671+AU671&gt;0),COUNTIF(AV$6:AV670,"&gt;0")+1,0)</f>
        <v>0</v>
      </c>
    </row>
    <row r="672" spans="41:48" x14ac:dyDescent="0.15">
      <c r="AO672" s="376">
        <v>19</v>
      </c>
      <c r="AP672" s="376">
        <v>2</v>
      </c>
      <c r="AQ672" s="376">
        <v>7</v>
      </c>
      <c r="AR672" s="37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76">
        <f ca="1">COUNTIF(INDIRECT("H"&amp;(ROW()+12*(($AO672-1)*3+$AP672)-ROW())/12+5):INDIRECT("S"&amp;(ROW()+12*(($AO672-1)*3+$AP672)-ROW())/12+5),AR672)</f>
        <v>0</v>
      </c>
      <c r="AT672" s="378">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376">
        <f ca="1">COUNTIF(INDIRECT("U"&amp;(ROW()+12*(($AO672-1)*3+$AP672)-ROW())/12+5):INDIRECT("AF"&amp;(ROW()+12*(($AO672-1)*3+$AP672)-ROW())/12+5),AT672)</f>
        <v>0</v>
      </c>
      <c r="AV672" s="376">
        <f ca="1">IF(AND(AR672+AT672&gt;0,AS672+AU672&gt;0),COUNTIF(AV$6:AV671,"&gt;0")+1,0)</f>
        <v>0</v>
      </c>
    </row>
    <row r="673" spans="41:48" x14ac:dyDescent="0.15">
      <c r="AO673" s="376">
        <v>19</v>
      </c>
      <c r="AP673" s="376">
        <v>2</v>
      </c>
      <c r="AQ673" s="376">
        <v>8</v>
      </c>
      <c r="AR673" s="37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76">
        <f ca="1">COUNTIF(INDIRECT("H"&amp;(ROW()+12*(($AO673-1)*3+$AP673)-ROW())/12+5):INDIRECT("S"&amp;(ROW()+12*(($AO673-1)*3+$AP673)-ROW())/12+5),AR673)</f>
        <v>0</v>
      </c>
      <c r="AT673" s="378">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376">
        <f ca="1">COUNTIF(INDIRECT("U"&amp;(ROW()+12*(($AO673-1)*3+$AP673)-ROW())/12+5):INDIRECT("AF"&amp;(ROW()+12*(($AO673-1)*3+$AP673)-ROW())/12+5),AT673)</f>
        <v>0</v>
      </c>
      <c r="AV673" s="376">
        <f ca="1">IF(AND(AR673+AT673&gt;0,AS673+AU673&gt;0),COUNTIF(AV$6:AV672,"&gt;0")+1,0)</f>
        <v>0</v>
      </c>
    </row>
    <row r="674" spans="41:48" x14ac:dyDescent="0.15">
      <c r="AO674" s="376">
        <v>19</v>
      </c>
      <c r="AP674" s="376">
        <v>2</v>
      </c>
      <c r="AQ674" s="376">
        <v>9</v>
      </c>
      <c r="AR674" s="37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76">
        <f ca="1">COUNTIF(INDIRECT("H"&amp;(ROW()+12*(($AO674-1)*3+$AP674)-ROW())/12+5):INDIRECT("S"&amp;(ROW()+12*(($AO674-1)*3+$AP674)-ROW())/12+5),AR674)</f>
        <v>0</v>
      </c>
      <c r="AT674" s="378">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376">
        <f ca="1">COUNTIF(INDIRECT("U"&amp;(ROW()+12*(($AO674-1)*3+$AP674)-ROW())/12+5):INDIRECT("AF"&amp;(ROW()+12*(($AO674-1)*3+$AP674)-ROW())/12+5),AT674)</f>
        <v>0</v>
      </c>
      <c r="AV674" s="376">
        <f ca="1">IF(AND(AR674+AT674&gt;0,AS674+AU674&gt;0),COUNTIF(AV$6:AV673,"&gt;0")+1,0)</f>
        <v>0</v>
      </c>
    </row>
    <row r="675" spans="41:48" x14ac:dyDescent="0.15">
      <c r="AO675" s="376">
        <v>19</v>
      </c>
      <c r="AP675" s="376">
        <v>2</v>
      </c>
      <c r="AQ675" s="376">
        <v>10</v>
      </c>
      <c r="AR675" s="37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76">
        <f ca="1">COUNTIF(INDIRECT("H"&amp;(ROW()+12*(($AO675-1)*3+$AP675)-ROW())/12+5):INDIRECT("S"&amp;(ROW()+12*(($AO675-1)*3+$AP675)-ROW())/12+5),AR675)</f>
        <v>0</v>
      </c>
      <c r="AT675" s="378">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376">
        <f ca="1">COUNTIF(INDIRECT("U"&amp;(ROW()+12*(($AO675-1)*3+$AP675)-ROW())/12+5):INDIRECT("AF"&amp;(ROW()+12*(($AO675-1)*3+$AP675)-ROW())/12+5),AT675)</f>
        <v>0</v>
      </c>
      <c r="AV675" s="376">
        <f ca="1">IF(AND(AR675+AT675&gt;0,AS675+AU675&gt;0),COUNTIF(AV$6:AV674,"&gt;0")+1,0)</f>
        <v>0</v>
      </c>
    </row>
    <row r="676" spans="41:48" x14ac:dyDescent="0.15">
      <c r="AO676" s="376">
        <v>19</v>
      </c>
      <c r="AP676" s="376">
        <v>2</v>
      </c>
      <c r="AQ676" s="376">
        <v>11</v>
      </c>
      <c r="AR676" s="37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76">
        <f ca="1">COUNTIF(INDIRECT("H"&amp;(ROW()+12*(($AO676-1)*3+$AP676)-ROW())/12+5):INDIRECT("S"&amp;(ROW()+12*(($AO676-1)*3+$AP676)-ROW())/12+5),AR676)</f>
        <v>0</v>
      </c>
      <c r="AT676" s="378">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376">
        <f ca="1">COUNTIF(INDIRECT("U"&amp;(ROW()+12*(($AO676-1)*3+$AP676)-ROW())/12+5):INDIRECT("AF"&amp;(ROW()+12*(($AO676-1)*3+$AP676)-ROW())/12+5),AT676)</f>
        <v>0</v>
      </c>
      <c r="AV676" s="376">
        <f ca="1">IF(AND(AR676+AT676&gt;0,AS676+AU676&gt;0),COUNTIF(AV$6:AV675,"&gt;0")+1,0)</f>
        <v>0</v>
      </c>
    </row>
    <row r="677" spans="41:48" x14ac:dyDescent="0.15">
      <c r="AO677" s="376">
        <v>19</v>
      </c>
      <c r="AP677" s="376">
        <v>2</v>
      </c>
      <c r="AQ677" s="376">
        <v>12</v>
      </c>
      <c r="AR677" s="37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76">
        <f ca="1">COUNTIF(INDIRECT("H"&amp;(ROW()+12*(($AO677-1)*3+$AP677)-ROW())/12+5):INDIRECT("S"&amp;(ROW()+12*(($AO677-1)*3+$AP677)-ROW())/12+5),AR677)</f>
        <v>0</v>
      </c>
      <c r="AT677" s="378">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376">
        <f ca="1">COUNTIF(INDIRECT("U"&amp;(ROW()+12*(($AO677-1)*3+$AP677)-ROW())/12+5):INDIRECT("AF"&amp;(ROW()+12*(($AO677-1)*3+$AP677)-ROW())/12+5),AT677)</f>
        <v>0</v>
      </c>
      <c r="AV677" s="376">
        <f ca="1">IF(AND(AR677+AT677&gt;0,AS677+AU677&gt;0),COUNTIF(AV$6:AV676,"&gt;0")+1,0)</f>
        <v>0</v>
      </c>
    </row>
    <row r="678" spans="41:48" x14ac:dyDescent="0.15">
      <c r="AO678" s="376">
        <v>19</v>
      </c>
      <c r="AP678" s="376">
        <v>3</v>
      </c>
      <c r="AQ678" s="376">
        <v>1</v>
      </c>
      <c r="AR678" s="37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76">
        <f ca="1">COUNTIF(INDIRECT("H"&amp;(ROW()+12*(($AO678-1)*3+$AP678)-ROW())/12+5):INDIRECT("S"&amp;(ROW()+12*(($AO678-1)*3+$AP678)-ROW())/12+5),AR678)</f>
        <v>0</v>
      </c>
      <c r="AT678" s="378">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376">
        <f ca="1">COUNTIF(INDIRECT("U"&amp;(ROW()+12*(($AO678-1)*3+$AP678)-ROW())/12+5):INDIRECT("AF"&amp;(ROW()+12*(($AO678-1)*3+$AP678)-ROW())/12+5),AT678)</f>
        <v>0</v>
      </c>
      <c r="AV678" s="376">
        <f ca="1">IF(AND(AR678+AT678&gt;0,AS678+AU678&gt;0),COUNTIF(AV$6:AV677,"&gt;0")+1,0)</f>
        <v>0</v>
      </c>
    </row>
    <row r="679" spans="41:48" x14ac:dyDescent="0.15">
      <c r="AO679" s="376">
        <v>19</v>
      </c>
      <c r="AP679" s="376">
        <v>3</v>
      </c>
      <c r="AQ679" s="376">
        <v>2</v>
      </c>
      <c r="AR679" s="37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76">
        <f ca="1">COUNTIF(INDIRECT("H"&amp;(ROW()+12*(($AO679-1)*3+$AP679)-ROW())/12+5):INDIRECT("S"&amp;(ROW()+12*(($AO679-1)*3+$AP679)-ROW())/12+5),AR679)</f>
        <v>0</v>
      </c>
      <c r="AT679" s="378">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376">
        <f ca="1">COUNTIF(INDIRECT("U"&amp;(ROW()+12*(($AO679-1)*3+$AP679)-ROW())/12+5):INDIRECT("AF"&amp;(ROW()+12*(($AO679-1)*3+$AP679)-ROW())/12+5),AT679)</f>
        <v>0</v>
      </c>
      <c r="AV679" s="376">
        <f ca="1">IF(AND(AR679+AT679&gt;0,AS679+AU679&gt;0),COUNTIF(AV$6:AV678,"&gt;0")+1,0)</f>
        <v>0</v>
      </c>
    </row>
    <row r="680" spans="41:48" x14ac:dyDescent="0.15">
      <c r="AO680" s="376">
        <v>19</v>
      </c>
      <c r="AP680" s="376">
        <v>3</v>
      </c>
      <c r="AQ680" s="376">
        <v>3</v>
      </c>
      <c r="AR680" s="37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76">
        <f ca="1">COUNTIF(INDIRECT("H"&amp;(ROW()+12*(($AO680-1)*3+$AP680)-ROW())/12+5):INDIRECT("S"&amp;(ROW()+12*(($AO680-1)*3+$AP680)-ROW())/12+5),AR680)</f>
        <v>0</v>
      </c>
      <c r="AT680" s="378">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376">
        <f ca="1">COUNTIF(INDIRECT("U"&amp;(ROW()+12*(($AO680-1)*3+$AP680)-ROW())/12+5):INDIRECT("AF"&amp;(ROW()+12*(($AO680-1)*3+$AP680)-ROW())/12+5),AT680)</f>
        <v>0</v>
      </c>
      <c r="AV680" s="376">
        <f ca="1">IF(AND(AR680+AT680&gt;0,AS680+AU680&gt;0),COUNTIF(AV$6:AV679,"&gt;0")+1,0)</f>
        <v>0</v>
      </c>
    </row>
    <row r="681" spans="41:48" x14ac:dyDescent="0.15">
      <c r="AO681" s="376">
        <v>19</v>
      </c>
      <c r="AP681" s="376">
        <v>3</v>
      </c>
      <c r="AQ681" s="376">
        <v>4</v>
      </c>
      <c r="AR681" s="37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76">
        <f ca="1">COUNTIF(INDIRECT("H"&amp;(ROW()+12*(($AO681-1)*3+$AP681)-ROW())/12+5):INDIRECT("S"&amp;(ROW()+12*(($AO681-1)*3+$AP681)-ROW())/12+5),AR681)</f>
        <v>0</v>
      </c>
      <c r="AT681" s="378">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376">
        <f ca="1">COUNTIF(INDIRECT("U"&amp;(ROW()+12*(($AO681-1)*3+$AP681)-ROW())/12+5):INDIRECT("AF"&amp;(ROW()+12*(($AO681-1)*3+$AP681)-ROW())/12+5),AT681)</f>
        <v>0</v>
      </c>
      <c r="AV681" s="376">
        <f ca="1">IF(AND(AR681+AT681&gt;0,AS681+AU681&gt;0),COUNTIF(AV$6:AV680,"&gt;0")+1,0)</f>
        <v>0</v>
      </c>
    </row>
    <row r="682" spans="41:48" x14ac:dyDescent="0.15">
      <c r="AO682" s="376">
        <v>19</v>
      </c>
      <c r="AP682" s="376">
        <v>3</v>
      </c>
      <c r="AQ682" s="376">
        <v>5</v>
      </c>
      <c r="AR682" s="37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76">
        <f ca="1">COUNTIF(INDIRECT("H"&amp;(ROW()+12*(($AO682-1)*3+$AP682)-ROW())/12+5):INDIRECT("S"&amp;(ROW()+12*(($AO682-1)*3+$AP682)-ROW())/12+5),AR682)</f>
        <v>0</v>
      </c>
      <c r="AT682" s="378">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376">
        <f ca="1">COUNTIF(INDIRECT("U"&amp;(ROW()+12*(($AO682-1)*3+$AP682)-ROW())/12+5):INDIRECT("AF"&amp;(ROW()+12*(($AO682-1)*3+$AP682)-ROW())/12+5),AT682)</f>
        <v>0</v>
      </c>
      <c r="AV682" s="376">
        <f ca="1">IF(AND(AR682+AT682&gt;0,AS682+AU682&gt;0),COUNTIF(AV$6:AV681,"&gt;0")+1,0)</f>
        <v>0</v>
      </c>
    </row>
    <row r="683" spans="41:48" x14ac:dyDescent="0.15">
      <c r="AO683" s="376">
        <v>19</v>
      </c>
      <c r="AP683" s="376">
        <v>3</v>
      </c>
      <c r="AQ683" s="376">
        <v>6</v>
      </c>
      <c r="AR683" s="37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76">
        <f ca="1">COUNTIF(INDIRECT("H"&amp;(ROW()+12*(($AO683-1)*3+$AP683)-ROW())/12+5):INDIRECT("S"&amp;(ROW()+12*(($AO683-1)*3+$AP683)-ROW())/12+5),AR683)</f>
        <v>0</v>
      </c>
      <c r="AT683" s="378">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376">
        <f ca="1">COUNTIF(INDIRECT("U"&amp;(ROW()+12*(($AO683-1)*3+$AP683)-ROW())/12+5):INDIRECT("AF"&amp;(ROW()+12*(($AO683-1)*3+$AP683)-ROW())/12+5),AT683)</f>
        <v>0</v>
      </c>
      <c r="AV683" s="376">
        <f ca="1">IF(AND(AR683+AT683&gt;0,AS683+AU683&gt;0),COUNTIF(AV$6:AV682,"&gt;0")+1,0)</f>
        <v>0</v>
      </c>
    </row>
    <row r="684" spans="41:48" x14ac:dyDescent="0.15">
      <c r="AO684" s="376">
        <v>19</v>
      </c>
      <c r="AP684" s="376">
        <v>3</v>
      </c>
      <c r="AQ684" s="376">
        <v>7</v>
      </c>
      <c r="AR684" s="37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76">
        <f ca="1">COUNTIF(INDIRECT("H"&amp;(ROW()+12*(($AO684-1)*3+$AP684)-ROW())/12+5):INDIRECT("S"&amp;(ROW()+12*(($AO684-1)*3+$AP684)-ROW())/12+5),AR684)</f>
        <v>0</v>
      </c>
      <c r="AT684" s="378">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376">
        <f ca="1">COUNTIF(INDIRECT("U"&amp;(ROW()+12*(($AO684-1)*3+$AP684)-ROW())/12+5):INDIRECT("AF"&amp;(ROW()+12*(($AO684-1)*3+$AP684)-ROW())/12+5),AT684)</f>
        <v>0</v>
      </c>
      <c r="AV684" s="376">
        <f ca="1">IF(AND(AR684+AT684&gt;0,AS684+AU684&gt;0),COUNTIF(AV$6:AV683,"&gt;0")+1,0)</f>
        <v>0</v>
      </c>
    </row>
    <row r="685" spans="41:48" x14ac:dyDescent="0.15">
      <c r="AO685" s="376">
        <v>19</v>
      </c>
      <c r="AP685" s="376">
        <v>3</v>
      </c>
      <c r="AQ685" s="376">
        <v>8</v>
      </c>
      <c r="AR685" s="37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76">
        <f ca="1">COUNTIF(INDIRECT("H"&amp;(ROW()+12*(($AO685-1)*3+$AP685)-ROW())/12+5):INDIRECT("S"&amp;(ROW()+12*(($AO685-1)*3+$AP685)-ROW())/12+5),AR685)</f>
        <v>0</v>
      </c>
      <c r="AT685" s="378">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376">
        <f ca="1">COUNTIF(INDIRECT("U"&amp;(ROW()+12*(($AO685-1)*3+$AP685)-ROW())/12+5):INDIRECT("AF"&amp;(ROW()+12*(($AO685-1)*3+$AP685)-ROW())/12+5),AT685)</f>
        <v>0</v>
      </c>
      <c r="AV685" s="376">
        <f ca="1">IF(AND(AR685+AT685&gt;0,AS685+AU685&gt;0),COUNTIF(AV$6:AV684,"&gt;0")+1,0)</f>
        <v>0</v>
      </c>
    </row>
    <row r="686" spans="41:48" x14ac:dyDescent="0.15">
      <c r="AO686" s="376">
        <v>19</v>
      </c>
      <c r="AP686" s="376">
        <v>3</v>
      </c>
      <c r="AQ686" s="376">
        <v>9</v>
      </c>
      <c r="AR686" s="37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76">
        <f ca="1">COUNTIF(INDIRECT("H"&amp;(ROW()+12*(($AO686-1)*3+$AP686)-ROW())/12+5):INDIRECT("S"&amp;(ROW()+12*(($AO686-1)*3+$AP686)-ROW())/12+5),AR686)</f>
        <v>0</v>
      </c>
      <c r="AT686" s="378">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376">
        <f ca="1">COUNTIF(INDIRECT("U"&amp;(ROW()+12*(($AO686-1)*3+$AP686)-ROW())/12+5):INDIRECT("AF"&amp;(ROW()+12*(($AO686-1)*3+$AP686)-ROW())/12+5),AT686)</f>
        <v>0</v>
      </c>
      <c r="AV686" s="376">
        <f ca="1">IF(AND(AR686+AT686&gt;0,AS686+AU686&gt;0),COUNTIF(AV$6:AV685,"&gt;0")+1,0)</f>
        <v>0</v>
      </c>
    </row>
    <row r="687" spans="41:48" x14ac:dyDescent="0.15">
      <c r="AO687" s="376">
        <v>19</v>
      </c>
      <c r="AP687" s="376">
        <v>3</v>
      </c>
      <c r="AQ687" s="376">
        <v>10</v>
      </c>
      <c r="AR687" s="37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76">
        <f ca="1">COUNTIF(INDIRECT("H"&amp;(ROW()+12*(($AO687-1)*3+$AP687)-ROW())/12+5):INDIRECT("S"&amp;(ROW()+12*(($AO687-1)*3+$AP687)-ROW())/12+5),AR687)</f>
        <v>0</v>
      </c>
      <c r="AT687" s="378">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376">
        <f ca="1">COUNTIF(INDIRECT("U"&amp;(ROW()+12*(($AO687-1)*3+$AP687)-ROW())/12+5):INDIRECT("AF"&amp;(ROW()+12*(($AO687-1)*3+$AP687)-ROW())/12+5),AT687)</f>
        <v>0</v>
      </c>
      <c r="AV687" s="376">
        <f ca="1">IF(AND(AR687+AT687&gt;0,AS687+AU687&gt;0),COUNTIF(AV$6:AV686,"&gt;0")+1,0)</f>
        <v>0</v>
      </c>
    </row>
    <row r="688" spans="41:48" x14ac:dyDescent="0.15">
      <c r="AO688" s="376">
        <v>19</v>
      </c>
      <c r="AP688" s="376">
        <v>3</v>
      </c>
      <c r="AQ688" s="376">
        <v>11</v>
      </c>
      <c r="AR688" s="37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76">
        <f ca="1">COUNTIF(INDIRECT("H"&amp;(ROW()+12*(($AO688-1)*3+$AP688)-ROW())/12+5):INDIRECT("S"&amp;(ROW()+12*(($AO688-1)*3+$AP688)-ROW())/12+5),AR688)</f>
        <v>0</v>
      </c>
      <c r="AT688" s="378">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376">
        <f ca="1">COUNTIF(INDIRECT("U"&amp;(ROW()+12*(($AO688-1)*3+$AP688)-ROW())/12+5):INDIRECT("AF"&amp;(ROW()+12*(($AO688-1)*3+$AP688)-ROW())/12+5),AT688)</f>
        <v>0</v>
      </c>
      <c r="AV688" s="376">
        <f ca="1">IF(AND(AR688+AT688&gt;0,AS688+AU688&gt;0),COUNTIF(AV$6:AV687,"&gt;0")+1,0)</f>
        <v>0</v>
      </c>
    </row>
    <row r="689" spans="41:48" x14ac:dyDescent="0.15">
      <c r="AO689" s="376">
        <v>19</v>
      </c>
      <c r="AP689" s="376">
        <v>3</v>
      </c>
      <c r="AQ689" s="376">
        <v>12</v>
      </c>
      <c r="AR689" s="37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76">
        <f ca="1">COUNTIF(INDIRECT("H"&amp;(ROW()+12*(($AO689-1)*3+$AP689)-ROW())/12+5):INDIRECT("S"&amp;(ROW()+12*(($AO689-1)*3+$AP689)-ROW())/12+5),AR689)</f>
        <v>0</v>
      </c>
      <c r="AT689" s="378">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376">
        <f ca="1">COUNTIF(INDIRECT("U"&amp;(ROW()+12*(($AO689-1)*3+$AP689)-ROW())/12+5):INDIRECT("AF"&amp;(ROW()+12*(($AO689-1)*3+$AP689)-ROW())/12+5),AT689)</f>
        <v>0</v>
      </c>
      <c r="AV689" s="376">
        <f ca="1">IF(AND(AR689+AT689&gt;0,AS689+AU689&gt;0),COUNTIF(AV$6:AV688,"&gt;0")+1,0)</f>
        <v>0</v>
      </c>
    </row>
    <row r="690" spans="41:48" x14ac:dyDescent="0.15">
      <c r="AO690" s="376">
        <v>20</v>
      </c>
      <c r="AP690" s="376">
        <v>1</v>
      </c>
      <c r="AQ690" s="376">
        <v>1</v>
      </c>
      <c r="AR690" s="37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76">
        <f ca="1">COUNTIF(INDIRECT("H"&amp;(ROW()+12*(($AO690-1)*3+$AP690)-ROW())/12+5):INDIRECT("S"&amp;(ROW()+12*(($AO690-1)*3+$AP690)-ROW())/12+5),AR690)</f>
        <v>0</v>
      </c>
      <c r="AT690" s="378">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376">
        <f ca="1">COUNTIF(INDIRECT("U"&amp;(ROW()+12*(($AO690-1)*3+$AP690)-ROW())/12+5):INDIRECT("AF"&amp;(ROW()+12*(($AO690-1)*3+$AP690)-ROW())/12+5),AT690)</f>
        <v>0</v>
      </c>
      <c r="AV690" s="376">
        <f ca="1">IF(AND(AR690+AT690&gt;0,AS690+AU690&gt;0),COUNTIF(AV$6:AV689,"&gt;0")+1,0)</f>
        <v>0</v>
      </c>
    </row>
    <row r="691" spans="41:48" x14ac:dyDescent="0.15">
      <c r="AO691" s="376">
        <v>20</v>
      </c>
      <c r="AP691" s="376">
        <v>1</v>
      </c>
      <c r="AQ691" s="376">
        <v>2</v>
      </c>
      <c r="AR691" s="37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76">
        <f ca="1">COUNTIF(INDIRECT("H"&amp;(ROW()+12*(($AO691-1)*3+$AP691)-ROW())/12+5):INDIRECT("S"&amp;(ROW()+12*(($AO691-1)*3+$AP691)-ROW())/12+5),AR691)</f>
        <v>0</v>
      </c>
      <c r="AT691" s="378">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376">
        <f ca="1">COUNTIF(INDIRECT("U"&amp;(ROW()+12*(($AO691-1)*3+$AP691)-ROW())/12+5):INDIRECT("AF"&amp;(ROW()+12*(($AO691-1)*3+$AP691)-ROW())/12+5),AT691)</f>
        <v>0</v>
      </c>
      <c r="AV691" s="376">
        <f ca="1">IF(AND(AR691+AT691&gt;0,AS691+AU691&gt;0),COUNTIF(AV$6:AV690,"&gt;0")+1,0)</f>
        <v>0</v>
      </c>
    </row>
    <row r="692" spans="41:48" x14ac:dyDescent="0.15">
      <c r="AO692" s="376">
        <v>20</v>
      </c>
      <c r="AP692" s="376">
        <v>1</v>
      </c>
      <c r="AQ692" s="376">
        <v>3</v>
      </c>
      <c r="AR692" s="37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76">
        <f ca="1">COUNTIF(INDIRECT("H"&amp;(ROW()+12*(($AO692-1)*3+$AP692)-ROW())/12+5):INDIRECT("S"&amp;(ROW()+12*(($AO692-1)*3+$AP692)-ROW())/12+5),AR692)</f>
        <v>0</v>
      </c>
      <c r="AT692" s="378">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376">
        <f ca="1">COUNTIF(INDIRECT("U"&amp;(ROW()+12*(($AO692-1)*3+$AP692)-ROW())/12+5):INDIRECT("AF"&amp;(ROW()+12*(($AO692-1)*3+$AP692)-ROW())/12+5),AT692)</f>
        <v>0</v>
      </c>
      <c r="AV692" s="376">
        <f ca="1">IF(AND(AR692+AT692&gt;0,AS692+AU692&gt;0),COUNTIF(AV$6:AV691,"&gt;0")+1,0)</f>
        <v>0</v>
      </c>
    </row>
    <row r="693" spans="41:48" x14ac:dyDescent="0.15">
      <c r="AO693" s="376">
        <v>20</v>
      </c>
      <c r="AP693" s="376">
        <v>1</v>
      </c>
      <c r="AQ693" s="376">
        <v>4</v>
      </c>
      <c r="AR693" s="37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76">
        <f ca="1">COUNTIF(INDIRECT("H"&amp;(ROW()+12*(($AO693-1)*3+$AP693)-ROW())/12+5):INDIRECT("S"&amp;(ROW()+12*(($AO693-1)*3+$AP693)-ROW())/12+5),AR693)</f>
        <v>0</v>
      </c>
      <c r="AT693" s="378">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376">
        <f ca="1">COUNTIF(INDIRECT("U"&amp;(ROW()+12*(($AO693-1)*3+$AP693)-ROW())/12+5):INDIRECT("AF"&amp;(ROW()+12*(($AO693-1)*3+$AP693)-ROW())/12+5),AT693)</f>
        <v>0</v>
      </c>
      <c r="AV693" s="376">
        <f ca="1">IF(AND(AR693+AT693&gt;0,AS693+AU693&gt;0),COUNTIF(AV$6:AV692,"&gt;0")+1,0)</f>
        <v>0</v>
      </c>
    </row>
    <row r="694" spans="41:48" x14ac:dyDescent="0.15">
      <c r="AO694" s="376">
        <v>20</v>
      </c>
      <c r="AP694" s="376">
        <v>1</v>
      </c>
      <c r="AQ694" s="376">
        <v>5</v>
      </c>
      <c r="AR694" s="37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76">
        <f ca="1">COUNTIF(INDIRECT("H"&amp;(ROW()+12*(($AO694-1)*3+$AP694)-ROW())/12+5):INDIRECT("S"&amp;(ROW()+12*(($AO694-1)*3+$AP694)-ROW())/12+5),AR694)</f>
        <v>0</v>
      </c>
      <c r="AT694" s="378">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376">
        <f ca="1">COUNTIF(INDIRECT("U"&amp;(ROW()+12*(($AO694-1)*3+$AP694)-ROW())/12+5):INDIRECT("AF"&amp;(ROW()+12*(($AO694-1)*3+$AP694)-ROW())/12+5),AT694)</f>
        <v>0</v>
      </c>
      <c r="AV694" s="376">
        <f ca="1">IF(AND(AR694+AT694&gt;0,AS694+AU694&gt;0),COUNTIF(AV$6:AV693,"&gt;0")+1,0)</f>
        <v>0</v>
      </c>
    </row>
    <row r="695" spans="41:48" x14ac:dyDescent="0.15">
      <c r="AO695" s="376">
        <v>20</v>
      </c>
      <c r="AP695" s="376">
        <v>1</v>
      </c>
      <c r="AQ695" s="376">
        <v>6</v>
      </c>
      <c r="AR695" s="37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76">
        <f ca="1">COUNTIF(INDIRECT("H"&amp;(ROW()+12*(($AO695-1)*3+$AP695)-ROW())/12+5):INDIRECT("S"&amp;(ROW()+12*(($AO695-1)*3+$AP695)-ROW())/12+5),AR695)</f>
        <v>0</v>
      </c>
      <c r="AT695" s="378">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376">
        <f ca="1">COUNTIF(INDIRECT("U"&amp;(ROW()+12*(($AO695-1)*3+$AP695)-ROW())/12+5):INDIRECT("AF"&amp;(ROW()+12*(($AO695-1)*3+$AP695)-ROW())/12+5),AT695)</f>
        <v>0</v>
      </c>
      <c r="AV695" s="376">
        <f ca="1">IF(AND(AR695+AT695&gt;0,AS695+AU695&gt;0),COUNTIF(AV$6:AV694,"&gt;0")+1,0)</f>
        <v>0</v>
      </c>
    </row>
    <row r="696" spans="41:48" x14ac:dyDescent="0.15">
      <c r="AO696" s="376">
        <v>20</v>
      </c>
      <c r="AP696" s="376">
        <v>1</v>
      </c>
      <c r="AQ696" s="376">
        <v>7</v>
      </c>
      <c r="AR696" s="37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76">
        <f ca="1">COUNTIF(INDIRECT("H"&amp;(ROW()+12*(($AO696-1)*3+$AP696)-ROW())/12+5):INDIRECT("S"&amp;(ROW()+12*(($AO696-1)*3+$AP696)-ROW())/12+5),AR696)</f>
        <v>0</v>
      </c>
      <c r="AT696" s="378">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376">
        <f ca="1">COUNTIF(INDIRECT("U"&amp;(ROW()+12*(($AO696-1)*3+$AP696)-ROW())/12+5):INDIRECT("AF"&amp;(ROW()+12*(($AO696-1)*3+$AP696)-ROW())/12+5),AT696)</f>
        <v>0</v>
      </c>
      <c r="AV696" s="376">
        <f ca="1">IF(AND(AR696+AT696&gt;0,AS696+AU696&gt;0),COUNTIF(AV$6:AV695,"&gt;0")+1,0)</f>
        <v>0</v>
      </c>
    </row>
    <row r="697" spans="41:48" x14ac:dyDescent="0.15">
      <c r="AO697" s="376">
        <v>20</v>
      </c>
      <c r="AP697" s="376">
        <v>1</v>
      </c>
      <c r="AQ697" s="376">
        <v>8</v>
      </c>
      <c r="AR697" s="37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76">
        <f ca="1">COUNTIF(INDIRECT("H"&amp;(ROW()+12*(($AO697-1)*3+$AP697)-ROW())/12+5):INDIRECT("S"&amp;(ROW()+12*(($AO697-1)*3+$AP697)-ROW())/12+5),AR697)</f>
        <v>0</v>
      </c>
      <c r="AT697" s="378">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376">
        <f ca="1">COUNTIF(INDIRECT("U"&amp;(ROW()+12*(($AO697-1)*3+$AP697)-ROW())/12+5):INDIRECT("AF"&amp;(ROW()+12*(($AO697-1)*3+$AP697)-ROW())/12+5),AT697)</f>
        <v>0</v>
      </c>
      <c r="AV697" s="376">
        <f ca="1">IF(AND(AR697+AT697&gt;0,AS697+AU697&gt;0),COUNTIF(AV$6:AV696,"&gt;0")+1,0)</f>
        <v>0</v>
      </c>
    </row>
    <row r="698" spans="41:48" x14ac:dyDescent="0.15">
      <c r="AO698" s="376">
        <v>20</v>
      </c>
      <c r="AP698" s="376">
        <v>1</v>
      </c>
      <c r="AQ698" s="376">
        <v>9</v>
      </c>
      <c r="AR698" s="37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76">
        <f ca="1">COUNTIF(INDIRECT("H"&amp;(ROW()+12*(($AO698-1)*3+$AP698)-ROW())/12+5):INDIRECT("S"&amp;(ROW()+12*(($AO698-1)*3+$AP698)-ROW())/12+5),AR698)</f>
        <v>0</v>
      </c>
      <c r="AT698" s="378">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376">
        <f ca="1">COUNTIF(INDIRECT("U"&amp;(ROW()+12*(($AO698-1)*3+$AP698)-ROW())/12+5):INDIRECT("AF"&amp;(ROW()+12*(($AO698-1)*3+$AP698)-ROW())/12+5),AT698)</f>
        <v>0</v>
      </c>
      <c r="AV698" s="376">
        <f ca="1">IF(AND(AR698+AT698&gt;0,AS698+AU698&gt;0),COUNTIF(AV$6:AV697,"&gt;0")+1,0)</f>
        <v>0</v>
      </c>
    </row>
    <row r="699" spans="41:48" x14ac:dyDescent="0.15">
      <c r="AO699" s="376">
        <v>20</v>
      </c>
      <c r="AP699" s="376">
        <v>1</v>
      </c>
      <c r="AQ699" s="376">
        <v>10</v>
      </c>
      <c r="AR699" s="37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76">
        <f ca="1">COUNTIF(INDIRECT("H"&amp;(ROW()+12*(($AO699-1)*3+$AP699)-ROW())/12+5):INDIRECT("S"&amp;(ROW()+12*(($AO699-1)*3+$AP699)-ROW())/12+5),AR699)</f>
        <v>0</v>
      </c>
      <c r="AT699" s="378">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376">
        <f ca="1">COUNTIF(INDIRECT("U"&amp;(ROW()+12*(($AO699-1)*3+$AP699)-ROW())/12+5):INDIRECT("AF"&amp;(ROW()+12*(($AO699-1)*3+$AP699)-ROW())/12+5),AT699)</f>
        <v>0</v>
      </c>
      <c r="AV699" s="376">
        <f ca="1">IF(AND(AR699+AT699&gt;0,AS699+AU699&gt;0),COUNTIF(AV$6:AV698,"&gt;0")+1,0)</f>
        <v>0</v>
      </c>
    </row>
    <row r="700" spans="41:48" x14ac:dyDescent="0.15">
      <c r="AO700" s="376">
        <v>20</v>
      </c>
      <c r="AP700" s="376">
        <v>1</v>
      </c>
      <c r="AQ700" s="376">
        <v>11</v>
      </c>
      <c r="AR700" s="37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76">
        <f ca="1">COUNTIF(INDIRECT("H"&amp;(ROW()+12*(($AO700-1)*3+$AP700)-ROW())/12+5):INDIRECT("S"&amp;(ROW()+12*(($AO700-1)*3+$AP700)-ROW())/12+5),AR700)</f>
        <v>0</v>
      </c>
      <c r="AT700" s="378">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376">
        <f ca="1">COUNTIF(INDIRECT("U"&amp;(ROW()+12*(($AO700-1)*3+$AP700)-ROW())/12+5):INDIRECT("AF"&amp;(ROW()+12*(($AO700-1)*3+$AP700)-ROW())/12+5),AT700)</f>
        <v>0</v>
      </c>
      <c r="AV700" s="376">
        <f ca="1">IF(AND(AR700+AT700&gt;0,AS700+AU700&gt;0),COUNTIF(AV$6:AV699,"&gt;0")+1,0)</f>
        <v>0</v>
      </c>
    </row>
    <row r="701" spans="41:48" x14ac:dyDescent="0.15">
      <c r="AO701" s="376">
        <v>20</v>
      </c>
      <c r="AP701" s="376">
        <v>1</v>
      </c>
      <c r="AQ701" s="376">
        <v>12</v>
      </c>
      <c r="AR701" s="37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76">
        <f ca="1">COUNTIF(INDIRECT("H"&amp;(ROW()+12*(($AO701-1)*3+$AP701)-ROW())/12+5):INDIRECT("S"&amp;(ROW()+12*(($AO701-1)*3+$AP701)-ROW())/12+5),AR701)</f>
        <v>0</v>
      </c>
      <c r="AT701" s="378">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376">
        <f ca="1">COUNTIF(INDIRECT("U"&amp;(ROW()+12*(($AO701-1)*3+$AP701)-ROW())/12+5):INDIRECT("AF"&amp;(ROW()+12*(($AO701-1)*3+$AP701)-ROW())/12+5),AT701)</f>
        <v>0</v>
      </c>
      <c r="AV701" s="376">
        <f ca="1">IF(AND(AR701+AT701&gt;0,AS701+AU701&gt;0),COUNTIF(AV$6:AV700,"&gt;0")+1,0)</f>
        <v>0</v>
      </c>
    </row>
    <row r="702" spans="41:48" x14ac:dyDescent="0.15">
      <c r="AO702" s="376">
        <v>20</v>
      </c>
      <c r="AP702" s="376">
        <v>2</v>
      </c>
      <c r="AQ702" s="376">
        <v>1</v>
      </c>
      <c r="AR702" s="37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76">
        <f ca="1">COUNTIF(INDIRECT("H"&amp;(ROW()+12*(($AO702-1)*3+$AP702)-ROW())/12+5):INDIRECT("S"&amp;(ROW()+12*(($AO702-1)*3+$AP702)-ROW())/12+5),AR702)</f>
        <v>0</v>
      </c>
      <c r="AT702" s="378">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376">
        <f ca="1">COUNTIF(INDIRECT("U"&amp;(ROW()+12*(($AO702-1)*3+$AP702)-ROW())/12+5):INDIRECT("AF"&amp;(ROW()+12*(($AO702-1)*3+$AP702)-ROW())/12+5),AT702)</f>
        <v>0</v>
      </c>
      <c r="AV702" s="376">
        <f ca="1">IF(AND(AR702+AT702&gt;0,AS702+AU702&gt;0),COUNTIF(AV$6:AV701,"&gt;0")+1,0)</f>
        <v>0</v>
      </c>
    </row>
    <row r="703" spans="41:48" x14ac:dyDescent="0.15">
      <c r="AO703" s="376">
        <v>20</v>
      </c>
      <c r="AP703" s="376">
        <v>2</v>
      </c>
      <c r="AQ703" s="376">
        <v>2</v>
      </c>
      <c r="AR703" s="37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76">
        <f ca="1">COUNTIF(INDIRECT("H"&amp;(ROW()+12*(($AO703-1)*3+$AP703)-ROW())/12+5):INDIRECT("S"&amp;(ROW()+12*(($AO703-1)*3+$AP703)-ROW())/12+5),AR703)</f>
        <v>0</v>
      </c>
      <c r="AT703" s="378">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376">
        <f ca="1">COUNTIF(INDIRECT("U"&amp;(ROW()+12*(($AO703-1)*3+$AP703)-ROW())/12+5):INDIRECT("AF"&amp;(ROW()+12*(($AO703-1)*3+$AP703)-ROW())/12+5),AT703)</f>
        <v>0</v>
      </c>
      <c r="AV703" s="376">
        <f ca="1">IF(AND(AR703+AT703&gt;0,AS703+AU703&gt;0),COUNTIF(AV$6:AV702,"&gt;0")+1,0)</f>
        <v>0</v>
      </c>
    </row>
    <row r="704" spans="41:48" x14ac:dyDescent="0.15">
      <c r="AO704" s="376">
        <v>20</v>
      </c>
      <c r="AP704" s="376">
        <v>2</v>
      </c>
      <c r="AQ704" s="376">
        <v>3</v>
      </c>
      <c r="AR704" s="37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76">
        <f ca="1">COUNTIF(INDIRECT("H"&amp;(ROW()+12*(($AO704-1)*3+$AP704)-ROW())/12+5):INDIRECT("S"&amp;(ROW()+12*(($AO704-1)*3+$AP704)-ROW())/12+5),AR704)</f>
        <v>0</v>
      </c>
      <c r="AT704" s="378">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376">
        <f ca="1">COUNTIF(INDIRECT("U"&amp;(ROW()+12*(($AO704-1)*3+$AP704)-ROW())/12+5):INDIRECT("AF"&amp;(ROW()+12*(($AO704-1)*3+$AP704)-ROW())/12+5),AT704)</f>
        <v>0</v>
      </c>
      <c r="AV704" s="376">
        <f ca="1">IF(AND(AR704+AT704&gt;0,AS704+AU704&gt;0),COUNTIF(AV$6:AV703,"&gt;0")+1,0)</f>
        <v>0</v>
      </c>
    </row>
    <row r="705" spans="41:48" x14ac:dyDescent="0.15">
      <c r="AO705" s="376">
        <v>20</v>
      </c>
      <c r="AP705" s="376">
        <v>2</v>
      </c>
      <c r="AQ705" s="376">
        <v>4</v>
      </c>
      <c r="AR705" s="37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76">
        <f ca="1">COUNTIF(INDIRECT("H"&amp;(ROW()+12*(($AO705-1)*3+$AP705)-ROW())/12+5):INDIRECT("S"&amp;(ROW()+12*(($AO705-1)*3+$AP705)-ROW())/12+5),AR705)</f>
        <v>0</v>
      </c>
      <c r="AT705" s="378">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376">
        <f ca="1">COUNTIF(INDIRECT("U"&amp;(ROW()+12*(($AO705-1)*3+$AP705)-ROW())/12+5):INDIRECT("AF"&amp;(ROW()+12*(($AO705-1)*3+$AP705)-ROW())/12+5),AT705)</f>
        <v>0</v>
      </c>
      <c r="AV705" s="376">
        <f ca="1">IF(AND(AR705+AT705&gt;0,AS705+AU705&gt;0),COUNTIF(AV$6:AV704,"&gt;0")+1,0)</f>
        <v>0</v>
      </c>
    </row>
    <row r="706" spans="41:48" x14ac:dyDescent="0.15">
      <c r="AO706" s="376">
        <v>20</v>
      </c>
      <c r="AP706" s="376">
        <v>2</v>
      </c>
      <c r="AQ706" s="376">
        <v>5</v>
      </c>
      <c r="AR706" s="37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76">
        <f ca="1">COUNTIF(INDIRECT("H"&amp;(ROW()+12*(($AO706-1)*3+$AP706)-ROW())/12+5):INDIRECT("S"&amp;(ROW()+12*(($AO706-1)*3+$AP706)-ROW())/12+5),AR706)</f>
        <v>0</v>
      </c>
      <c r="AT706" s="378">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376">
        <f ca="1">COUNTIF(INDIRECT("U"&amp;(ROW()+12*(($AO706-1)*3+$AP706)-ROW())/12+5):INDIRECT("AF"&amp;(ROW()+12*(($AO706-1)*3+$AP706)-ROW())/12+5),AT706)</f>
        <v>0</v>
      </c>
      <c r="AV706" s="376">
        <f ca="1">IF(AND(AR706+AT706&gt;0,AS706+AU706&gt;0),COUNTIF(AV$6:AV705,"&gt;0")+1,0)</f>
        <v>0</v>
      </c>
    </row>
    <row r="707" spans="41:48" x14ac:dyDescent="0.15">
      <c r="AO707" s="376">
        <v>20</v>
      </c>
      <c r="AP707" s="376">
        <v>2</v>
      </c>
      <c r="AQ707" s="376">
        <v>6</v>
      </c>
      <c r="AR707" s="37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76">
        <f ca="1">COUNTIF(INDIRECT("H"&amp;(ROW()+12*(($AO707-1)*3+$AP707)-ROW())/12+5):INDIRECT("S"&amp;(ROW()+12*(($AO707-1)*3+$AP707)-ROW())/12+5),AR707)</f>
        <v>0</v>
      </c>
      <c r="AT707" s="378">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376">
        <f ca="1">COUNTIF(INDIRECT("U"&amp;(ROW()+12*(($AO707-1)*3+$AP707)-ROW())/12+5):INDIRECT("AF"&amp;(ROW()+12*(($AO707-1)*3+$AP707)-ROW())/12+5),AT707)</f>
        <v>0</v>
      </c>
      <c r="AV707" s="376">
        <f ca="1">IF(AND(AR707+AT707&gt;0,AS707+AU707&gt;0),COUNTIF(AV$6:AV706,"&gt;0")+1,0)</f>
        <v>0</v>
      </c>
    </row>
    <row r="708" spans="41:48" x14ac:dyDescent="0.15">
      <c r="AO708" s="376">
        <v>20</v>
      </c>
      <c r="AP708" s="376">
        <v>2</v>
      </c>
      <c r="AQ708" s="376">
        <v>7</v>
      </c>
      <c r="AR708" s="37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76">
        <f ca="1">COUNTIF(INDIRECT("H"&amp;(ROW()+12*(($AO708-1)*3+$AP708)-ROW())/12+5):INDIRECT("S"&amp;(ROW()+12*(($AO708-1)*3+$AP708)-ROW())/12+5),AR708)</f>
        <v>0</v>
      </c>
      <c r="AT708" s="378">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376">
        <f ca="1">COUNTIF(INDIRECT("U"&amp;(ROW()+12*(($AO708-1)*3+$AP708)-ROW())/12+5):INDIRECT("AF"&amp;(ROW()+12*(($AO708-1)*3+$AP708)-ROW())/12+5),AT708)</f>
        <v>0</v>
      </c>
      <c r="AV708" s="376">
        <f ca="1">IF(AND(AR708+AT708&gt;0,AS708+AU708&gt;0),COUNTIF(AV$6:AV707,"&gt;0")+1,0)</f>
        <v>0</v>
      </c>
    </row>
    <row r="709" spans="41:48" x14ac:dyDescent="0.15">
      <c r="AO709" s="376">
        <v>20</v>
      </c>
      <c r="AP709" s="376">
        <v>2</v>
      </c>
      <c r="AQ709" s="376">
        <v>8</v>
      </c>
      <c r="AR709" s="37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76">
        <f ca="1">COUNTIF(INDIRECT("H"&amp;(ROW()+12*(($AO709-1)*3+$AP709)-ROW())/12+5):INDIRECT("S"&amp;(ROW()+12*(($AO709-1)*3+$AP709)-ROW())/12+5),AR709)</f>
        <v>0</v>
      </c>
      <c r="AT709" s="378">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376">
        <f ca="1">COUNTIF(INDIRECT("U"&amp;(ROW()+12*(($AO709-1)*3+$AP709)-ROW())/12+5):INDIRECT("AF"&amp;(ROW()+12*(($AO709-1)*3+$AP709)-ROW())/12+5),AT709)</f>
        <v>0</v>
      </c>
      <c r="AV709" s="376">
        <f ca="1">IF(AND(AR709+AT709&gt;0,AS709+AU709&gt;0),COUNTIF(AV$6:AV708,"&gt;0")+1,0)</f>
        <v>0</v>
      </c>
    </row>
    <row r="710" spans="41:48" x14ac:dyDescent="0.15">
      <c r="AO710" s="376">
        <v>20</v>
      </c>
      <c r="AP710" s="376">
        <v>2</v>
      </c>
      <c r="AQ710" s="376">
        <v>9</v>
      </c>
      <c r="AR710" s="37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76">
        <f ca="1">COUNTIF(INDIRECT("H"&amp;(ROW()+12*(($AO710-1)*3+$AP710)-ROW())/12+5):INDIRECT("S"&amp;(ROW()+12*(($AO710-1)*3+$AP710)-ROW())/12+5),AR710)</f>
        <v>0</v>
      </c>
      <c r="AT710" s="378">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376">
        <f ca="1">COUNTIF(INDIRECT("U"&amp;(ROW()+12*(($AO710-1)*3+$AP710)-ROW())/12+5):INDIRECT("AF"&amp;(ROW()+12*(($AO710-1)*3+$AP710)-ROW())/12+5),AT710)</f>
        <v>0</v>
      </c>
      <c r="AV710" s="376">
        <f ca="1">IF(AND(AR710+AT710&gt;0,AS710+AU710&gt;0),COUNTIF(AV$6:AV709,"&gt;0")+1,0)</f>
        <v>0</v>
      </c>
    </row>
    <row r="711" spans="41:48" x14ac:dyDescent="0.15">
      <c r="AO711" s="376">
        <v>20</v>
      </c>
      <c r="AP711" s="376">
        <v>2</v>
      </c>
      <c r="AQ711" s="376">
        <v>10</v>
      </c>
      <c r="AR711" s="37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76">
        <f ca="1">COUNTIF(INDIRECT("H"&amp;(ROW()+12*(($AO711-1)*3+$AP711)-ROW())/12+5):INDIRECT("S"&amp;(ROW()+12*(($AO711-1)*3+$AP711)-ROW())/12+5),AR711)</f>
        <v>0</v>
      </c>
      <c r="AT711" s="378">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376">
        <f ca="1">COUNTIF(INDIRECT("U"&amp;(ROW()+12*(($AO711-1)*3+$AP711)-ROW())/12+5):INDIRECT("AF"&amp;(ROW()+12*(($AO711-1)*3+$AP711)-ROW())/12+5),AT711)</f>
        <v>0</v>
      </c>
      <c r="AV711" s="376">
        <f ca="1">IF(AND(AR711+AT711&gt;0,AS711+AU711&gt;0),COUNTIF(AV$6:AV710,"&gt;0")+1,0)</f>
        <v>0</v>
      </c>
    </row>
    <row r="712" spans="41:48" x14ac:dyDescent="0.15">
      <c r="AO712" s="376">
        <v>20</v>
      </c>
      <c r="AP712" s="376">
        <v>2</v>
      </c>
      <c r="AQ712" s="376">
        <v>11</v>
      </c>
      <c r="AR712" s="37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76">
        <f ca="1">COUNTIF(INDIRECT("H"&amp;(ROW()+12*(($AO712-1)*3+$AP712)-ROW())/12+5):INDIRECT("S"&amp;(ROW()+12*(($AO712-1)*3+$AP712)-ROW())/12+5),AR712)</f>
        <v>0</v>
      </c>
      <c r="AT712" s="378">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376">
        <f ca="1">COUNTIF(INDIRECT("U"&amp;(ROW()+12*(($AO712-1)*3+$AP712)-ROW())/12+5):INDIRECT("AF"&amp;(ROW()+12*(($AO712-1)*3+$AP712)-ROW())/12+5),AT712)</f>
        <v>0</v>
      </c>
      <c r="AV712" s="376">
        <f ca="1">IF(AND(AR712+AT712&gt;0,AS712+AU712&gt;0),COUNTIF(AV$6:AV711,"&gt;0")+1,0)</f>
        <v>0</v>
      </c>
    </row>
    <row r="713" spans="41:48" x14ac:dyDescent="0.15">
      <c r="AO713" s="376">
        <v>20</v>
      </c>
      <c r="AP713" s="376">
        <v>2</v>
      </c>
      <c r="AQ713" s="376">
        <v>12</v>
      </c>
      <c r="AR713" s="37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76">
        <f ca="1">COUNTIF(INDIRECT("H"&amp;(ROW()+12*(($AO713-1)*3+$AP713)-ROW())/12+5):INDIRECT("S"&amp;(ROW()+12*(($AO713-1)*3+$AP713)-ROW())/12+5),AR713)</f>
        <v>0</v>
      </c>
      <c r="AT713" s="378">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376">
        <f ca="1">COUNTIF(INDIRECT("U"&amp;(ROW()+12*(($AO713-1)*3+$AP713)-ROW())/12+5):INDIRECT("AF"&amp;(ROW()+12*(($AO713-1)*3+$AP713)-ROW())/12+5),AT713)</f>
        <v>0</v>
      </c>
      <c r="AV713" s="376">
        <f ca="1">IF(AND(AR713+AT713&gt;0,AS713+AU713&gt;0),COUNTIF(AV$6:AV712,"&gt;0")+1,0)</f>
        <v>0</v>
      </c>
    </row>
    <row r="714" spans="41:48" x14ac:dyDescent="0.15">
      <c r="AO714" s="376">
        <v>20</v>
      </c>
      <c r="AP714" s="376">
        <v>3</v>
      </c>
      <c r="AQ714" s="376">
        <v>1</v>
      </c>
      <c r="AR714" s="37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76">
        <f ca="1">COUNTIF(INDIRECT("H"&amp;(ROW()+12*(($AO714-1)*3+$AP714)-ROW())/12+5):INDIRECT("S"&amp;(ROW()+12*(($AO714-1)*3+$AP714)-ROW())/12+5),AR714)</f>
        <v>0</v>
      </c>
      <c r="AT714" s="378">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376">
        <f ca="1">COUNTIF(INDIRECT("U"&amp;(ROW()+12*(($AO714-1)*3+$AP714)-ROW())/12+5):INDIRECT("AF"&amp;(ROW()+12*(($AO714-1)*3+$AP714)-ROW())/12+5),AT714)</f>
        <v>0</v>
      </c>
      <c r="AV714" s="376">
        <f ca="1">IF(AND(AR714+AT714&gt;0,AS714+AU714&gt;0),COUNTIF(AV$6:AV713,"&gt;0")+1,0)</f>
        <v>0</v>
      </c>
    </row>
    <row r="715" spans="41:48" x14ac:dyDescent="0.15">
      <c r="AO715" s="376">
        <v>20</v>
      </c>
      <c r="AP715" s="376">
        <v>3</v>
      </c>
      <c r="AQ715" s="376">
        <v>2</v>
      </c>
      <c r="AR715" s="37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76">
        <f ca="1">COUNTIF(INDIRECT("H"&amp;(ROW()+12*(($AO715-1)*3+$AP715)-ROW())/12+5):INDIRECT("S"&amp;(ROW()+12*(($AO715-1)*3+$AP715)-ROW())/12+5),AR715)</f>
        <v>0</v>
      </c>
      <c r="AT715" s="378">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376">
        <f ca="1">COUNTIF(INDIRECT("U"&amp;(ROW()+12*(($AO715-1)*3+$AP715)-ROW())/12+5):INDIRECT("AF"&amp;(ROW()+12*(($AO715-1)*3+$AP715)-ROW())/12+5),AT715)</f>
        <v>0</v>
      </c>
      <c r="AV715" s="376">
        <f ca="1">IF(AND(AR715+AT715&gt;0,AS715+AU715&gt;0),COUNTIF(AV$6:AV714,"&gt;0")+1,0)</f>
        <v>0</v>
      </c>
    </row>
    <row r="716" spans="41:48" x14ac:dyDescent="0.15">
      <c r="AO716" s="376">
        <v>20</v>
      </c>
      <c r="AP716" s="376">
        <v>3</v>
      </c>
      <c r="AQ716" s="376">
        <v>3</v>
      </c>
      <c r="AR716" s="37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76">
        <f ca="1">COUNTIF(INDIRECT("H"&amp;(ROW()+12*(($AO716-1)*3+$AP716)-ROW())/12+5):INDIRECT("S"&amp;(ROW()+12*(($AO716-1)*3+$AP716)-ROW())/12+5),AR716)</f>
        <v>0</v>
      </c>
      <c r="AT716" s="378">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376">
        <f ca="1">COUNTIF(INDIRECT("U"&amp;(ROW()+12*(($AO716-1)*3+$AP716)-ROW())/12+5):INDIRECT("AF"&amp;(ROW()+12*(($AO716-1)*3+$AP716)-ROW())/12+5),AT716)</f>
        <v>0</v>
      </c>
      <c r="AV716" s="376">
        <f ca="1">IF(AND(AR716+AT716&gt;0,AS716+AU716&gt;0),COUNTIF(AV$6:AV715,"&gt;0")+1,0)</f>
        <v>0</v>
      </c>
    </row>
    <row r="717" spans="41:48" x14ac:dyDescent="0.15">
      <c r="AO717" s="376">
        <v>20</v>
      </c>
      <c r="AP717" s="376">
        <v>3</v>
      </c>
      <c r="AQ717" s="376">
        <v>4</v>
      </c>
      <c r="AR717" s="37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76">
        <f ca="1">COUNTIF(INDIRECT("H"&amp;(ROW()+12*(($AO717-1)*3+$AP717)-ROW())/12+5):INDIRECT("S"&amp;(ROW()+12*(($AO717-1)*3+$AP717)-ROW())/12+5),AR717)</f>
        <v>0</v>
      </c>
      <c r="AT717" s="378">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376">
        <f ca="1">COUNTIF(INDIRECT("U"&amp;(ROW()+12*(($AO717-1)*3+$AP717)-ROW())/12+5):INDIRECT("AF"&amp;(ROW()+12*(($AO717-1)*3+$AP717)-ROW())/12+5),AT717)</f>
        <v>0</v>
      </c>
      <c r="AV717" s="376">
        <f ca="1">IF(AND(AR717+AT717&gt;0,AS717+AU717&gt;0),COUNTIF(AV$6:AV716,"&gt;0")+1,0)</f>
        <v>0</v>
      </c>
    </row>
    <row r="718" spans="41:48" x14ac:dyDescent="0.15">
      <c r="AO718" s="376">
        <v>20</v>
      </c>
      <c r="AP718" s="376">
        <v>3</v>
      </c>
      <c r="AQ718" s="376">
        <v>5</v>
      </c>
      <c r="AR718" s="37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76">
        <f ca="1">COUNTIF(INDIRECT("H"&amp;(ROW()+12*(($AO718-1)*3+$AP718)-ROW())/12+5):INDIRECT("S"&amp;(ROW()+12*(($AO718-1)*3+$AP718)-ROW())/12+5),AR718)</f>
        <v>0</v>
      </c>
      <c r="AT718" s="378">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376">
        <f ca="1">COUNTIF(INDIRECT("U"&amp;(ROW()+12*(($AO718-1)*3+$AP718)-ROW())/12+5):INDIRECT("AF"&amp;(ROW()+12*(($AO718-1)*3+$AP718)-ROW())/12+5),AT718)</f>
        <v>0</v>
      </c>
      <c r="AV718" s="376">
        <f ca="1">IF(AND(AR718+AT718&gt;0,AS718+AU718&gt;0),COUNTIF(AV$6:AV717,"&gt;0")+1,0)</f>
        <v>0</v>
      </c>
    </row>
    <row r="719" spans="41:48" x14ac:dyDescent="0.15">
      <c r="AO719" s="376">
        <v>20</v>
      </c>
      <c r="AP719" s="376">
        <v>3</v>
      </c>
      <c r="AQ719" s="376">
        <v>6</v>
      </c>
      <c r="AR719" s="37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76">
        <f ca="1">COUNTIF(INDIRECT("H"&amp;(ROW()+12*(($AO719-1)*3+$AP719)-ROW())/12+5):INDIRECT("S"&amp;(ROW()+12*(($AO719-1)*3+$AP719)-ROW())/12+5),AR719)</f>
        <v>0</v>
      </c>
      <c r="AT719" s="378">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376">
        <f ca="1">COUNTIF(INDIRECT("U"&amp;(ROW()+12*(($AO719-1)*3+$AP719)-ROW())/12+5):INDIRECT("AF"&amp;(ROW()+12*(($AO719-1)*3+$AP719)-ROW())/12+5),AT719)</f>
        <v>0</v>
      </c>
      <c r="AV719" s="376">
        <f ca="1">IF(AND(AR719+AT719&gt;0,AS719+AU719&gt;0),COUNTIF(AV$6:AV718,"&gt;0")+1,0)</f>
        <v>0</v>
      </c>
    </row>
    <row r="720" spans="41:48" x14ac:dyDescent="0.15">
      <c r="AO720" s="376">
        <v>20</v>
      </c>
      <c r="AP720" s="376">
        <v>3</v>
      </c>
      <c r="AQ720" s="376">
        <v>7</v>
      </c>
      <c r="AR720" s="37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76">
        <f ca="1">COUNTIF(INDIRECT("H"&amp;(ROW()+12*(($AO720-1)*3+$AP720)-ROW())/12+5):INDIRECT("S"&amp;(ROW()+12*(($AO720-1)*3+$AP720)-ROW())/12+5),AR720)</f>
        <v>0</v>
      </c>
      <c r="AT720" s="378">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376">
        <f ca="1">COUNTIF(INDIRECT("U"&amp;(ROW()+12*(($AO720-1)*3+$AP720)-ROW())/12+5):INDIRECT("AF"&amp;(ROW()+12*(($AO720-1)*3+$AP720)-ROW())/12+5),AT720)</f>
        <v>0</v>
      </c>
      <c r="AV720" s="376">
        <f ca="1">IF(AND(AR720+AT720&gt;0,AS720+AU720&gt;0),COUNTIF(AV$6:AV719,"&gt;0")+1,0)</f>
        <v>0</v>
      </c>
    </row>
    <row r="721" spans="41:48" x14ac:dyDescent="0.15">
      <c r="AO721" s="376">
        <v>20</v>
      </c>
      <c r="AP721" s="376">
        <v>3</v>
      </c>
      <c r="AQ721" s="376">
        <v>8</v>
      </c>
      <c r="AR721" s="37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76">
        <f ca="1">COUNTIF(INDIRECT("H"&amp;(ROW()+12*(($AO721-1)*3+$AP721)-ROW())/12+5):INDIRECT("S"&amp;(ROW()+12*(($AO721-1)*3+$AP721)-ROW())/12+5),AR721)</f>
        <v>0</v>
      </c>
      <c r="AT721" s="378">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376">
        <f ca="1">COUNTIF(INDIRECT("U"&amp;(ROW()+12*(($AO721-1)*3+$AP721)-ROW())/12+5):INDIRECT("AF"&amp;(ROW()+12*(($AO721-1)*3+$AP721)-ROW())/12+5),AT721)</f>
        <v>0</v>
      </c>
      <c r="AV721" s="376">
        <f ca="1">IF(AND(AR721+AT721&gt;0,AS721+AU721&gt;0),COUNTIF(AV$6:AV720,"&gt;0")+1,0)</f>
        <v>0</v>
      </c>
    </row>
    <row r="722" spans="41:48" x14ac:dyDescent="0.15">
      <c r="AO722" s="376">
        <v>20</v>
      </c>
      <c r="AP722" s="376">
        <v>3</v>
      </c>
      <c r="AQ722" s="376">
        <v>9</v>
      </c>
      <c r="AR722" s="37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76">
        <f ca="1">COUNTIF(INDIRECT("H"&amp;(ROW()+12*(($AO722-1)*3+$AP722)-ROW())/12+5):INDIRECT("S"&amp;(ROW()+12*(($AO722-1)*3+$AP722)-ROW())/12+5),AR722)</f>
        <v>0</v>
      </c>
      <c r="AT722" s="378">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376">
        <f ca="1">COUNTIF(INDIRECT("U"&amp;(ROW()+12*(($AO722-1)*3+$AP722)-ROW())/12+5):INDIRECT("AF"&amp;(ROW()+12*(($AO722-1)*3+$AP722)-ROW())/12+5),AT722)</f>
        <v>0</v>
      </c>
      <c r="AV722" s="376">
        <f ca="1">IF(AND(AR722+AT722&gt;0,AS722+AU722&gt;0),COUNTIF(AV$6:AV721,"&gt;0")+1,0)</f>
        <v>0</v>
      </c>
    </row>
    <row r="723" spans="41:48" x14ac:dyDescent="0.15">
      <c r="AO723" s="376">
        <v>20</v>
      </c>
      <c r="AP723" s="376">
        <v>3</v>
      </c>
      <c r="AQ723" s="376">
        <v>10</v>
      </c>
      <c r="AR723" s="37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76">
        <f ca="1">COUNTIF(INDIRECT("H"&amp;(ROW()+12*(($AO723-1)*3+$AP723)-ROW())/12+5):INDIRECT("S"&amp;(ROW()+12*(($AO723-1)*3+$AP723)-ROW())/12+5),AR723)</f>
        <v>0</v>
      </c>
      <c r="AT723" s="378">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376">
        <f ca="1">COUNTIF(INDIRECT("U"&amp;(ROW()+12*(($AO723-1)*3+$AP723)-ROW())/12+5):INDIRECT("AF"&amp;(ROW()+12*(($AO723-1)*3+$AP723)-ROW())/12+5),AT723)</f>
        <v>0</v>
      </c>
      <c r="AV723" s="376">
        <f ca="1">IF(AND(AR723+AT723&gt;0,AS723+AU723&gt;0),COUNTIF(AV$6:AV722,"&gt;0")+1,0)</f>
        <v>0</v>
      </c>
    </row>
    <row r="724" spans="41:48" x14ac:dyDescent="0.15">
      <c r="AO724" s="376">
        <v>20</v>
      </c>
      <c r="AP724" s="376">
        <v>3</v>
      </c>
      <c r="AQ724" s="376">
        <v>11</v>
      </c>
      <c r="AR724" s="37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76">
        <f ca="1">COUNTIF(INDIRECT("H"&amp;(ROW()+12*(($AO724-1)*3+$AP724)-ROW())/12+5):INDIRECT("S"&amp;(ROW()+12*(($AO724-1)*3+$AP724)-ROW())/12+5),AR724)</f>
        <v>0</v>
      </c>
      <c r="AT724" s="378">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376">
        <f ca="1">COUNTIF(INDIRECT("U"&amp;(ROW()+12*(($AO724-1)*3+$AP724)-ROW())/12+5):INDIRECT("AF"&amp;(ROW()+12*(($AO724-1)*3+$AP724)-ROW())/12+5),AT724)</f>
        <v>0</v>
      </c>
      <c r="AV724" s="376">
        <f ca="1">IF(AND(AR724+AT724&gt;0,AS724+AU724&gt;0),COUNTIF(AV$6:AV723,"&gt;0")+1,0)</f>
        <v>0</v>
      </c>
    </row>
    <row r="725" spans="41:48" x14ac:dyDescent="0.15">
      <c r="AO725" s="376">
        <v>20</v>
      </c>
      <c r="AP725" s="376">
        <v>3</v>
      </c>
      <c r="AQ725" s="376">
        <v>12</v>
      </c>
      <c r="AR725" s="37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76">
        <f ca="1">COUNTIF(INDIRECT("H"&amp;(ROW()+12*(($AO725-1)*3+$AP725)-ROW())/12+5):INDIRECT("S"&amp;(ROW()+12*(($AO725-1)*3+$AP725)-ROW())/12+5),AR725)</f>
        <v>0</v>
      </c>
      <c r="AT725" s="378">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376">
        <f ca="1">COUNTIF(INDIRECT("U"&amp;(ROW()+12*(($AO725-1)*3+$AP725)-ROW())/12+5):INDIRECT("AF"&amp;(ROW()+12*(($AO725-1)*3+$AP725)-ROW())/12+5),AT725)</f>
        <v>0</v>
      </c>
      <c r="AV725" s="376">
        <f ca="1">IF(AND(AR725+AT725&gt;0,AS725+AU725&gt;0),COUNTIF(AV$6:AV724,"&gt;0")+1,0)</f>
        <v>0</v>
      </c>
    </row>
    <row r="726" spans="41:48" x14ac:dyDescent="0.15">
      <c r="AO726" s="376">
        <v>21</v>
      </c>
      <c r="AP726" s="376">
        <v>1</v>
      </c>
      <c r="AQ726" s="376">
        <v>1</v>
      </c>
      <c r="AR726" s="378">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76">
        <f ca="1">COUNTIF(INDIRECT("H"&amp;(ROW()+12*(($AO726-1)*3+$AP726)-ROW())/12+5):INDIRECT("S"&amp;(ROW()+12*(($AO726-1)*3+$AP726)-ROW())/12+5),AR726)</f>
        <v>0</v>
      </c>
      <c r="AT726" s="378">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376">
        <f ca="1">COUNTIF(INDIRECT("U"&amp;(ROW()+12*(($AO726-1)*3+$AP726)-ROW())/12+5):INDIRECT("AF"&amp;(ROW()+12*(($AO726-1)*3+$AP726)-ROW())/12+5),AT726)</f>
        <v>0</v>
      </c>
      <c r="AV726" s="376">
        <f ca="1">IF(AND(AR726+AT726&gt;0,AS726+AU726&gt;0),COUNTIF(AV$6:AV725,"&gt;0")+1,0)</f>
        <v>0</v>
      </c>
    </row>
    <row r="727" spans="41:48" x14ac:dyDescent="0.15">
      <c r="AO727" s="376">
        <v>21</v>
      </c>
      <c r="AP727" s="376">
        <v>1</v>
      </c>
      <c r="AQ727" s="376">
        <v>2</v>
      </c>
      <c r="AR727" s="378">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76">
        <f ca="1">COUNTIF(INDIRECT("H"&amp;(ROW()+12*(($AO727-1)*3+$AP727)-ROW())/12+5):INDIRECT("S"&amp;(ROW()+12*(($AO727-1)*3+$AP727)-ROW())/12+5),AR727)</f>
        <v>0</v>
      </c>
      <c r="AT727" s="378">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376">
        <f ca="1">COUNTIF(INDIRECT("U"&amp;(ROW()+12*(($AO727-1)*3+$AP727)-ROW())/12+5):INDIRECT("AF"&amp;(ROW()+12*(($AO727-1)*3+$AP727)-ROW())/12+5),AT727)</f>
        <v>0</v>
      </c>
      <c r="AV727" s="376">
        <f ca="1">IF(AND(AR727+AT727&gt;0,AS727+AU727&gt;0),COUNTIF(AV$6:AV726,"&gt;0")+1,0)</f>
        <v>0</v>
      </c>
    </row>
    <row r="728" spans="41:48" x14ac:dyDescent="0.15">
      <c r="AO728" s="376">
        <v>21</v>
      </c>
      <c r="AP728" s="376">
        <v>1</v>
      </c>
      <c r="AQ728" s="376">
        <v>3</v>
      </c>
      <c r="AR728" s="378">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76">
        <f ca="1">COUNTIF(INDIRECT("H"&amp;(ROW()+12*(($AO728-1)*3+$AP728)-ROW())/12+5):INDIRECT("S"&amp;(ROW()+12*(($AO728-1)*3+$AP728)-ROW())/12+5),AR728)</f>
        <v>0</v>
      </c>
      <c r="AT728" s="378">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376">
        <f ca="1">COUNTIF(INDIRECT("U"&amp;(ROW()+12*(($AO728-1)*3+$AP728)-ROW())/12+5):INDIRECT("AF"&amp;(ROW()+12*(($AO728-1)*3+$AP728)-ROW())/12+5),AT728)</f>
        <v>0</v>
      </c>
      <c r="AV728" s="376">
        <f ca="1">IF(AND(AR728+AT728&gt;0,AS728+AU728&gt;0),COUNTIF(AV$6:AV727,"&gt;0")+1,0)</f>
        <v>0</v>
      </c>
    </row>
    <row r="729" spans="41:48" x14ac:dyDescent="0.15">
      <c r="AO729" s="376">
        <v>21</v>
      </c>
      <c r="AP729" s="376">
        <v>1</v>
      </c>
      <c r="AQ729" s="376">
        <v>4</v>
      </c>
      <c r="AR729" s="378">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76">
        <f ca="1">COUNTIF(INDIRECT("H"&amp;(ROW()+12*(($AO729-1)*3+$AP729)-ROW())/12+5):INDIRECT("S"&amp;(ROW()+12*(($AO729-1)*3+$AP729)-ROW())/12+5),AR729)</f>
        <v>0</v>
      </c>
      <c r="AT729" s="378">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376">
        <f ca="1">COUNTIF(INDIRECT("U"&amp;(ROW()+12*(($AO729-1)*3+$AP729)-ROW())/12+5):INDIRECT("AF"&amp;(ROW()+12*(($AO729-1)*3+$AP729)-ROW())/12+5),AT729)</f>
        <v>0</v>
      </c>
      <c r="AV729" s="376">
        <f ca="1">IF(AND(AR729+AT729&gt;0,AS729+AU729&gt;0),COUNTIF(AV$6:AV728,"&gt;0")+1,0)</f>
        <v>0</v>
      </c>
    </row>
    <row r="730" spans="41:48" x14ac:dyDescent="0.15">
      <c r="AO730" s="376">
        <v>21</v>
      </c>
      <c r="AP730" s="376">
        <v>1</v>
      </c>
      <c r="AQ730" s="376">
        <v>5</v>
      </c>
      <c r="AR730" s="378">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76">
        <f ca="1">COUNTIF(INDIRECT("H"&amp;(ROW()+12*(($AO730-1)*3+$AP730)-ROW())/12+5):INDIRECT("S"&amp;(ROW()+12*(($AO730-1)*3+$AP730)-ROW())/12+5),AR730)</f>
        <v>0</v>
      </c>
      <c r="AT730" s="378">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376">
        <f ca="1">COUNTIF(INDIRECT("U"&amp;(ROW()+12*(($AO730-1)*3+$AP730)-ROW())/12+5):INDIRECT("AF"&amp;(ROW()+12*(($AO730-1)*3+$AP730)-ROW())/12+5),AT730)</f>
        <v>0</v>
      </c>
      <c r="AV730" s="376">
        <f ca="1">IF(AND(AR730+AT730&gt;0,AS730+AU730&gt;0),COUNTIF(AV$6:AV729,"&gt;0")+1,0)</f>
        <v>0</v>
      </c>
    </row>
    <row r="731" spans="41:48" x14ac:dyDescent="0.15">
      <c r="AO731" s="376">
        <v>21</v>
      </c>
      <c r="AP731" s="376">
        <v>1</v>
      </c>
      <c r="AQ731" s="376">
        <v>6</v>
      </c>
      <c r="AR731" s="378">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76">
        <f ca="1">COUNTIF(INDIRECT("H"&amp;(ROW()+12*(($AO731-1)*3+$AP731)-ROW())/12+5):INDIRECT("S"&amp;(ROW()+12*(($AO731-1)*3+$AP731)-ROW())/12+5),AR731)</f>
        <v>0</v>
      </c>
      <c r="AT731" s="378">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376">
        <f ca="1">COUNTIF(INDIRECT("U"&amp;(ROW()+12*(($AO731-1)*3+$AP731)-ROW())/12+5):INDIRECT("AF"&amp;(ROW()+12*(($AO731-1)*3+$AP731)-ROW())/12+5),AT731)</f>
        <v>0</v>
      </c>
      <c r="AV731" s="376">
        <f ca="1">IF(AND(AR731+AT731&gt;0,AS731+AU731&gt;0),COUNTIF(AV$6:AV730,"&gt;0")+1,0)</f>
        <v>0</v>
      </c>
    </row>
    <row r="732" spans="41:48" x14ac:dyDescent="0.15">
      <c r="AO732" s="376">
        <v>21</v>
      </c>
      <c r="AP732" s="376">
        <v>1</v>
      </c>
      <c r="AQ732" s="376">
        <v>7</v>
      </c>
      <c r="AR732" s="378">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76">
        <f ca="1">COUNTIF(INDIRECT("H"&amp;(ROW()+12*(($AO732-1)*3+$AP732)-ROW())/12+5):INDIRECT("S"&amp;(ROW()+12*(($AO732-1)*3+$AP732)-ROW())/12+5),AR732)</f>
        <v>0</v>
      </c>
      <c r="AT732" s="378">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376">
        <f ca="1">COUNTIF(INDIRECT("U"&amp;(ROW()+12*(($AO732-1)*3+$AP732)-ROW())/12+5):INDIRECT("AF"&amp;(ROW()+12*(($AO732-1)*3+$AP732)-ROW())/12+5),AT732)</f>
        <v>0</v>
      </c>
      <c r="AV732" s="376">
        <f ca="1">IF(AND(AR732+AT732&gt;0,AS732+AU732&gt;0),COUNTIF(AV$6:AV731,"&gt;0")+1,0)</f>
        <v>0</v>
      </c>
    </row>
    <row r="733" spans="41:48" x14ac:dyDescent="0.15">
      <c r="AO733" s="376">
        <v>21</v>
      </c>
      <c r="AP733" s="376">
        <v>1</v>
      </c>
      <c r="AQ733" s="376">
        <v>8</v>
      </c>
      <c r="AR733" s="378">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76">
        <f ca="1">COUNTIF(INDIRECT("H"&amp;(ROW()+12*(($AO733-1)*3+$AP733)-ROW())/12+5):INDIRECT("S"&amp;(ROW()+12*(($AO733-1)*3+$AP733)-ROW())/12+5),AR733)</f>
        <v>0</v>
      </c>
      <c r="AT733" s="378">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376">
        <f ca="1">COUNTIF(INDIRECT("U"&amp;(ROW()+12*(($AO733-1)*3+$AP733)-ROW())/12+5):INDIRECT("AF"&amp;(ROW()+12*(($AO733-1)*3+$AP733)-ROW())/12+5),AT733)</f>
        <v>0</v>
      </c>
      <c r="AV733" s="376">
        <f ca="1">IF(AND(AR733+AT733&gt;0,AS733+AU733&gt;0),COUNTIF(AV$6:AV732,"&gt;0")+1,0)</f>
        <v>0</v>
      </c>
    </row>
    <row r="734" spans="41:48" x14ac:dyDescent="0.15">
      <c r="AO734" s="376">
        <v>21</v>
      </c>
      <c r="AP734" s="376">
        <v>1</v>
      </c>
      <c r="AQ734" s="376">
        <v>9</v>
      </c>
      <c r="AR734" s="378">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76">
        <f ca="1">COUNTIF(INDIRECT("H"&amp;(ROW()+12*(($AO734-1)*3+$AP734)-ROW())/12+5):INDIRECT("S"&amp;(ROW()+12*(($AO734-1)*3+$AP734)-ROW())/12+5),AR734)</f>
        <v>0</v>
      </c>
      <c r="AT734" s="378">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376">
        <f ca="1">COUNTIF(INDIRECT("U"&amp;(ROW()+12*(($AO734-1)*3+$AP734)-ROW())/12+5):INDIRECT("AF"&amp;(ROW()+12*(($AO734-1)*3+$AP734)-ROW())/12+5),AT734)</f>
        <v>0</v>
      </c>
      <c r="AV734" s="376">
        <f ca="1">IF(AND(AR734+AT734&gt;0,AS734+AU734&gt;0),COUNTIF(AV$6:AV733,"&gt;0")+1,0)</f>
        <v>0</v>
      </c>
    </row>
    <row r="735" spans="41:48" x14ac:dyDescent="0.15">
      <c r="AO735" s="376">
        <v>21</v>
      </c>
      <c r="AP735" s="376">
        <v>1</v>
      </c>
      <c r="AQ735" s="376">
        <v>10</v>
      </c>
      <c r="AR735" s="378">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76">
        <f ca="1">COUNTIF(INDIRECT("H"&amp;(ROW()+12*(($AO735-1)*3+$AP735)-ROW())/12+5):INDIRECT("S"&amp;(ROW()+12*(($AO735-1)*3+$AP735)-ROW())/12+5),AR735)</f>
        <v>0</v>
      </c>
      <c r="AT735" s="378">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376">
        <f ca="1">COUNTIF(INDIRECT("U"&amp;(ROW()+12*(($AO735-1)*3+$AP735)-ROW())/12+5):INDIRECT("AF"&amp;(ROW()+12*(($AO735-1)*3+$AP735)-ROW())/12+5),AT735)</f>
        <v>0</v>
      </c>
      <c r="AV735" s="376">
        <f ca="1">IF(AND(AR735+AT735&gt;0,AS735+AU735&gt;0),COUNTIF(AV$6:AV734,"&gt;0")+1,0)</f>
        <v>0</v>
      </c>
    </row>
    <row r="736" spans="41:48" x14ac:dyDescent="0.15">
      <c r="AO736" s="376">
        <v>21</v>
      </c>
      <c r="AP736" s="376">
        <v>1</v>
      </c>
      <c r="AQ736" s="376">
        <v>11</v>
      </c>
      <c r="AR736" s="378">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76">
        <f ca="1">COUNTIF(INDIRECT("H"&amp;(ROW()+12*(($AO736-1)*3+$AP736)-ROW())/12+5):INDIRECT("S"&amp;(ROW()+12*(($AO736-1)*3+$AP736)-ROW())/12+5),AR736)</f>
        <v>0</v>
      </c>
      <c r="AT736" s="378">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376">
        <f ca="1">COUNTIF(INDIRECT("U"&amp;(ROW()+12*(($AO736-1)*3+$AP736)-ROW())/12+5):INDIRECT("AF"&amp;(ROW()+12*(($AO736-1)*3+$AP736)-ROW())/12+5),AT736)</f>
        <v>0</v>
      </c>
      <c r="AV736" s="376">
        <f ca="1">IF(AND(AR736+AT736&gt;0,AS736+AU736&gt;0),COUNTIF(AV$6:AV735,"&gt;0")+1,0)</f>
        <v>0</v>
      </c>
    </row>
    <row r="737" spans="41:48" x14ac:dyDescent="0.15">
      <c r="AO737" s="376">
        <v>21</v>
      </c>
      <c r="AP737" s="376">
        <v>1</v>
      </c>
      <c r="AQ737" s="376">
        <v>12</v>
      </c>
      <c r="AR737" s="378">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76">
        <f ca="1">COUNTIF(INDIRECT("H"&amp;(ROW()+12*(($AO737-1)*3+$AP737)-ROW())/12+5):INDIRECT("S"&amp;(ROW()+12*(($AO737-1)*3+$AP737)-ROW())/12+5),AR737)</f>
        <v>0</v>
      </c>
      <c r="AT737" s="378">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376">
        <f ca="1">COUNTIF(INDIRECT("U"&amp;(ROW()+12*(($AO737-1)*3+$AP737)-ROW())/12+5):INDIRECT("AF"&amp;(ROW()+12*(($AO737-1)*3+$AP737)-ROW())/12+5),AT737)</f>
        <v>0</v>
      </c>
      <c r="AV737" s="376">
        <f ca="1">IF(AND(AR737+AT737&gt;0,AS737+AU737&gt;0),COUNTIF(AV$6:AV736,"&gt;0")+1,0)</f>
        <v>0</v>
      </c>
    </row>
    <row r="738" spans="41:48" x14ac:dyDescent="0.15">
      <c r="AO738" s="376">
        <v>21</v>
      </c>
      <c r="AP738" s="376">
        <v>2</v>
      </c>
      <c r="AQ738" s="376">
        <v>1</v>
      </c>
      <c r="AR738" s="378">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76">
        <f ca="1">COUNTIF(INDIRECT("H"&amp;(ROW()+12*(($AO738-1)*3+$AP738)-ROW())/12+5):INDIRECT("S"&amp;(ROW()+12*(($AO738-1)*3+$AP738)-ROW())/12+5),AR738)</f>
        <v>0</v>
      </c>
      <c r="AT738" s="378">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376">
        <f ca="1">COUNTIF(INDIRECT("U"&amp;(ROW()+12*(($AO738-1)*3+$AP738)-ROW())/12+5):INDIRECT("AF"&amp;(ROW()+12*(($AO738-1)*3+$AP738)-ROW())/12+5),AT738)</f>
        <v>0</v>
      </c>
      <c r="AV738" s="376">
        <f ca="1">IF(AND(AR738+AT738&gt;0,AS738+AU738&gt;0),COUNTIF(AV$6:AV737,"&gt;0")+1,0)</f>
        <v>0</v>
      </c>
    </row>
    <row r="739" spans="41:48" x14ac:dyDescent="0.15">
      <c r="AO739" s="376">
        <v>21</v>
      </c>
      <c r="AP739" s="376">
        <v>2</v>
      </c>
      <c r="AQ739" s="376">
        <v>2</v>
      </c>
      <c r="AR739" s="378">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76">
        <f ca="1">COUNTIF(INDIRECT("H"&amp;(ROW()+12*(($AO739-1)*3+$AP739)-ROW())/12+5):INDIRECT("S"&amp;(ROW()+12*(($AO739-1)*3+$AP739)-ROW())/12+5),AR739)</f>
        <v>0</v>
      </c>
      <c r="AT739" s="378">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376">
        <f ca="1">COUNTIF(INDIRECT("U"&amp;(ROW()+12*(($AO739-1)*3+$AP739)-ROW())/12+5):INDIRECT("AF"&amp;(ROW()+12*(($AO739-1)*3+$AP739)-ROW())/12+5),AT739)</f>
        <v>0</v>
      </c>
      <c r="AV739" s="376">
        <f ca="1">IF(AND(AR739+AT739&gt;0,AS739+AU739&gt;0),COUNTIF(AV$6:AV738,"&gt;0")+1,0)</f>
        <v>0</v>
      </c>
    </row>
    <row r="740" spans="41:48" x14ac:dyDescent="0.15">
      <c r="AO740" s="376">
        <v>21</v>
      </c>
      <c r="AP740" s="376">
        <v>2</v>
      </c>
      <c r="AQ740" s="376">
        <v>3</v>
      </c>
      <c r="AR740" s="378">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76">
        <f ca="1">COUNTIF(INDIRECT("H"&amp;(ROW()+12*(($AO740-1)*3+$AP740)-ROW())/12+5):INDIRECT("S"&amp;(ROW()+12*(($AO740-1)*3+$AP740)-ROW())/12+5),AR740)</f>
        <v>0</v>
      </c>
      <c r="AT740" s="378">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376">
        <f ca="1">COUNTIF(INDIRECT("U"&amp;(ROW()+12*(($AO740-1)*3+$AP740)-ROW())/12+5):INDIRECT("AF"&amp;(ROW()+12*(($AO740-1)*3+$AP740)-ROW())/12+5),AT740)</f>
        <v>0</v>
      </c>
      <c r="AV740" s="376">
        <f ca="1">IF(AND(AR740+AT740&gt;0,AS740+AU740&gt;0),COUNTIF(AV$6:AV739,"&gt;0")+1,0)</f>
        <v>0</v>
      </c>
    </row>
    <row r="741" spans="41:48" x14ac:dyDescent="0.15">
      <c r="AO741" s="376">
        <v>21</v>
      </c>
      <c r="AP741" s="376">
        <v>2</v>
      </c>
      <c r="AQ741" s="376">
        <v>4</v>
      </c>
      <c r="AR741" s="378">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76">
        <f ca="1">COUNTIF(INDIRECT("H"&amp;(ROW()+12*(($AO741-1)*3+$AP741)-ROW())/12+5):INDIRECT("S"&amp;(ROW()+12*(($AO741-1)*3+$AP741)-ROW())/12+5),AR741)</f>
        <v>0</v>
      </c>
      <c r="AT741" s="378">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376">
        <f ca="1">COUNTIF(INDIRECT("U"&amp;(ROW()+12*(($AO741-1)*3+$AP741)-ROW())/12+5):INDIRECT("AF"&amp;(ROW()+12*(($AO741-1)*3+$AP741)-ROW())/12+5),AT741)</f>
        <v>0</v>
      </c>
      <c r="AV741" s="376">
        <f ca="1">IF(AND(AR741+AT741&gt;0,AS741+AU741&gt;0),COUNTIF(AV$6:AV740,"&gt;0")+1,0)</f>
        <v>0</v>
      </c>
    </row>
    <row r="742" spans="41:48" x14ac:dyDescent="0.15">
      <c r="AO742" s="376">
        <v>21</v>
      </c>
      <c r="AP742" s="376">
        <v>2</v>
      </c>
      <c r="AQ742" s="376">
        <v>5</v>
      </c>
      <c r="AR742" s="378">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76">
        <f ca="1">COUNTIF(INDIRECT("H"&amp;(ROW()+12*(($AO742-1)*3+$AP742)-ROW())/12+5):INDIRECT("S"&amp;(ROW()+12*(($AO742-1)*3+$AP742)-ROW())/12+5),AR742)</f>
        <v>0</v>
      </c>
      <c r="AT742" s="378">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376">
        <f ca="1">COUNTIF(INDIRECT("U"&amp;(ROW()+12*(($AO742-1)*3+$AP742)-ROW())/12+5):INDIRECT("AF"&amp;(ROW()+12*(($AO742-1)*3+$AP742)-ROW())/12+5),AT742)</f>
        <v>0</v>
      </c>
      <c r="AV742" s="376">
        <f ca="1">IF(AND(AR742+AT742&gt;0,AS742+AU742&gt;0),COUNTIF(AV$6:AV741,"&gt;0")+1,0)</f>
        <v>0</v>
      </c>
    </row>
    <row r="743" spans="41:48" x14ac:dyDescent="0.15">
      <c r="AO743" s="376">
        <v>21</v>
      </c>
      <c r="AP743" s="376">
        <v>2</v>
      </c>
      <c r="AQ743" s="376">
        <v>6</v>
      </c>
      <c r="AR743" s="378">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76">
        <f ca="1">COUNTIF(INDIRECT("H"&amp;(ROW()+12*(($AO743-1)*3+$AP743)-ROW())/12+5):INDIRECT("S"&amp;(ROW()+12*(($AO743-1)*3+$AP743)-ROW())/12+5),AR743)</f>
        <v>0</v>
      </c>
      <c r="AT743" s="378">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376">
        <f ca="1">COUNTIF(INDIRECT("U"&amp;(ROW()+12*(($AO743-1)*3+$AP743)-ROW())/12+5):INDIRECT("AF"&amp;(ROW()+12*(($AO743-1)*3+$AP743)-ROW())/12+5),AT743)</f>
        <v>0</v>
      </c>
      <c r="AV743" s="376">
        <f ca="1">IF(AND(AR743+AT743&gt;0,AS743+AU743&gt;0),COUNTIF(AV$6:AV742,"&gt;0")+1,0)</f>
        <v>0</v>
      </c>
    </row>
    <row r="744" spans="41:48" x14ac:dyDescent="0.15">
      <c r="AO744" s="376">
        <v>21</v>
      </c>
      <c r="AP744" s="376">
        <v>2</v>
      </c>
      <c r="AQ744" s="376">
        <v>7</v>
      </c>
      <c r="AR744" s="378">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76">
        <f ca="1">COUNTIF(INDIRECT("H"&amp;(ROW()+12*(($AO744-1)*3+$AP744)-ROW())/12+5):INDIRECT("S"&amp;(ROW()+12*(($AO744-1)*3+$AP744)-ROW())/12+5),AR744)</f>
        <v>0</v>
      </c>
      <c r="AT744" s="378">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376">
        <f ca="1">COUNTIF(INDIRECT("U"&amp;(ROW()+12*(($AO744-1)*3+$AP744)-ROW())/12+5):INDIRECT("AF"&amp;(ROW()+12*(($AO744-1)*3+$AP744)-ROW())/12+5),AT744)</f>
        <v>0</v>
      </c>
      <c r="AV744" s="376">
        <f ca="1">IF(AND(AR744+AT744&gt;0,AS744+AU744&gt;0),COUNTIF(AV$6:AV743,"&gt;0")+1,0)</f>
        <v>0</v>
      </c>
    </row>
    <row r="745" spans="41:48" x14ac:dyDescent="0.15">
      <c r="AO745" s="376">
        <v>21</v>
      </c>
      <c r="AP745" s="376">
        <v>2</v>
      </c>
      <c r="AQ745" s="376">
        <v>8</v>
      </c>
      <c r="AR745" s="378">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76">
        <f ca="1">COUNTIF(INDIRECT("H"&amp;(ROW()+12*(($AO745-1)*3+$AP745)-ROW())/12+5):INDIRECT("S"&amp;(ROW()+12*(($AO745-1)*3+$AP745)-ROW())/12+5),AR745)</f>
        <v>0</v>
      </c>
      <c r="AT745" s="378">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376">
        <f ca="1">COUNTIF(INDIRECT("U"&amp;(ROW()+12*(($AO745-1)*3+$AP745)-ROW())/12+5):INDIRECT("AF"&amp;(ROW()+12*(($AO745-1)*3+$AP745)-ROW())/12+5),AT745)</f>
        <v>0</v>
      </c>
      <c r="AV745" s="376">
        <f ca="1">IF(AND(AR745+AT745&gt;0,AS745+AU745&gt;0),COUNTIF(AV$6:AV744,"&gt;0")+1,0)</f>
        <v>0</v>
      </c>
    </row>
    <row r="746" spans="41:48" x14ac:dyDescent="0.15">
      <c r="AO746" s="376">
        <v>21</v>
      </c>
      <c r="AP746" s="376">
        <v>2</v>
      </c>
      <c r="AQ746" s="376">
        <v>9</v>
      </c>
      <c r="AR746" s="378">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76">
        <f ca="1">COUNTIF(INDIRECT("H"&amp;(ROW()+12*(($AO746-1)*3+$AP746)-ROW())/12+5):INDIRECT("S"&amp;(ROW()+12*(($AO746-1)*3+$AP746)-ROW())/12+5),AR746)</f>
        <v>0</v>
      </c>
      <c r="AT746" s="378">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376">
        <f ca="1">COUNTIF(INDIRECT("U"&amp;(ROW()+12*(($AO746-1)*3+$AP746)-ROW())/12+5):INDIRECT("AF"&amp;(ROW()+12*(($AO746-1)*3+$AP746)-ROW())/12+5),AT746)</f>
        <v>0</v>
      </c>
      <c r="AV746" s="376">
        <f ca="1">IF(AND(AR746+AT746&gt;0,AS746+AU746&gt;0),COUNTIF(AV$6:AV745,"&gt;0")+1,0)</f>
        <v>0</v>
      </c>
    </row>
    <row r="747" spans="41:48" x14ac:dyDescent="0.15">
      <c r="AO747" s="376">
        <v>21</v>
      </c>
      <c r="AP747" s="376">
        <v>2</v>
      </c>
      <c r="AQ747" s="376">
        <v>10</v>
      </c>
      <c r="AR747" s="378">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76">
        <f ca="1">COUNTIF(INDIRECT("H"&amp;(ROW()+12*(($AO747-1)*3+$AP747)-ROW())/12+5):INDIRECT("S"&amp;(ROW()+12*(($AO747-1)*3+$AP747)-ROW())/12+5),AR747)</f>
        <v>0</v>
      </c>
      <c r="AT747" s="378">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376">
        <f ca="1">COUNTIF(INDIRECT("U"&amp;(ROW()+12*(($AO747-1)*3+$AP747)-ROW())/12+5):INDIRECT("AF"&amp;(ROW()+12*(($AO747-1)*3+$AP747)-ROW())/12+5),AT747)</f>
        <v>0</v>
      </c>
      <c r="AV747" s="376">
        <f ca="1">IF(AND(AR747+AT747&gt;0,AS747+AU747&gt;0),COUNTIF(AV$6:AV746,"&gt;0")+1,0)</f>
        <v>0</v>
      </c>
    </row>
    <row r="748" spans="41:48" x14ac:dyDescent="0.15">
      <c r="AO748" s="376">
        <v>21</v>
      </c>
      <c r="AP748" s="376">
        <v>2</v>
      </c>
      <c r="AQ748" s="376">
        <v>11</v>
      </c>
      <c r="AR748" s="378">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76">
        <f ca="1">COUNTIF(INDIRECT("H"&amp;(ROW()+12*(($AO748-1)*3+$AP748)-ROW())/12+5):INDIRECT("S"&amp;(ROW()+12*(($AO748-1)*3+$AP748)-ROW())/12+5),AR748)</f>
        <v>0</v>
      </c>
      <c r="AT748" s="378">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376">
        <f ca="1">COUNTIF(INDIRECT("U"&amp;(ROW()+12*(($AO748-1)*3+$AP748)-ROW())/12+5):INDIRECT("AF"&amp;(ROW()+12*(($AO748-1)*3+$AP748)-ROW())/12+5),AT748)</f>
        <v>0</v>
      </c>
      <c r="AV748" s="376">
        <f ca="1">IF(AND(AR748+AT748&gt;0,AS748+AU748&gt;0),COUNTIF(AV$6:AV747,"&gt;0")+1,0)</f>
        <v>0</v>
      </c>
    </row>
    <row r="749" spans="41:48" x14ac:dyDescent="0.15">
      <c r="AO749" s="376">
        <v>21</v>
      </c>
      <c r="AP749" s="376">
        <v>2</v>
      </c>
      <c r="AQ749" s="376">
        <v>12</v>
      </c>
      <c r="AR749" s="378">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76">
        <f ca="1">COUNTIF(INDIRECT("H"&amp;(ROW()+12*(($AO749-1)*3+$AP749)-ROW())/12+5):INDIRECT("S"&amp;(ROW()+12*(($AO749-1)*3+$AP749)-ROW())/12+5),AR749)</f>
        <v>0</v>
      </c>
      <c r="AT749" s="378">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376">
        <f ca="1">COUNTIF(INDIRECT("U"&amp;(ROW()+12*(($AO749-1)*3+$AP749)-ROW())/12+5):INDIRECT("AF"&amp;(ROW()+12*(($AO749-1)*3+$AP749)-ROW())/12+5),AT749)</f>
        <v>0</v>
      </c>
      <c r="AV749" s="376">
        <f ca="1">IF(AND(AR749+AT749&gt;0,AS749+AU749&gt;0),COUNTIF(AV$6:AV748,"&gt;0")+1,0)</f>
        <v>0</v>
      </c>
    </row>
    <row r="750" spans="41:48" x14ac:dyDescent="0.15">
      <c r="AO750" s="376">
        <v>21</v>
      </c>
      <c r="AP750" s="376">
        <v>3</v>
      </c>
      <c r="AQ750" s="376">
        <v>1</v>
      </c>
      <c r="AR750" s="378">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76">
        <f ca="1">COUNTIF(INDIRECT("H"&amp;(ROW()+12*(($AO750-1)*3+$AP750)-ROW())/12+5):INDIRECT("S"&amp;(ROW()+12*(($AO750-1)*3+$AP750)-ROW())/12+5),AR750)</f>
        <v>0</v>
      </c>
      <c r="AT750" s="378">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376">
        <f ca="1">COUNTIF(INDIRECT("U"&amp;(ROW()+12*(($AO750-1)*3+$AP750)-ROW())/12+5):INDIRECT("AF"&amp;(ROW()+12*(($AO750-1)*3+$AP750)-ROW())/12+5),AT750)</f>
        <v>0</v>
      </c>
      <c r="AV750" s="376">
        <f ca="1">IF(AND(AR750+AT750&gt;0,AS750+AU750&gt;0),COUNTIF(AV$6:AV749,"&gt;0")+1,0)</f>
        <v>0</v>
      </c>
    </row>
    <row r="751" spans="41:48" x14ac:dyDescent="0.15">
      <c r="AO751" s="376">
        <v>21</v>
      </c>
      <c r="AP751" s="376">
        <v>3</v>
      </c>
      <c r="AQ751" s="376">
        <v>2</v>
      </c>
      <c r="AR751" s="378">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76">
        <f ca="1">COUNTIF(INDIRECT("H"&amp;(ROW()+12*(($AO751-1)*3+$AP751)-ROW())/12+5):INDIRECT("S"&amp;(ROW()+12*(($AO751-1)*3+$AP751)-ROW())/12+5),AR751)</f>
        <v>0</v>
      </c>
      <c r="AT751" s="378">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376">
        <f ca="1">COUNTIF(INDIRECT("U"&amp;(ROW()+12*(($AO751-1)*3+$AP751)-ROW())/12+5):INDIRECT("AF"&amp;(ROW()+12*(($AO751-1)*3+$AP751)-ROW())/12+5),AT751)</f>
        <v>0</v>
      </c>
      <c r="AV751" s="376">
        <f ca="1">IF(AND(AR751+AT751&gt;0,AS751+AU751&gt;0),COUNTIF(AV$6:AV750,"&gt;0")+1,0)</f>
        <v>0</v>
      </c>
    </row>
    <row r="752" spans="41:48" x14ac:dyDescent="0.15">
      <c r="AO752" s="376">
        <v>21</v>
      </c>
      <c r="AP752" s="376">
        <v>3</v>
      </c>
      <c r="AQ752" s="376">
        <v>3</v>
      </c>
      <c r="AR752" s="378">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76">
        <f ca="1">COUNTIF(INDIRECT("H"&amp;(ROW()+12*(($AO752-1)*3+$AP752)-ROW())/12+5):INDIRECT("S"&amp;(ROW()+12*(($AO752-1)*3+$AP752)-ROW())/12+5),AR752)</f>
        <v>0</v>
      </c>
      <c r="AT752" s="378">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376">
        <f ca="1">COUNTIF(INDIRECT("U"&amp;(ROW()+12*(($AO752-1)*3+$AP752)-ROW())/12+5):INDIRECT("AF"&amp;(ROW()+12*(($AO752-1)*3+$AP752)-ROW())/12+5),AT752)</f>
        <v>0</v>
      </c>
      <c r="AV752" s="376">
        <f ca="1">IF(AND(AR752+AT752&gt;0,AS752+AU752&gt;0),COUNTIF(AV$6:AV751,"&gt;0")+1,0)</f>
        <v>0</v>
      </c>
    </row>
    <row r="753" spans="41:48" x14ac:dyDescent="0.15">
      <c r="AO753" s="376">
        <v>21</v>
      </c>
      <c r="AP753" s="376">
        <v>3</v>
      </c>
      <c r="AQ753" s="376">
        <v>4</v>
      </c>
      <c r="AR753" s="378">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76">
        <f ca="1">COUNTIF(INDIRECT("H"&amp;(ROW()+12*(($AO753-1)*3+$AP753)-ROW())/12+5):INDIRECT("S"&amp;(ROW()+12*(($AO753-1)*3+$AP753)-ROW())/12+5),AR753)</f>
        <v>0</v>
      </c>
      <c r="AT753" s="378">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376">
        <f ca="1">COUNTIF(INDIRECT("U"&amp;(ROW()+12*(($AO753-1)*3+$AP753)-ROW())/12+5):INDIRECT("AF"&amp;(ROW()+12*(($AO753-1)*3+$AP753)-ROW())/12+5),AT753)</f>
        <v>0</v>
      </c>
      <c r="AV753" s="376">
        <f ca="1">IF(AND(AR753+AT753&gt;0,AS753+AU753&gt;0),COUNTIF(AV$6:AV752,"&gt;0")+1,0)</f>
        <v>0</v>
      </c>
    </row>
    <row r="754" spans="41:48" x14ac:dyDescent="0.15">
      <c r="AO754" s="376">
        <v>21</v>
      </c>
      <c r="AP754" s="376">
        <v>3</v>
      </c>
      <c r="AQ754" s="376">
        <v>5</v>
      </c>
      <c r="AR754" s="378">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76">
        <f ca="1">COUNTIF(INDIRECT("H"&amp;(ROW()+12*(($AO754-1)*3+$AP754)-ROW())/12+5):INDIRECT("S"&amp;(ROW()+12*(($AO754-1)*3+$AP754)-ROW())/12+5),AR754)</f>
        <v>0</v>
      </c>
      <c r="AT754" s="378">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376">
        <f ca="1">COUNTIF(INDIRECT("U"&amp;(ROW()+12*(($AO754-1)*3+$AP754)-ROW())/12+5):INDIRECT("AF"&amp;(ROW()+12*(($AO754-1)*3+$AP754)-ROW())/12+5),AT754)</f>
        <v>0</v>
      </c>
      <c r="AV754" s="376">
        <f ca="1">IF(AND(AR754+AT754&gt;0,AS754+AU754&gt;0),COUNTIF(AV$6:AV753,"&gt;0")+1,0)</f>
        <v>0</v>
      </c>
    </row>
    <row r="755" spans="41:48" x14ac:dyDescent="0.15">
      <c r="AO755" s="376">
        <v>21</v>
      </c>
      <c r="AP755" s="376">
        <v>3</v>
      </c>
      <c r="AQ755" s="376">
        <v>6</v>
      </c>
      <c r="AR755" s="378">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76">
        <f ca="1">COUNTIF(INDIRECT("H"&amp;(ROW()+12*(($AO755-1)*3+$AP755)-ROW())/12+5):INDIRECT("S"&amp;(ROW()+12*(($AO755-1)*3+$AP755)-ROW())/12+5),AR755)</f>
        <v>0</v>
      </c>
      <c r="AT755" s="378">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376">
        <f ca="1">COUNTIF(INDIRECT("U"&amp;(ROW()+12*(($AO755-1)*3+$AP755)-ROW())/12+5):INDIRECT("AF"&amp;(ROW()+12*(($AO755-1)*3+$AP755)-ROW())/12+5),AT755)</f>
        <v>0</v>
      </c>
      <c r="AV755" s="376">
        <f ca="1">IF(AND(AR755+AT755&gt;0,AS755+AU755&gt;0),COUNTIF(AV$6:AV754,"&gt;0")+1,0)</f>
        <v>0</v>
      </c>
    </row>
    <row r="756" spans="41:48" x14ac:dyDescent="0.15">
      <c r="AO756" s="376">
        <v>21</v>
      </c>
      <c r="AP756" s="376">
        <v>3</v>
      </c>
      <c r="AQ756" s="376">
        <v>7</v>
      </c>
      <c r="AR756" s="378">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76">
        <f ca="1">COUNTIF(INDIRECT("H"&amp;(ROW()+12*(($AO756-1)*3+$AP756)-ROW())/12+5):INDIRECT("S"&amp;(ROW()+12*(($AO756-1)*3+$AP756)-ROW())/12+5),AR756)</f>
        <v>0</v>
      </c>
      <c r="AT756" s="378">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376">
        <f ca="1">COUNTIF(INDIRECT("U"&amp;(ROW()+12*(($AO756-1)*3+$AP756)-ROW())/12+5):INDIRECT("AF"&amp;(ROW()+12*(($AO756-1)*3+$AP756)-ROW())/12+5),AT756)</f>
        <v>0</v>
      </c>
      <c r="AV756" s="376">
        <f ca="1">IF(AND(AR756+AT756&gt;0,AS756+AU756&gt;0),COUNTIF(AV$6:AV755,"&gt;0")+1,0)</f>
        <v>0</v>
      </c>
    </row>
    <row r="757" spans="41:48" x14ac:dyDescent="0.15">
      <c r="AO757" s="376">
        <v>21</v>
      </c>
      <c r="AP757" s="376">
        <v>3</v>
      </c>
      <c r="AQ757" s="376">
        <v>8</v>
      </c>
      <c r="AR757" s="378">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76">
        <f ca="1">COUNTIF(INDIRECT("H"&amp;(ROW()+12*(($AO757-1)*3+$AP757)-ROW())/12+5):INDIRECT("S"&amp;(ROW()+12*(($AO757-1)*3+$AP757)-ROW())/12+5),AR757)</f>
        <v>0</v>
      </c>
      <c r="AT757" s="378">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376">
        <f ca="1">COUNTIF(INDIRECT("U"&amp;(ROW()+12*(($AO757-1)*3+$AP757)-ROW())/12+5):INDIRECT("AF"&amp;(ROW()+12*(($AO757-1)*3+$AP757)-ROW())/12+5),AT757)</f>
        <v>0</v>
      </c>
      <c r="AV757" s="376">
        <f ca="1">IF(AND(AR757+AT757&gt;0,AS757+AU757&gt;0),COUNTIF(AV$6:AV756,"&gt;0")+1,0)</f>
        <v>0</v>
      </c>
    </row>
    <row r="758" spans="41:48" x14ac:dyDescent="0.15">
      <c r="AO758" s="376">
        <v>21</v>
      </c>
      <c r="AP758" s="376">
        <v>3</v>
      </c>
      <c r="AQ758" s="376">
        <v>9</v>
      </c>
      <c r="AR758" s="378">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76">
        <f ca="1">COUNTIF(INDIRECT("H"&amp;(ROW()+12*(($AO758-1)*3+$AP758)-ROW())/12+5):INDIRECT("S"&amp;(ROW()+12*(($AO758-1)*3+$AP758)-ROW())/12+5),AR758)</f>
        <v>0</v>
      </c>
      <c r="AT758" s="378">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376">
        <f ca="1">COUNTIF(INDIRECT("U"&amp;(ROW()+12*(($AO758-1)*3+$AP758)-ROW())/12+5):INDIRECT("AF"&amp;(ROW()+12*(($AO758-1)*3+$AP758)-ROW())/12+5),AT758)</f>
        <v>0</v>
      </c>
      <c r="AV758" s="376">
        <f ca="1">IF(AND(AR758+AT758&gt;0,AS758+AU758&gt;0),COUNTIF(AV$6:AV757,"&gt;0")+1,0)</f>
        <v>0</v>
      </c>
    </row>
    <row r="759" spans="41:48" x14ac:dyDescent="0.15">
      <c r="AO759" s="376">
        <v>21</v>
      </c>
      <c r="AP759" s="376">
        <v>3</v>
      </c>
      <c r="AQ759" s="376">
        <v>10</v>
      </c>
      <c r="AR759" s="378">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76">
        <f ca="1">COUNTIF(INDIRECT("H"&amp;(ROW()+12*(($AO759-1)*3+$AP759)-ROW())/12+5):INDIRECT("S"&amp;(ROW()+12*(($AO759-1)*3+$AP759)-ROW())/12+5),AR759)</f>
        <v>0</v>
      </c>
      <c r="AT759" s="378">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376">
        <f ca="1">COUNTIF(INDIRECT("U"&amp;(ROW()+12*(($AO759-1)*3+$AP759)-ROW())/12+5):INDIRECT("AF"&amp;(ROW()+12*(($AO759-1)*3+$AP759)-ROW())/12+5),AT759)</f>
        <v>0</v>
      </c>
      <c r="AV759" s="376">
        <f ca="1">IF(AND(AR759+AT759&gt;0,AS759+AU759&gt;0),COUNTIF(AV$6:AV758,"&gt;0")+1,0)</f>
        <v>0</v>
      </c>
    </row>
    <row r="760" spans="41:48" x14ac:dyDescent="0.15">
      <c r="AO760" s="376">
        <v>21</v>
      </c>
      <c r="AP760" s="376">
        <v>3</v>
      </c>
      <c r="AQ760" s="376">
        <v>11</v>
      </c>
      <c r="AR760" s="378">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76">
        <f ca="1">COUNTIF(INDIRECT("H"&amp;(ROW()+12*(($AO760-1)*3+$AP760)-ROW())/12+5):INDIRECT("S"&amp;(ROW()+12*(($AO760-1)*3+$AP760)-ROW())/12+5),AR760)</f>
        <v>0</v>
      </c>
      <c r="AT760" s="378">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376">
        <f ca="1">COUNTIF(INDIRECT("U"&amp;(ROW()+12*(($AO760-1)*3+$AP760)-ROW())/12+5):INDIRECT("AF"&amp;(ROW()+12*(($AO760-1)*3+$AP760)-ROW())/12+5),AT760)</f>
        <v>0</v>
      </c>
      <c r="AV760" s="376">
        <f ca="1">IF(AND(AR760+AT760&gt;0,AS760+AU760&gt;0),COUNTIF(AV$6:AV759,"&gt;0")+1,0)</f>
        <v>0</v>
      </c>
    </row>
    <row r="761" spans="41:48" x14ac:dyDescent="0.15">
      <c r="AO761" s="376">
        <v>21</v>
      </c>
      <c r="AP761" s="376">
        <v>3</v>
      </c>
      <c r="AQ761" s="376">
        <v>12</v>
      </c>
      <c r="AR761" s="378">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76">
        <f ca="1">COUNTIF(INDIRECT("H"&amp;(ROW()+12*(($AO761-1)*3+$AP761)-ROW())/12+5):INDIRECT("S"&amp;(ROW()+12*(($AO761-1)*3+$AP761)-ROW())/12+5),AR761)</f>
        <v>0</v>
      </c>
      <c r="AT761" s="378">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376">
        <f ca="1">COUNTIF(INDIRECT("U"&amp;(ROW()+12*(($AO761-1)*3+$AP761)-ROW())/12+5):INDIRECT("AF"&amp;(ROW()+12*(($AO761-1)*3+$AP761)-ROW())/12+5),AT761)</f>
        <v>0</v>
      </c>
      <c r="AV761" s="376">
        <f ca="1">IF(AND(AR761+AT761&gt;0,AS761+AU761&gt;0),COUNTIF(AV$6:AV760,"&gt;0")+1,0)</f>
        <v>0</v>
      </c>
    </row>
    <row r="762" spans="41:48" x14ac:dyDescent="0.15">
      <c r="AO762" s="376">
        <v>22</v>
      </c>
      <c r="AP762" s="376">
        <v>1</v>
      </c>
      <c r="AQ762" s="376">
        <v>1</v>
      </c>
      <c r="AR762" s="378">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76">
        <f ca="1">COUNTIF(INDIRECT("H"&amp;(ROW()+12*(($AO762-1)*3+$AP762)-ROW())/12+5):INDIRECT("S"&amp;(ROW()+12*(($AO762-1)*3+$AP762)-ROW())/12+5),AR762)</f>
        <v>0</v>
      </c>
      <c r="AT762" s="378">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376">
        <f ca="1">COUNTIF(INDIRECT("U"&amp;(ROW()+12*(($AO762-1)*3+$AP762)-ROW())/12+5):INDIRECT("AF"&amp;(ROW()+12*(($AO762-1)*3+$AP762)-ROW())/12+5),AT762)</f>
        <v>0</v>
      </c>
      <c r="AV762" s="376">
        <f ca="1">IF(AND(AR762+AT762&gt;0,AS762+AU762&gt;0),COUNTIF(AV$6:AV761,"&gt;0")+1,0)</f>
        <v>0</v>
      </c>
    </row>
    <row r="763" spans="41:48" x14ac:dyDescent="0.15">
      <c r="AO763" s="376">
        <v>22</v>
      </c>
      <c r="AP763" s="376">
        <v>1</v>
      </c>
      <c r="AQ763" s="376">
        <v>2</v>
      </c>
      <c r="AR763" s="378">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76">
        <f ca="1">COUNTIF(INDIRECT("H"&amp;(ROW()+12*(($AO763-1)*3+$AP763)-ROW())/12+5):INDIRECT("S"&amp;(ROW()+12*(($AO763-1)*3+$AP763)-ROW())/12+5),AR763)</f>
        <v>0</v>
      </c>
      <c r="AT763" s="378">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376">
        <f ca="1">COUNTIF(INDIRECT("U"&amp;(ROW()+12*(($AO763-1)*3+$AP763)-ROW())/12+5):INDIRECT("AF"&amp;(ROW()+12*(($AO763-1)*3+$AP763)-ROW())/12+5),AT763)</f>
        <v>0</v>
      </c>
      <c r="AV763" s="376">
        <f ca="1">IF(AND(AR763+AT763&gt;0,AS763+AU763&gt;0),COUNTIF(AV$6:AV762,"&gt;0")+1,0)</f>
        <v>0</v>
      </c>
    </row>
    <row r="764" spans="41:48" x14ac:dyDescent="0.15">
      <c r="AO764" s="376">
        <v>22</v>
      </c>
      <c r="AP764" s="376">
        <v>1</v>
      </c>
      <c r="AQ764" s="376">
        <v>3</v>
      </c>
      <c r="AR764" s="378">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76">
        <f ca="1">COUNTIF(INDIRECT("H"&amp;(ROW()+12*(($AO764-1)*3+$AP764)-ROW())/12+5):INDIRECT("S"&amp;(ROW()+12*(($AO764-1)*3+$AP764)-ROW())/12+5),AR764)</f>
        <v>0</v>
      </c>
      <c r="AT764" s="378">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376">
        <f ca="1">COUNTIF(INDIRECT("U"&amp;(ROW()+12*(($AO764-1)*3+$AP764)-ROW())/12+5):INDIRECT("AF"&amp;(ROW()+12*(($AO764-1)*3+$AP764)-ROW())/12+5),AT764)</f>
        <v>0</v>
      </c>
      <c r="AV764" s="376">
        <f ca="1">IF(AND(AR764+AT764&gt;0,AS764+AU764&gt;0),COUNTIF(AV$6:AV763,"&gt;0")+1,0)</f>
        <v>0</v>
      </c>
    </row>
    <row r="765" spans="41:48" x14ac:dyDescent="0.15">
      <c r="AO765" s="376">
        <v>22</v>
      </c>
      <c r="AP765" s="376">
        <v>1</v>
      </c>
      <c r="AQ765" s="376">
        <v>4</v>
      </c>
      <c r="AR765" s="378">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76">
        <f ca="1">COUNTIF(INDIRECT("H"&amp;(ROW()+12*(($AO765-1)*3+$AP765)-ROW())/12+5):INDIRECT("S"&amp;(ROW()+12*(($AO765-1)*3+$AP765)-ROW())/12+5),AR765)</f>
        <v>0</v>
      </c>
      <c r="AT765" s="378">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376">
        <f ca="1">COUNTIF(INDIRECT("U"&amp;(ROW()+12*(($AO765-1)*3+$AP765)-ROW())/12+5):INDIRECT("AF"&amp;(ROW()+12*(($AO765-1)*3+$AP765)-ROW())/12+5),AT765)</f>
        <v>0</v>
      </c>
      <c r="AV765" s="376">
        <f ca="1">IF(AND(AR765+AT765&gt;0,AS765+AU765&gt;0),COUNTIF(AV$6:AV764,"&gt;0")+1,0)</f>
        <v>0</v>
      </c>
    </row>
    <row r="766" spans="41:48" x14ac:dyDescent="0.15">
      <c r="AO766" s="376">
        <v>22</v>
      </c>
      <c r="AP766" s="376">
        <v>1</v>
      </c>
      <c r="AQ766" s="376">
        <v>5</v>
      </c>
      <c r="AR766" s="378">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76">
        <f ca="1">COUNTIF(INDIRECT("H"&amp;(ROW()+12*(($AO766-1)*3+$AP766)-ROW())/12+5):INDIRECT("S"&amp;(ROW()+12*(($AO766-1)*3+$AP766)-ROW())/12+5),AR766)</f>
        <v>0</v>
      </c>
      <c r="AT766" s="378">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376">
        <f ca="1">COUNTIF(INDIRECT("U"&amp;(ROW()+12*(($AO766-1)*3+$AP766)-ROW())/12+5):INDIRECT("AF"&amp;(ROW()+12*(($AO766-1)*3+$AP766)-ROW())/12+5),AT766)</f>
        <v>0</v>
      </c>
      <c r="AV766" s="376">
        <f ca="1">IF(AND(AR766+AT766&gt;0,AS766+AU766&gt;0),COUNTIF(AV$6:AV765,"&gt;0")+1,0)</f>
        <v>0</v>
      </c>
    </row>
    <row r="767" spans="41:48" x14ac:dyDescent="0.15">
      <c r="AO767" s="376">
        <v>22</v>
      </c>
      <c r="AP767" s="376">
        <v>1</v>
      </c>
      <c r="AQ767" s="376">
        <v>6</v>
      </c>
      <c r="AR767" s="378">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76">
        <f ca="1">COUNTIF(INDIRECT("H"&amp;(ROW()+12*(($AO767-1)*3+$AP767)-ROW())/12+5):INDIRECT("S"&amp;(ROW()+12*(($AO767-1)*3+$AP767)-ROW())/12+5),AR767)</f>
        <v>0</v>
      </c>
      <c r="AT767" s="378">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376">
        <f ca="1">COUNTIF(INDIRECT("U"&amp;(ROW()+12*(($AO767-1)*3+$AP767)-ROW())/12+5):INDIRECT("AF"&amp;(ROW()+12*(($AO767-1)*3+$AP767)-ROW())/12+5),AT767)</f>
        <v>0</v>
      </c>
      <c r="AV767" s="376">
        <f ca="1">IF(AND(AR767+AT767&gt;0,AS767+AU767&gt;0),COUNTIF(AV$6:AV766,"&gt;0")+1,0)</f>
        <v>0</v>
      </c>
    </row>
    <row r="768" spans="41:48" x14ac:dyDescent="0.15">
      <c r="AO768" s="376">
        <v>22</v>
      </c>
      <c r="AP768" s="376">
        <v>1</v>
      </c>
      <c r="AQ768" s="376">
        <v>7</v>
      </c>
      <c r="AR768" s="378">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76">
        <f ca="1">COUNTIF(INDIRECT("H"&amp;(ROW()+12*(($AO768-1)*3+$AP768)-ROW())/12+5):INDIRECT("S"&amp;(ROW()+12*(($AO768-1)*3+$AP768)-ROW())/12+5),AR768)</f>
        <v>0</v>
      </c>
      <c r="AT768" s="378">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376">
        <f ca="1">COUNTIF(INDIRECT("U"&amp;(ROW()+12*(($AO768-1)*3+$AP768)-ROW())/12+5):INDIRECT("AF"&amp;(ROW()+12*(($AO768-1)*3+$AP768)-ROW())/12+5),AT768)</f>
        <v>0</v>
      </c>
      <c r="AV768" s="376">
        <f ca="1">IF(AND(AR768+AT768&gt;0,AS768+AU768&gt;0),COUNTIF(AV$6:AV767,"&gt;0")+1,0)</f>
        <v>0</v>
      </c>
    </row>
    <row r="769" spans="41:48" x14ac:dyDescent="0.15">
      <c r="AO769" s="376">
        <v>22</v>
      </c>
      <c r="AP769" s="376">
        <v>1</v>
      </c>
      <c r="AQ769" s="376">
        <v>8</v>
      </c>
      <c r="AR769" s="378">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76">
        <f ca="1">COUNTIF(INDIRECT("H"&amp;(ROW()+12*(($AO769-1)*3+$AP769)-ROW())/12+5):INDIRECT("S"&amp;(ROW()+12*(($AO769-1)*3+$AP769)-ROW())/12+5),AR769)</f>
        <v>0</v>
      </c>
      <c r="AT769" s="378">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376">
        <f ca="1">COUNTIF(INDIRECT("U"&amp;(ROW()+12*(($AO769-1)*3+$AP769)-ROW())/12+5):INDIRECT("AF"&amp;(ROW()+12*(($AO769-1)*3+$AP769)-ROW())/12+5),AT769)</f>
        <v>0</v>
      </c>
      <c r="AV769" s="376">
        <f ca="1">IF(AND(AR769+AT769&gt;0,AS769+AU769&gt;0),COUNTIF(AV$6:AV768,"&gt;0")+1,0)</f>
        <v>0</v>
      </c>
    </row>
    <row r="770" spans="41:48" x14ac:dyDescent="0.15">
      <c r="AO770" s="376">
        <v>22</v>
      </c>
      <c r="AP770" s="376">
        <v>1</v>
      </c>
      <c r="AQ770" s="376">
        <v>9</v>
      </c>
      <c r="AR770" s="378">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76">
        <f ca="1">COUNTIF(INDIRECT("H"&amp;(ROW()+12*(($AO770-1)*3+$AP770)-ROW())/12+5):INDIRECT("S"&amp;(ROW()+12*(($AO770-1)*3+$AP770)-ROW())/12+5),AR770)</f>
        <v>0</v>
      </c>
      <c r="AT770" s="378">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376">
        <f ca="1">COUNTIF(INDIRECT("U"&amp;(ROW()+12*(($AO770-1)*3+$AP770)-ROW())/12+5):INDIRECT("AF"&amp;(ROW()+12*(($AO770-1)*3+$AP770)-ROW())/12+5),AT770)</f>
        <v>0</v>
      </c>
      <c r="AV770" s="376">
        <f ca="1">IF(AND(AR770+AT770&gt;0,AS770+AU770&gt;0),COUNTIF(AV$6:AV769,"&gt;0")+1,0)</f>
        <v>0</v>
      </c>
    </row>
    <row r="771" spans="41:48" x14ac:dyDescent="0.15">
      <c r="AO771" s="376">
        <v>22</v>
      </c>
      <c r="AP771" s="376">
        <v>1</v>
      </c>
      <c r="AQ771" s="376">
        <v>10</v>
      </c>
      <c r="AR771" s="378">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76">
        <f ca="1">COUNTIF(INDIRECT("H"&amp;(ROW()+12*(($AO771-1)*3+$AP771)-ROW())/12+5):INDIRECT("S"&amp;(ROW()+12*(($AO771-1)*3+$AP771)-ROW())/12+5),AR771)</f>
        <v>0</v>
      </c>
      <c r="AT771" s="378">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376">
        <f ca="1">COUNTIF(INDIRECT("U"&amp;(ROW()+12*(($AO771-1)*3+$AP771)-ROW())/12+5):INDIRECT("AF"&amp;(ROW()+12*(($AO771-1)*3+$AP771)-ROW())/12+5),AT771)</f>
        <v>0</v>
      </c>
      <c r="AV771" s="376">
        <f ca="1">IF(AND(AR771+AT771&gt;0,AS771+AU771&gt;0),COUNTIF(AV$6:AV770,"&gt;0")+1,0)</f>
        <v>0</v>
      </c>
    </row>
    <row r="772" spans="41:48" x14ac:dyDescent="0.15">
      <c r="AO772" s="376">
        <v>22</v>
      </c>
      <c r="AP772" s="376">
        <v>1</v>
      </c>
      <c r="AQ772" s="376">
        <v>11</v>
      </c>
      <c r="AR772" s="378">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76">
        <f ca="1">COUNTIF(INDIRECT("H"&amp;(ROW()+12*(($AO772-1)*3+$AP772)-ROW())/12+5):INDIRECT("S"&amp;(ROW()+12*(($AO772-1)*3+$AP772)-ROW())/12+5),AR772)</f>
        <v>0</v>
      </c>
      <c r="AT772" s="378">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376">
        <f ca="1">COUNTIF(INDIRECT("U"&amp;(ROW()+12*(($AO772-1)*3+$AP772)-ROW())/12+5):INDIRECT("AF"&amp;(ROW()+12*(($AO772-1)*3+$AP772)-ROW())/12+5),AT772)</f>
        <v>0</v>
      </c>
      <c r="AV772" s="376">
        <f ca="1">IF(AND(AR772+AT772&gt;0,AS772+AU772&gt;0),COUNTIF(AV$6:AV771,"&gt;0")+1,0)</f>
        <v>0</v>
      </c>
    </row>
    <row r="773" spans="41:48" x14ac:dyDescent="0.15">
      <c r="AO773" s="376">
        <v>22</v>
      </c>
      <c r="AP773" s="376">
        <v>1</v>
      </c>
      <c r="AQ773" s="376">
        <v>12</v>
      </c>
      <c r="AR773" s="378">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76">
        <f ca="1">COUNTIF(INDIRECT("H"&amp;(ROW()+12*(($AO773-1)*3+$AP773)-ROW())/12+5):INDIRECT("S"&amp;(ROW()+12*(($AO773-1)*3+$AP773)-ROW())/12+5),AR773)</f>
        <v>0</v>
      </c>
      <c r="AT773" s="378">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376">
        <f ca="1">COUNTIF(INDIRECT("U"&amp;(ROW()+12*(($AO773-1)*3+$AP773)-ROW())/12+5):INDIRECT("AF"&amp;(ROW()+12*(($AO773-1)*3+$AP773)-ROW())/12+5),AT773)</f>
        <v>0</v>
      </c>
      <c r="AV773" s="376">
        <f ca="1">IF(AND(AR773+AT773&gt;0,AS773+AU773&gt;0),COUNTIF(AV$6:AV772,"&gt;0")+1,0)</f>
        <v>0</v>
      </c>
    </row>
    <row r="774" spans="41:48" x14ac:dyDescent="0.15">
      <c r="AO774" s="376">
        <v>22</v>
      </c>
      <c r="AP774" s="376">
        <v>2</v>
      </c>
      <c r="AQ774" s="376">
        <v>1</v>
      </c>
      <c r="AR774" s="378">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76">
        <f ca="1">COUNTIF(INDIRECT("H"&amp;(ROW()+12*(($AO774-1)*3+$AP774)-ROW())/12+5):INDIRECT("S"&amp;(ROW()+12*(($AO774-1)*3+$AP774)-ROW())/12+5),AR774)</f>
        <v>0</v>
      </c>
      <c r="AT774" s="378">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376">
        <f ca="1">COUNTIF(INDIRECT("U"&amp;(ROW()+12*(($AO774-1)*3+$AP774)-ROW())/12+5):INDIRECT("AF"&amp;(ROW()+12*(($AO774-1)*3+$AP774)-ROW())/12+5),AT774)</f>
        <v>0</v>
      </c>
      <c r="AV774" s="376">
        <f ca="1">IF(AND(AR774+AT774&gt;0,AS774+AU774&gt;0),COUNTIF(AV$6:AV773,"&gt;0")+1,0)</f>
        <v>0</v>
      </c>
    </row>
    <row r="775" spans="41:48" x14ac:dyDescent="0.15">
      <c r="AO775" s="376">
        <v>22</v>
      </c>
      <c r="AP775" s="376">
        <v>2</v>
      </c>
      <c r="AQ775" s="376">
        <v>2</v>
      </c>
      <c r="AR775" s="378">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76">
        <f ca="1">COUNTIF(INDIRECT("H"&amp;(ROW()+12*(($AO775-1)*3+$AP775)-ROW())/12+5):INDIRECT("S"&amp;(ROW()+12*(($AO775-1)*3+$AP775)-ROW())/12+5),AR775)</f>
        <v>0</v>
      </c>
      <c r="AT775" s="378">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376">
        <f ca="1">COUNTIF(INDIRECT("U"&amp;(ROW()+12*(($AO775-1)*3+$AP775)-ROW())/12+5):INDIRECT("AF"&amp;(ROW()+12*(($AO775-1)*3+$AP775)-ROW())/12+5),AT775)</f>
        <v>0</v>
      </c>
      <c r="AV775" s="376">
        <f ca="1">IF(AND(AR775+AT775&gt;0,AS775+AU775&gt;0),COUNTIF(AV$6:AV774,"&gt;0")+1,0)</f>
        <v>0</v>
      </c>
    </row>
    <row r="776" spans="41:48" x14ac:dyDescent="0.15">
      <c r="AO776" s="376">
        <v>22</v>
      </c>
      <c r="AP776" s="376">
        <v>2</v>
      </c>
      <c r="AQ776" s="376">
        <v>3</v>
      </c>
      <c r="AR776" s="378">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76">
        <f ca="1">COUNTIF(INDIRECT("H"&amp;(ROW()+12*(($AO776-1)*3+$AP776)-ROW())/12+5):INDIRECT("S"&amp;(ROW()+12*(($AO776-1)*3+$AP776)-ROW())/12+5),AR776)</f>
        <v>0</v>
      </c>
      <c r="AT776" s="378">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376">
        <f ca="1">COUNTIF(INDIRECT("U"&amp;(ROW()+12*(($AO776-1)*3+$AP776)-ROW())/12+5):INDIRECT("AF"&amp;(ROW()+12*(($AO776-1)*3+$AP776)-ROW())/12+5),AT776)</f>
        <v>0</v>
      </c>
      <c r="AV776" s="376">
        <f ca="1">IF(AND(AR776+AT776&gt;0,AS776+AU776&gt;0),COUNTIF(AV$6:AV775,"&gt;0")+1,0)</f>
        <v>0</v>
      </c>
    </row>
    <row r="777" spans="41:48" x14ac:dyDescent="0.15">
      <c r="AO777" s="376">
        <v>22</v>
      </c>
      <c r="AP777" s="376">
        <v>2</v>
      </c>
      <c r="AQ777" s="376">
        <v>4</v>
      </c>
      <c r="AR777" s="378">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76">
        <f ca="1">COUNTIF(INDIRECT("H"&amp;(ROW()+12*(($AO777-1)*3+$AP777)-ROW())/12+5):INDIRECT("S"&amp;(ROW()+12*(($AO777-1)*3+$AP777)-ROW())/12+5),AR777)</f>
        <v>0</v>
      </c>
      <c r="AT777" s="378">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376">
        <f ca="1">COUNTIF(INDIRECT("U"&amp;(ROW()+12*(($AO777-1)*3+$AP777)-ROW())/12+5):INDIRECT("AF"&amp;(ROW()+12*(($AO777-1)*3+$AP777)-ROW())/12+5),AT777)</f>
        <v>0</v>
      </c>
      <c r="AV777" s="376">
        <f ca="1">IF(AND(AR777+AT777&gt;0,AS777+AU777&gt;0),COUNTIF(AV$6:AV776,"&gt;0")+1,0)</f>
        <v>0</v>
      </c>
    </row>
    <row r="778" spans="41:48" x14ac:dyDescent="0.15">
      <c r="AO778" s="376">
        <v>22</v>
      </c>
      <c r="AP778" s="376">
        <v>2</v>
      </c>
      <c r="AQ778" s="376">
        <v>5</v>
      </c>
      <c r="AR778" s="378">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76">
        <f ca="1">COUNTIF(INDIRECT("H"&amp;(ROW()+12*(($AO778-1)*3+$AP778)-ROW())/12+5):INDIRECT("S"&amp;(ROW()+12*(($AO778-1)*3+$AP778)-ROW())/12+5),AR778)</f>
        <v>0</v>
      </c>
      <c r="AT778" s="378">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376">
        <f ca="1">COUNTIF(INDIRECT("U"&amp;(ROW()+12*(($AO778-1)*3+$AP778)-ROW())/12+5):INDIRECT("AF"&amp;(ROW()+12*(($AO778-1)*3+$AP778)-ROW())/12+5),AT778)</f>
        <v>0</v>
      </c>
      <c r="AV778" s="376">
        <f ca="1">IF(AND(AR778+AT778&gt;0,AS778+AU778&gt;0),COUNTIF(AV$6:AV777,"&gt;0")+1,0)</f>
        <v>0</v>
      </c>
    </row>
    <row r="779" spans="41:48" x14ac:dyDescent="0.15">
      <c r="AO779" s="376">
        <v>22</v>
      </c>
      <c r="AP779" s="376">
        <v>2</v>
      </c>
      <c r="AQ779" s="376">
        <v>6</v>
      </c>
      <c r="AR779" s="378">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76">
        <f ca="1">COUNTIF(INDIRECT("H"&amp;(ROW()+12*(($AO779-1)*3+$AP779)-ROW())/12+5):INDIRECT("S"&amp;(ROW()+12*(($AO779-1)*3+$AP779)-ROW())/12+5),AR779)</f>
        <v>0</v>
      </c>
      <c r="AT779" s="378">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376">
        <f ca="1">COUNTIF(INDIRECT("U"&amp;(ROW()+12*(($AO779-1)*3+$AP779)-ROW())/12+5):INDIRECT("AF"&amp;(ROW()+12*(($AO779-1)*3+$AP779)-ROW())/12+5),AT779)</f>
        <v>0</v>
      </c>
      <c r="AV779" s="376">
        <f ca="1">IF(AND(AR779+AT779&gt;0,AS779+AU779&gt;0),COUNTIF(AV$6:AV778,"&gt;0")+1,0)</f>
        <v>0</v>
      </c>
    </row>
    <row r="780" spans="41:48" x14ac:dyDescent="0.15">
      <c r="AO780" s="376">
        <v>22</v>
      </c>
      <c r="AP780" s="376">
        <v>2</v>
      </c>
      <c r="AQ780" s="376">
        <v>7</v>
      </c>
      <c r="AR780" s="378">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76">
        <f ca="1">COUNTIF(INDIRECT("H"&amp;(ROW()+12*(($AO780-1)*3+$AP780)-ROW())/12+5):INDIRECT("S"&amp;(ROW()+12*(($AO780-1)*3+$AP780)-ROW())/12+5),AR780)</f>
        <v>0</v>
      </c>
      <c r="AT780" s="378">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376">
        <f ca="1">COUNTIF(INDIRECT("U"&amp;(ROW()+12*(($AO780-1)*3+$AP780)-ROW())/12+5):INDIRECT("AF"&amp;(ROW()+12*(($AO780-1)*3+$AP780)-ROW())/12+5),AT780)</f>
        <v>0</v>
      </c>
      <c r="AV780" s="376">
        <f ca="1">IF(AND(AR780+AT780&gt;0,AS780+AU780&gt;0),COUNTIF(AV$6:AV779,"&gt;0")+1,0)</f>
        <v>0</v>
      </c>
    </row>
    <row r="781" spans="41:48" x14ac:dyDescent="0.15">
      <c r="AO781" s="376">
        <v>22</v>
      </c>
      <c r="AP781" s="376">
        <v>2</v>
      </c>
      <c r="AQ781" s="376">
        <v>8</v>
      </c>
      <c r="AR781" s="378">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76">
        <f ca="1">COUNTIF(INDIRECT("H"&amp;(ROW()+12*(($AO781-1)*3+$AP781)-ROW())/12+5):INDIRECT("S"&amp;(ROW()+12*(($AO781-1)*3+$AP781)-ROW())/12+5),AR781)</f>
        <v>0</v>
      </c>
      <c r="AT781" s="378">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376">
        <f ca="1">COUNTIF(INDIRECT("U"&amp;(ROW()+12*(($AO781-1)*3+$AP781)-ROW())/12+5):INDIRECT("AF"&amp;(ROW()+12*(($AO781-1)*3+$AP781)-ROW())/12+5),AT781)</f>
        <v>0</v>
      </c>
      <c r="AV781" s="376">
        <f ca="1">IF(AND(AR781+AT781&gt;0,AS781+AU781&gt;0),COUNTIF(AV$6:AV780,"&gt;0")+1,0)</f>
        <v>0</v>
      </c>
    </row>
    <row r="782" spans="41:48" x14ac:dyDescent="0.15">
      <c r="AO782" s="376">
        <v>22</v>
      </c>
      <c r="AP782" s="376">
        <v>2</v>
      </c>
      <c r="AQ782" s="376">
        <v>9</v>
      </c>
      <c r="AR782" s="378">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76">
        <f ca="1">COUNTIF(INDIRECT("H"&amp;(ROW()+12*(($AO782-1)*3+$AP782)-ROW())/12+5):INDIRECT("S"&amp;(ROW()+12*(($AO782-1)*3+$AP782)-ROW())/12+5),AR782)</f>
        <v>0</v>
      </c>
      <c r="AT782" s="378">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376">
        <f ca="1">COUNTIF(INDIRECT("U"&amp;(ROW()+12*(($AO782-1)*3+$AP782)-ROW())/12+5):INDIRECT("AF"&amp;(ROW()+12*(($AO782-1)*3+$AP782)-ROW())/12+5),AT782)</f>
        <v>0</v>
      </c>
      <c r="AV782" s="376">
        <f ca="1">IF(AND(AR782+AT782&gt;0,AS782+AU782&gt;0),COUNTIF(AV$6:AV781,"&gt;0")+1,0)</f>
        <v>0</v>
      </c>
    </row>
    <row r="783" spans="41:48" x14ac:dyDescent="0.15">
      <c r="AO783" s="376">
        <v>22</v>
      </c>
      <c r="AP783" s="376">
        <v>2</v>
      </c>
      <c r="AQ783" s="376">
        <v>10</v>
      </c>
      <c r="AR783" s="378">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76">
        <f ca="1">COUNTIF(INDIRECT("H"&amp;(ROW()+12*(($AO783-1)*3+$AP783)-ROW())/12+5):INDIRECT("S"&amp;(ROW()+12*(($AO783-1)*3+$AP783)-ROW())/12+5),AR783)</f>
        <v>0</v>
      </c>
      <c r="AT783" s="378">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376">
        <f ca="1">COUNTIF(INDIRECT("U"&amp;(ROW()+12*(($AO783-1)*3+$AP783)-ROW())/12+5):INDIRECT("AF"&amp;(ROW()+12*(($AO783-1)*3+$AP783)-ROW())/12+5),AT783)</f>
        <v>0</v>
      </c>
      <c r="AV783" s="376">
        <f ca="1">IF(AND(AR783+AT783&gt;0,AS783+AU783&gt;0),COUNTIF(AV$6:AV782,"&gt;0")+1,0)</f>
        <v>0</v>
      </c>
    </row>
    <row r="784" spans="41:48" x14ac:dyDescent="0.15">
      <c r="AO784" s="376">
        <v>22</v>
      </c>
      <c r="AP784" s="376">
        <v>2</v>
      </c>
      <c r="AQ784" s="376">
        <v>11</v>
      </c>
      <c r="AR784" s="378">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76">
        <f ca="1">COUNTIF(INDIRECT("H"&amp;(ROW()+12*(($AO784-1)*3+$AP784)-ROW())/12+5):INDIRECT("S"&amp;(ROW()+12*(($AO784-1)*3+$AP784)-ROW())/12+5),AR784)</f>
        <v>0</v>
      </c>
      <c r="AT784" s="378">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376">
        <f ca="1">COUNTIF(INDIRECT("U"&amp;(ROW()+12*(($AO784-1)*3+$AP784)-ROW())/12+5):INDIRECT("AF"&amp;(ROW()+12*(($AO784-1)*3+$AP784)-ROW())/12+5),AT784)</f>
        <v>0</v>
      </c>
      <c r="AV784" s="376">
        <f ca="1">IF(AND(AR784+AT784&gt;0,AS784+AU784&gt;0),COUNTIF(AV$6:AV783,"&gt;0")+1,0)</f>
        <v>0</v>
      </c>
    </row>
    <row r="785" spans="41:48" x14ac:dyDescent="0.15">
      <c r="AO785" s="376">
        <v>22</v>
      </c>
      <c r="AP785" s="376">
        <v>2</v>
      </c>
      <c r="AQ785" s="376">
        <v>12</v>
      </c>
      <c r="AR785" s="378">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76">
        <f ca="1">COUNTIF(INDIRECT("H"&amp;(ROW()+12*(($AO785-1)*3+$AP785)-ROW())/12+5):INDIRECT("S"&amp;(ROW()+12*(($AO785-1)*3+$AP785)-ROW())/12+5),AR785)</f>
        <v>0</v>
      </c>
      <c r="AT785" s="378">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376">
        <f ca="1">COUNTIF(INDIRECT("U"&amp;(ROW()+12*(($AO785-1)*3+$AP785)-ROW())/12+5):INDIRECT("AF"&amp;(ROW()+12*(($AO785-1)*3+$AP785)-ROW())/12+5),AT785)</f>
        <v>0</v>
      </c>
      <c r="AV785" s="376">
        <f ca="1">IF(AND(AR785+AT785&gt;0,AS785+AU785&gt;0),COUNTIF(AV$6:AV784,"&gt;0")+1,0)</f>
        <v>0</v>
      </c>
    </row>
    <row r="786" spans="41:48" x14ac:dyDescent="0.15">
      <c r="AO786" s="376">
        <v>22</v>
      </c>
      <c r="AP786" s="376">
        <v>3</v>
      </c>
      <c r="AQ786" s="376">
        <v>1</v>
      </c>
      <c r="AR786" s="378">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76">
        <f ca="1">COUNTIF(INDIRECT("H"&amp;(ROW()+12*(($AO786-1)*3+$AP786)-ROW())/12+5):INDIRECT("S"&amp;(ROW()+12*(($AO786-1)*3+$AP786)-ROW())/12+5),AR786)</f>
        <v>0</v>
      </c>
      <c r="AT786" s="378">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376">
        <f ca="1">COUNTIF(INDIRECT("U"&amp;(ROW()+12*(($AO786-1)*3+$AP786)-ROW())/12+5):INDIRECT("AF"&amp;(ROW()+12*(($AO786-1)*3+$AP786)-ROW())/12+5),AT786)</f>
        <v>0</v>
      </c>
      <c r="AV786" s="376">
        <f ca="1">IF(AND(AR786+AT786&gt;0,AS786+AU786&gt;0),COUNTIF(AV$6:AV785,"&gt;0")+1,0)</f>
        <v>0</v>
      </c>
    </row>
    <row r="787" spans="41:48" x14ac:dyDescent="0.15">
      <c r="AO787" s="376">
        <v>22</v>
      </c>
      <c r="AP787" s="376">
        <v>3</v>
      </c>
      <c r="AQ787" s="376">
        <v>2</v>
      </c>
      <c r="AR787" s="378">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76">
        <f ca="1">COUNTIF(INDIRECT("H"&amp;(ROW()+12*(($AO787-1)*3+$AP787)-ROW())/12+5):INDIRECT("S"&amp;(ROW()+12*(($AO787-1)*3+$AP787)-ROW())/12+5),AR787)</f>
        <v>0</v>
      </c>
      <c r="AT787" s="378">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376">
        <f ca="1">COUNTIF(INDIRECT("U"&amp;(ROW()+12*(($AO787-1)*3+$AP787)-ROW())/12+5):INDIRECT("AF"&amp;(ROW()+12*(($AO787-1)*3+$AP787)-ROW())/12+5),AT787)</f>
        <v>0</v>
      </c>
      <c r="AV787" s="376">
        <f ca="1">IF(AND(AR787+AT787&gt;0,AS787+AU787&gt;0),COUNTIF(AV$6:AV786,"&gt;0")+1,0)</f>
        <v>0</v>
      </c>
    </row>
    <row r="788" spans="41:48" x14ac:dyDescent="0.15">
      <c r="AO788" s="376">
        <v>22</v>
      </c>
      <c r="AP788" s="376">
        <v>3</v>
      </c>
      <c r="AQ788" s="376">
        <v>3</v>
      </c>
      <c r="AR788" s="378">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76">
        <f ca="1">COUNTIF(INDIRECT("H"&amp;(ROW()+12*(($AO788-1)*3+$AP788)-ROW())/12+5):INDIRECT("S"&amp;(ROW()+12*(($AO788-1)*3+$AP788)-ROW())/12+5),AR788)</f>
        <v>0</v>
      </c>
      <c r="AT788" s="378">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376">
        <f ca="1">COUNTIF(INDIRECT("U"&amp;(ROW()+12*(($AO788-1)*3+$AP788)-ROW())/12+5):INDIRECT("AF"&amp;(ROW()+12*(($AO788-1)*3+$AP788)-ROW())/12+5),AT788)</f>
        <v>0</v>
      </c>
      <c r="AV788" s="376">
        <f ca="1">IF(AND(AR788+AT788&gt;0,AS788+AU788&gt;0),COUNTIF(AV$6:AV787,"&gt;0")+1,0)</f>
        <v>0</v>
      </c>
    </row>
    <row r="789" spans="41:48" x14ac:dyDescent="0.15">
      <c r="AO789" s="376">
        <v>22</v>
      </c>
      <c r="AP789" s="376">
        <v>3</v>
      </c>
      <c r="AQ789" s="376">
        <v>4</v>
      </c>
      <c r="AR789" s="378">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76">
        <f ca="1">COUNTIF(INDIRECT("H"&amp;(ROW()+12*(($AO789-1)*3+$AP789)-ROW())/12+5):INDIRECT("S"&amp;(ROW()+12*(($AO789-1)*3+$AP789)-ROW())/12+5),AR789)</f>
        <v>0</v>
      </c>
      <c r="AT789" s="378">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376">
        <f ca="1">COUNTIF(INDIRECT("U"&amp;(ROW()+12*(($AO789-1)*3+$AP789)-ROW())/12+5):INDIRECT("AF"&amp;(ROW()+12*(($AO789-1)*3+$AP789)-ROW())/12+5),AT789)</f>
        <v>0</v>
      </c>
      <c r="AV789" s="376">
        <f ca="1">IF(AND(AR789+AT789&gt;0,AS789+AU789&gt;0),COUNTIF(AV$6:AV788,"&gt;0")+1,0)</f>
        <v>0</v>
      </c>
    </row>
    <row r="790" spans="41:48" x14ac:dyDescent="0.15">
      <c r="AO790" s="376">
        <v>22</v>
      </c>
      <c r="AP790" s="376">
        <v>3</v>
      </c>
      <c r="AQ790" s="376">
        <v>5</v>
      </c>
      <c r="AR790" s="378">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76">
        <f ca="1">COUNTIF(INDIRECT("H"&amp;(ROW()+12*(($AO790-1)*3+$AP790)-ROW())/12+5):INDIRECT("S"&amp;(ROW()+12*(($AO790-1)*3+$AP790)-ROW())/12+5),AR790)</f>
        <v>0</v>
      </c>
      <c r="AT790" s="378">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376">
        <f ca="1">COUNTIF(INDIRECT("U"&amp;(ROW()+12*(($AO790-1)*3+$AP790)-ROW())/12+5):INDIRECT("AF"&amp;(ROW()+12*(($AO790-1)*3+$AP790)-ROW())/12+5),AT790)</f>
        <v>0</v>
      </c>
      <c r="AV790" s="376">
        <f ca="1">IF(AND(AR790+AT790&gt;0,AS790+AU790&gt;0),COUNTIF(AV$6:AV789,"&gt;0")+1,0)</f>
        <v>0</v>
      </c>
    </row>
    <row r="791" spans="41:48" x14ac:dyDescent="0.15">
      <c r="AO791" s="376">
        <v>22</v>
      </c>
      <c r="AP791" s="376">
        <v>3</v>
      </c>
      <c r="AQ791" s="376">
        <v>6</v>
      </c>
      <c r="AR791" s="378">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76">
        <f ca="1">COUNTIF(INDIRECT("H"&amp;(ROW()+12*(($AO791-1)*3+$AP791)-ROW())/12+5):INDIRECT("S"&amp;(ROW()+12*(($AO791-1)*3+$AP791)-ROW())/12+5),AR791)</f>
        <v>0</v>
      </c>
      <c r="AT791" s="378">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376">
        <f ca="1">COUNTIF(INDIRECT("U"&amp;(ROW()+12*(($AO791-1)*3+$AP791)-ROW())/12+5):INDIRECT("AF"&amp;(ROW()+12*(($AO791-1)*3+$AP791)-ROW())/12+5),AT791)</f>
        <v>0</v>
      </c>
      <c r="AV791" s="376">
        <f ca="1">IF(AND(AR791+AT791&gt;0,AS791+AU791&gt;0),COUNTIF(AV$6:AV790,"&gt;0")+1,0)</f>
        <v>0</v>
      </c>
    </row>
    <row r="792" spans="41:48" x14ac:dyDescent="0.15">
      <c r="AO792" s="376">
        <v>22</v>
      </c>
      <c r="AP792" s="376">
        <v>3</v>
      </c>
      <c r="AQ792" s="376">
        <v>7</v>
      </c>
      <c r="AR792" s="378">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76">
        <f ca="1">COUNTIF(INDIRECT("H"&amp;(ROW()+12*(($AO792-1)*3+$AP792)-ROW())/12+5):INDIRECT("S"&amp;(ROW()+12*(($AO792-1)*3+$AP792)-ROW())/12+5),AR792)</f>
        <v>0</v>
      </c>
      <c r="AT792" s="378">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376">
        <f ca="1">COUNTIF(INDIRECT("U"&amp;(ROW()+12*(($AO792-1)*3+$AP792)-ROW())/12+5):INDIRECT("AF"&amp;(ROW()+12*(($AO792-1)*3+$AP792)-ROW())/12+5),AT792)</f>
        <v>0</v>
      </c>
      <c r="AV792" s="376">
        <f ca="1">IF(AND(AR792+AT792&gt;0,AS792+AU792&gt;0),COUNTIF(AV$6:AV791,"&gt;0")+1,0)</f>
        <v>0</v>
      </c>
    </row>
    <row r="793" spans="41:48" x14ac:dyDescent="0.15">
      <c r="AO793" s="376">
        <v>22</v>
      </c>
      <c r="AP793" s="376">
        <v>3</v>
      </c>
      <c r="AQ793" s="376">
        <v>8</v>
      </c>
      <c r="AR793" s="378">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76">
        <f ca="1">COUNTIF(INDIRECT("H"&amp;(ROW()+12*(($AO793-1)*3+$AP793)-ROW())/12+5):INDIRECT("S"&amp;(ROW()+12*(($AO793-1)*3+$AP793)-ROW())/12+5),AR793)</f>
        <v>0</v>
      </c>
      <c r="AT793" s="378">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376">
        <f ca="1">COUNTIF(INDIRECT("U"&amp;(ROW()+12*(($AO793-1)*3+$AP793)-ROW())/12+5):INDIRECT("AF"&amp;(ROW()+12*(($AO793-1)*3+$AP793)-ROW())/12+5),AT793)</f>
        <v>0</v>
      </c>
      <c r="AV793" s="376">
        <f ca="1">IF(AND(AR793+AT793&gt;0,AS793+AU793&gt;0),COUNTIF(AV$6:AV792,"&gt;0")+1,0)</f>
        <v>0</v>
      </c>
    </row>
    <row r="794" spans="41:48" x14ac:dyDescent="0.15">
      <c r="AO794" s="376">
        <v>22</v>
      </c>
      <c r="AP794" s="376">
        <v>3</v>
      </c>
      <c r="AQ794" s="376">
        <v>9</v>
      </c>
      <c r="AR794" s="378">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76">
        <f ca="1">COUNTIF(INDIRECT("H"&amp;(ROW()+12*(($AO794-1)*3+$AP794)-ROW())/12+5):INDIRECT("S"&amp;(ROW()+12*(($AO794-1)*3+$AP794)-ROW())/12+5),AR794)</f>
        <v>0</v>
      </c>
      <c r="AT794" s="378">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376">
        <f ca="1">COUNTIF(INDIRECT("U"&amp;(ROW()+12*(($AO794-1)*3+$AP794)-ROW())/12+5):INDIRECT("AF"&amp;(ROW()+12*(($AO794-1)*3+$AP794)-ROW())/12+5),AT794)</f>
        <v>0</v>
      </c>
      <c r="AV794" s="376">
        <f ca="1">IF(AND(AR794+AT794&gt;0,AS794+AU794&gt;0),COUNTIF(AV$6:AV793,"&gt;0")+1,0)</f>
        <v>0</v>
      </c>
    </row>
    <row r="795" spans="41:48" x14ac:dyDescent="0.15">
      <c r="AO795" s="376">
        <v>22</v>
      </c>
      <c r="AP795" s="376">
        <v>3</v>
      </c>
      <c r="AQ795" s="376">
        <v>10</v>
      </c>
      <c r="AR795" s="378">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76">
        <f ca="1">COUNTIF(INDIRECT("H"&amp;(ROW()+12*(($AO795-1)*3+$AP795)-ROW())/12+5):INDIRECT("S"&amp;(ROW()+12*(($AO795-1)*3+$AP795)-ROW())/12+5),AR795)</f>
        <v>0</v>
      </c>
      <c r="AT795" s="378">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376">
        <f ca="1">COUNTIF(INDIRECT("U"&amp;(ROW()+12*(($AO795-1)*3+$AP795)-ROW())/12+5):INDIRECT("AF"&amp;(ROW()+12*(($AO795-1)*3+$AP795)-ROW())/12+5),AT795)</f>
        <v>0</v>
      </c>
      <c r="AV795" s="376">
        <f ca="1">IF(AND(AR795+AT795&gt;0,AS795+AU795&gt;0),COUNTIF(AV$6:AV794,"&gt;0")+1,0)</f>
        <v>0</v>
      </c>
    </row>
    <row r="796" spans="41:48" x14ac:dyDescent="0.15">
      <c r="AO796" s="376">
        <v>22</v>
      </c>
      <c r="AP796" s="376">
        <v>3</v>
      </c>
      <c r="AQ796" s="376">
        <v>11</v>
      </c>
      <c r="AR796" s="378">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76">
        <f ca="1">COUNTIF(INDIRECT("H"&amp;(ROW()+12*(($AO796-1)*3+$AP796)-ROW())/12+5):INDIRECT("S"&amp;(ROW()+12*(($AO796-1)*3+$AP796)-ROW())/12+5),AR796)</f>
        <v>0</v>
      </c>
      <c r="AT796" s="378">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376">
        <f ca="1">COUNTIF(INDIRECT("U"&amp;(ROW()+12*(($AO796-1)*3+$AP796)-ROW())/12+5):INDIRECT("AF"&amp;(ROW()+12*(($AO796-1)*3+$AP796)-ROW())/12+5),AT796)</f>
        <v>0</v>
      </c>
      <c r="AV796" s="376">
        <f ca="1">IF(AND(AR796+AT796&gt;0,AS796+AU796&gt;0),COUNTIF(AV$6:AV795,"&gt;0")+1,0)</f>
        <v>0</v>
      </c>
    </row>
    <row r="797" spans="41:48" x14ac:dyDescent="0.15">
      <c r="AO797" s="376">
        <v>22</v>
      </c>
      <c r="AP797" s="376">
        <v>3</v>
      </c>
      <c r="AQ797" s="376">
        <v>12</v>
      </c>
      <c r="AR797" s="378">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76">
        <f ca="1">COUNTIF(INDIRECT("H"&amp;(ROW()+12*(($AO797-1)*3+$AP797)-ROW())/12+5):INDIRECT("S"&amp;(ROW()+12*(($AO797-1)*3+$AP797)-ROW())/12+5),AR797)</f>
        <v>0</v>
      </c>
      <c r="AT797" s="378">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376">
        <f ca="1">COUNTIF(INDIRECT("U"&amp;(ROW()+12*(($AO797-1)*3+$AP797)-ROW())/12+5):INDIRECT("AF"&amp;(ROW()+12*(($AO797-1)*3+$AP797)-ROW())/12+5),AT797)</f>
        <v>0</v>
      </c>
      <c r="AV797" s="376">
        <f ca="1">IF(AND(AR797+AT797&gt;0,AS797+AU797&gt;0),COUNTIF(AV$6:AV796,"&gt;0")+1,0)</f>
        <v>0</v>
      </c>
    </row>
    <row r="798" spans="41:48" x14ac:dyDescent="0.15">
      <c r="AO798" s="376">
        <v>23</v>
      </c>
      <c r="AP798" s="376">
        <v>1</v>
      </c>
      <c r="AQ798" s="376">
        <v>1</v>
      </c>
      <c r="AR798" s="378">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76">
        <f ca="1">COUNTIF(INDIRECT("H"&amp;(ROW()+12*(($AO798-1)*3+$AP798)-ROW())/12+5):INDIRECT("S"&amp;(ROW()+12*(($AO798-1)*3+$AP798)-ROW())/12+5),AR798)</f>
        <v>0</v>
      </c>
      <c r="AT798" s="378">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376">
        <f ca="1">COUNTIF(INDIRECT("U"&amp;(ROW()+12*(($AO798-1)*3+$AP798)-ROW())/12+5):INDIRECT("AF"&amp;(ROW()+12*(($AO798-1)*3+$AP798)-ROW())/12+5),AT798)</f>
        <v>0</v>
      </c>
      <c r="AV798" s="376">
        <f ca="1">IF(AND(AR798+AT798&gt;0,AS798+AU798&gt;0),COUNTIF(AV$6:AV797,"&gt;0")+1,0)</f>
        <v>0</v>
      </c>
    </row>
    <row r="799" spans="41:48" x14ac:dyDescent="0.15">
      <c r="AO799" s="376">
        <v>23</v>
      </c>
      <c r="AP799" s="376">
        <v>1</v>
      </c>
      <c r="AQ799" s="376">
        <v>2</v>
      </c>
      <c r="AR799" s="378">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76">
        <f ca="1">COUNTIF(INDIRECT("H"&amp;(ROW()+12*(($AO799-1)*3+$AP799)-ROW())/12+5):INDIRECT("S"&amp;(ROW()+12*(($AO799-1)*3+$AP799)-ROW())/12+5),AR799)</f>
        <v>0</v>
      </c>
      <c r="AT799" s="378">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376">
        <f ca="1">COUNTIF(INDIRECT("U"&amp;(ROW()+12*(($AO799-1)*3+$AP799)-ROW())/12+5):INDIRECT("AF"&amp;(ROW()+12*(($AO799-1)*3+$AP799)-ROW())/12+5),AT799)</f>
        <v>0</v>
      </c>
      <c r="AV799" s="376">
        <f ca="1">IF(AND(AR799+AT799&gt;0,AS799+AU799&gt;0),COUNTIF(AV$6:AV798,"&gt;0")+1,0)</f>
        <v>0</v>
      </c>
    </row>
    <row r="800" spans="41:48" x14ac:dyDescent="0.15">
      <c r="AO800" s="376">
        <v>23</v>
      </c>
      <c r="AP800" s="376">
        <v>1</v>
      </c>
      <c r="AQ800" s="376">
        <v>3</v>
      </c>
      <c r="AR800" s="378">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76">
        <f ca="1">COUNTIF(INDIRECT("H"&amp;(ROW()+12*(($AO800-1)*3+$AP800)-ROW())/12+5):INDIRECT("S"&amp;(ROW()+12*(($AO800-1)*3+$AP800)-ROW())/12+5),AR800)</f>
        <v>0</v>
      </c>
      <c r="AT800" s="378">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376">
        <f ca="1">COUNTIF(INDIRECT("U"&amp;(ROW()+12*(($AO800-1)*3+$AP800)-ROW())/12+5):INDIRECT("AF"&amp;(ROW()+12*(($AO800-1)*3+$AP800)-ROW())/12+5),AT800)</f>
        <v>0</v>
      </c>
      <c r="AV800" s="376">
        <f ca="1">IF(AND(AR800+AT800&gt;0,AS800+AU800&gt;0),COUNTIF(AV$6:AV799,"&gt;0")+1,0)</f>
        <v>0</v>
      </c>
    </row>
    <row r="801" spans="41:48" x14ac:dyDescent="0.15">
      <c r="AO801" s="376">
        <v>23</v>
      </c>
      <c r="AP801" s="376">
        <v>1</v>
      </c>
      <c r="AQ801" s="376">
        <v>4</v>
      </c>
      <c r="AR801" s="378">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76">
        <f ca="1">COUNTIF(INDIRECT("H"&amp;(ROW()+12*(($AO801-1)*3+$AP801)-ROW())/12+5):INDIRECT("S"&amp;(ROW()+12*(($AO801-1)*3+$AP801)-ROW())/12+5),AR801)</f>
        <v>0</v>
      </c>
      <c r="AT801" s="378">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376">
        <f ca="1">COUNTIF(INDIRECT("U"&amp;(ROW()+12*(($AO801-1)*3+$AP801)-ROW())/12+5):INDIRECT("AF"&amp;(ROW()+12*(($AO801-1)*3+$AP801)-ROW())/12+5),AT801)</f>
        <v>0</v>
      </c>
      <c r="AV801" s="376">
        <f ca="1">IF(AND(AR801+AT801&gt;0,AS801+AU801&gt;0),COUNTIF(AV$6:AV800,"&gt;0")+1,0)</f>
        <v>0</v>
      </c>
    </row>
    <row r="802" spans="41:48" x14ac:dyDescent="0.15">
      <c r="AO802" s="376">
        <v>23</v>
      </c>
      <c r="AP802" s="376">
        <v>1</v>
      </c>
      <c r="AQ802" s="376">
        <v>5</v>
      </c>
      <c r="AR802" s="378">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76">
        <f ca="1">COUNTIF(INDIRECT("H"&amp;(ROW()+12*(($AO802-1)*3+$AP802)-ROW())/12+5):INDIRECT("S"&amp;(ROW()+12*(($AO802-1)*3+$AP802)-ROW())/12+5),AR802)</f>
        <v>0</v>
      </c>
      <c r="AT802" s="378">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376">
        <f ca="1">COUNTIF(INDIRECT("U"&amp;(ROW()+12*(($AO802-1)*3+$AP802)-ROW())/12+5):INDIRECT("AF"&amp;(ROW()+12*(($AO802-1)*3+$AP802)-ROW())/12+5),AT802)</f>
        <v>0</v>
      </c>
      <c r="AV802" s="376">
        <f ca="1">IF(AND(AR802+AT802&gt;0,AS802+AU802&gt;0),COUNTIF(AV$6:AV801,"&gt;0")+1,0)</f>
        <v>0</v>
      </c>
    </row>
    <row r="803" spans="41:48" x14ac:dyDescent="0.15">
      <c r="AO803" s="376">
        <v>23</v>
      </c>
      <c r="AP803" s="376">
        <v>1</v>
      </c>
      <c r="AQ803" s="376">
        <v>6</v>
      </c>
      <c r="AR803" s="378">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76">
        <f ca="1">COUNTIF(INDIRECT("H"&amp;(ROW()+12*(($AO803-1)*3+$AP803)-ROW())/12+5):INDIRECT("S"&amp;(ROW()+12*(($AO803-1)*3+$AP803)-ROW())/12+5),AR803)</f>
        <v>0</v>
      </c>
      <c r="AT803" s="378">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376">
        <f ca="1">COUNTIF(INDIRECT("U"&amp;(ROW()+12*(($AO803-1)*3+$AP803)-ROW())/12+5):INDIRECT("AF"&amp;(ROW()+12*(($AO803-1)*3+$AP803)-ROW())/12+5),AT803)</f>
        <v>0</v>
      </c>
      <c r="AV803" s="376">
        <f ca="1">IF(AND(AR803+AT803&gt;0,AS803+AU803&gt;0),COUNTIF(AV$6:AV802,"&gt;0")+1,0)</f>
        <v>0</v>
      </c>
    </row>
    <row r="804" spans="41:48" x14ac:dyDescent="0.15">
      <c r="AO804" s="376">
        <v>23</v>
      </c>
      <c r="AP804" s="376">
        <v>1</v>
      </c>
      <c r="AQ804" s="376">
        <v>7</v>
      </c>
      <c r="AR804" s="378">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76">
        <f ca="1">COUNTIF(INDIRECT("H"&amp;(ROW()+12*(($AO804-1)*3+$AP804)-ROW())/12+5):INDIRECT("S"&amp;(ROW()+12*(($AO804-1)*3+$AP804)-ROW())/12+5),AR804)</f>
        <v>0</v>
      </c>
      <c r="AT804" s="378">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376">
        <f ca="1">COUNTIF(INDIRECT("U"&amp;(ROW()+12*(($AO804-1)*3+$AP804)-ROW())/12+5):INDIRECT("AF"&amp;(ROW()+12*(($AO804-1)*3+$AP804)-ROW())/12+5),AT804)</f>
        <v>0</v>
      </c>
      <c r="AV804" s="376">
        <f ca="1">IF(AND(AR804+AT804&gt;0,AS804+AU804&gt;0),COUNTIF(AV$6:AV803,"&gt;0")+1,0)</f>
        <v>0</v>
      </c>
    </row>
    <row r="805" spans="41:48" x14ac:dyDescent="0.15">
      <c r="AO805" s="376">
        <v>23</v>
      </c>
      <c r="AP805" s="376">
        <v>1</v>
      </c>
      <c r="AQ805" s="376">
        <v>8</v>
      </c>
      <c r="AR805" s="378">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76">
        <f ca="1">COUNTIF(INDIRECT("H"&amp;(ROW()+12*(($AO805-1)*3+$AP805)-ROW())/12+5):INDIRECT("S"&amp;(ROW()+12*(($AO805-1)*3+$AP805)-ROW())/12+5),AR805)</f>
        <v>0</v>
      </c>
      <c r="AT805" s="378">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376">
        <f ca="1">COUNTIF(INDIRECT("U"&amp;(ROW()+12*(($AO805-1)*3+$AP805)-ROW())/12+5):INDIRECT("AF"&amp;(ROW()+12*(($AO805-1)*3+$AP805)-ROW())/12+5),AT805)</f>
        <v>0</v>
      </c>
      <c r="AV805" s="376">
        <f ca="1">IF(AND(AR805+AT805&gt;0,AS805+AU805&gt;0),COUNTIF(AV$6:AV804,"&gt;0")+1,0)</f>
        <v>0</v>
      </c>
    </row>
    <row r="806" spans="41:48" x14ac:dyDescent="0.15">
      <c r="AO806" s="376">
        <v>23</v>
      </c>
      <c r="AP806" s="376">
        <v>1</v>
      </c>
      <c r="AQ806" s="376">
        <v>9</v>
      </c>
      <c r="AR806" s="378">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76">
        <f ca="1">COUNTIF(INDIRECT("H"&amp;(ROW()+12*(($AO806-1)*3+$AP806)-ROW())/12+5):INDIRECT("S"&amp;(ROW()+12*(($AO806-1)*3+$AP806)-ROW())/12+5),AR806)</f>
        <v>0</v>
      </c>
      <c r="AT806" s="378">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376">
        <f ca="1">COUNTIF(INDIRECT("U"&amp;(ROW()+12*(($AO806-1)*3+$AP806)-ROW())/12+5):INDIRECT("AF"&amp;(ROW()+12*(($AO806-1)*3+$AP806)-ROW())/12+5),AT806)</f>
        <v>0</v>
      </c>
      <c r="AV806" s="376">
        <f ca="1">IF(AND(AR806+AT806&gt;0,AS806+AU806&gt;0),COUNTIF(AV$6:AV805,"&gt;0")+1,0)</f>
        <v>0</v>
      </c>
    </row>
    <row r="807" spans="41:48" x14ac:dyDescent="0.15">
      <c r="AO807" s="376">
        <v>23</v>
      </c>
      <c r="AP807" s="376">
        <v>1</v>
      </c>
      <c r="AQ807" s="376">
        <v>10</v>
      </c>
      <c r="AR807" s="378">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76">
        <f ca="1">COUNTIF(INDIRECT("H"&amp;(ROW()+12*(($AO807-1)*3+$AP807)-ROW())/12+5):INDIRECT("S"&amp;(ROW()+12*(($AO807-1)*3+$AP807)-ROW())/12+5),AR807)</f>
        <v>0</v>
      </c>
      <c r="AT807" s="378">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376">
        <f ca="1">COUNTIF(INDIRECT("U"&amp;(ROW()+12*(($AO807-1)*3+$AP807)-ROW())/12+5):INDIRECT("AF"&amp;(ROW()+12*(($AO807-1)*3+$AP807)-ROW())/12+5),AT807)</f>
        <v>0</v>
      </c>
      <c r="AV807" s="376">
        <f ca="1">IF(AND(AR807+AT807&gt;0,AS807+AU807&gt;0),COUNTIF(AV$6:AV806,"&gt;0")+1,0)</f>
        <v>0</v>
      </c>
    </row>
    <row r="808" spans="41:48" x14ac:dyDescent="0.15">
      <c r="AO808" s="376">
        <v>23</v>
      </c>
      <c r="AP808" s="376">
        <v>1</v>
      </c>
      <c r="AQ808" s="376">
        <v>11</v>
      </c>
      <c r="AR808" s="378">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76">
        <f ca="1">COUNTIF(INDIRECT("H"&amp;(ROW()+12*(($AO808-1)*3+$AP808)-ROW())/12+5):INDIRECT("S"&amp;(ROW()+12*(($AO808-1)*3+$AP808)-ROW())/12+5),AR808)</f>
        <v>0</v>
      </c>
      <c r="AT808" s="378">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376">
        <f ca="1">COUNTIF(INDIRECT("U"&amp;(ROW()+12*(($AO808-1)*3+$AP808)-ROW())/12+5):INDIRECT("AF"&amp;(ROW()+12*(($AO808-1)*3+$AP808)-ROW())/12+5),AT808)</f>
        <v>0</v>
      </c>
      <c r="AV808" s="376">
        <f ca="1">IF(AND(AR808+AT808&gt;0,AS808+AU808&gt;0),COUNTIF(AV$6:AV807,"&gt;0")+1,0)</f>
        <v>0</v>
      </c>
    </row>
    <row r="809" spans="41:48" x14ac:dyDescent="0.15">
      <c r="AO809" s="376">
        <v>23</v>
      </c>
      <c r="AP809" s="376">
        <v>1</v>
      </c>
      <c r="AQ809" s="376">
        <v>12</v>
      </c>
      <c r="AR809" s="378">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76">
        <f ca="1">COUNTIF(INDIRECT("H"&amp;(ROW()+12*(($AO809-1)*3+$AP809)-ROW())/12+5):INDIRECT("S"&amp;(ROW()+12*(($AO809-1)*3+$AP809)-ROW())/12+5),AR809)</f>
        <v>0</v>
      </c>
      <c r="AT809" s="378">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376">
        <f ca="1">COUNTIF(INDIRECT("U"&amp;(ROW()+12*(($AO809-1)*3+$AP809)-ROW())/12+5):INDIRECT("AF"&amp;(ROW()+12*(($AO809-1)*3+$AP809)-ROW())/12+5),AT809)</f>
        <v>0</v>
      </c>
      <c r="AV809" s="376">
        <f ca="1">IF(AND(AR809+AT809&gt;0,AS809+AU809&gt;0),COUNTIF(AV$6:AV808,"&gt;0")+1,0)</f>
        <v>0</v>
      </c>
    </row>
    <row r="810" spans="41:48" x14ac:dyDescent="0.15">
      <c r="AO810" s="376">
        <v>23</v>
      </c>
      <c r="AP810" s="376">
        <v>2</v>
      </c>
      <c r="AQ810" s="376">
        <v>1</v>
      </c>
      <c r="AR810" s="378">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76">
        <f ca="1">COUNTIF(INDIRECT("H"&amp;(ROW()+12*(($AO810-1)*3+$AP810)-ROW())/12+5):INDIRECT("S"&amp;(ROW()+12*(($AO810-1)*3+$AP810)-ROW())/12+5),AR810)</f>
        <v>0</v>
      </c>
      <c r="AT810" s="378">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376">
        <f ca="1">COUNTIF(INDIRECT("U"&amp;(ROW()+12*(($AO810-1)*3+$AP810)-ROW())/12+5):INDIRECT("AF"&amp;(ROW()+12*(($AO810-1)*3+$AP810)-ROW())/12+5),AT810)</f>
        <v>0</v>
      </c>
      <c r="AV810" s="376">
        <f ca="1">IF(AND(AR810+AT810&gt;0,AS810+AU810&gt;0),COUNTIF(AV$6:AV809,"&gt;0")+1,0)</f>
        <v>0</v>
      </c>
    </row>
    <row r="811" spans="41:48" x14ac:dyDescent="0.15">
      <c r="AO811" s="376">
        <v>23</v>
      </c>
      <c r="AP811" s="376">
        <v>2</v>
      </c>
      <c r="AQ811" s="376">
        <v>2</v>
      </c>
      <c r="AR811" s="378">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76">
        <f ca="1">COUNTIF(INDIRECT("H"&amp;(ROW()+12*(($AO811-1)*3+$AP811)-ROW())/12+5):INDIRECT("S"&amp;(ROW()+12*(($AO811-1)*3+$AP811)-ROW())/12+5),AR811)</f>
        <v>0</v>
      </c>
      <c r="AT811" s="378">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376">
        <f ca="1">COUNTIF(INDIRECT("U"&amp;(ROW()+12*(($AO811-1)*3+$AP811)-ROW())/12+5):INDIRECT("AF"&amp;(ROW()+12*(($AO811-1)*3+$AP811)-ROW())/12+5),AT811)</f>
        <v>0</v>
      </c>
      <c r="AV811" s="376">
        <f ca="1">IF(AND(AR811+AT811&gt;0,AS811+AU811&gt;0),COUNTIF(AV$6:AV810,"&gt;0")+1,0)</f>
        <v>0</v>
      </c>
    </row>
    <row r="812" spans="41:48" x14ac:dyDescent="0.15">
      <c r="AO812" s="376">
        <v>23</v>
      </c>
      <c r="AP812" s="376">
        <v>2</v>
      </c>
      <c r="AQ812" s="376">
        <v>3</v>
      </c>
      <c r="AR812" s="378">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76">
        <f ca="1">COUNTIF(INDIRECT("H"&amp;(ROW()+12*(($AO812-1)*3+$AP812)-ROW())/12+5):INDIRECT("S"&amp;(ROW()+12*(($AO812-1)*3+$AP812)-ROW())/12+5),AR812)</f>
        <v>0</v>
      </c>
      <c r="AT812" s="378">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376">
        <f ca="1">COUNTIF(INDIRECT("U"&amp;(ROW()+12*(($AO812-1)*3+$AP812)-ROW())/12+5):INDIRECT("AF"&amp;(ROW()+12*(($AO812-1)*3+$AP812)-ROW())/12+5),AT812)</f>
        <v>0</v>
      </c>
      <c r="AV812" s="376">
        <f ca="1">IF(AND(AR812+AT812&gt;0,AS812+AU812&gt;0),COUNTIF(AV$6:AV811,"&gt;0")+1,0)</f>
        <v>0</v>
      </c>
    </row>
    <row r="813" spans="41:48" x14ac:dyDescent="0.15">
      <c r="AO813" s="376">
        <v>23</v>
      </c>
      <c r="AP813" s="376">
        <v>2</v>
      </c>
      <c r="AQ813" s="376">
        <v>4</v>
      </c>
      <c r="AR813" s="378">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76">
        <f ca="1">COUNTIF(INDIRECT("H"&amp;(ROW()+12*(($AO813-1)*3+$AP813)-ROW())/12+5):INDIRECT("S"&amp;(ROW()+12*(($AO813-1)*3+$AP813)-ROW())/12+5),AR813)</f>
        <v>0</v>
      </c>
      <c r="AT813" s="378">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376">
        <f ca="1">COUNTIF(INDIRECT("U"&amp;(ROW()+12*(($AO813-1)*3+$AP813)-ROW())/12+5):INDIRECT("AF"&amp;(ROW()+12*(($AO813-1)*3+$AP813)-ROW())/12+5),AT813)</f>
        <v>0</v>
      </c>
      <c r="AV813" s="376">
        <f ca="1">IF(AND(AR813+AT813&gt;0,AS813+AU813&gt;0),COUNTIF(AV$6:AV812,"&gt;0")+1,0)</f>
        <v>0</v>
      </c>
    </row>
    <row r="814" spans="41:48" x14ac:dyDescent="0.15">
      <c r="AO814" s="376">
        <v>23</v>
      </c>
      <c r="AP814" s="376">
        <v>2</v>
      </c>
      <c r="AQ814" s="376">
        <v>5</v>
      </c>
      <c r="AR814" s="378">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76">
        <f ca="1">COUNTIF(INDIRECT("H"&amp;(ROW()+12*(($AO814-1)*3+$AP814)-ROW())/12+5):INDIRECT("S"&amp;(ROW()+12*(($AO814-1)*3+$AP814)-ROW())/12+5),AR814)</f>
        <v>0</v>
      </c>
      <c r="AT814" s="378">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376">
        <f ca="1">COUNTIF(INDIRECT("U"&amp;(ROW()+12*(($AO814-1)*3+$AP814)-ROW())/12+5):INDIRECT("AF"&amp;(ROW()+12*(($AO814-1)*3+$AP814)-ROW())/12+5),AT814)</f>
        <v>0</v>
      </c>
      <c r="AV814" s="376">
        <f ca="1">IF(AND(AR814+AT814&gt;0,AS814+AU814&gt;0),COUNTIF(AV$6:AV813,"&gt;0")+1,0)</f>
        <v>0</v>
      </c>
    </row>
    <row r="815" spans="41:48" x14ac:dyDescent="0.15">
      <c r="AO815" s="376">
        <v>23</v>
      </c>
      <c r="AP815" s="376">
        <v>2</v>
      </c>
      <c r="AQ815" s="376">
        <v>6</v>
      </c>
      <c r="AR815" s="378">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76">
        <f ca="1">COUNTIF(INDIRECT("H"&amp;(ROW()+12*(($AO815-1)*3+$AP815)-ROW())/12+5):INDIRECT("S"&amp;(ROW()+12*(($AO815-1)*3+$AP815)-ROW())/12+5),AR815)</f>
        <v>0</v>
      </c>
      <c r="AT815" s="378">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376">
        <f ca="1">COUNTIF(INDIRECT("U"&amp;(ROW()+12*(($AO815-1)*3+$AP815)-ROW())/12+5):INDIRECT("AF"&amp;(ROW()+12*(($AO815-1)*3+$AP815)-ROW())/12+5),AT815)</f>
        <v>0</v>
      </c>
      <c r="AV815" s="376">
        <f ca="1">IF(AND(AR815+AT815&gt;0,AS815+AU815&gt;0),COUNTIF(AV$6:AV814,"&gt;0")+1,0)</f>
        <v>0</v>
      </c>
    </row>
    <row r="816" spans="41:48" x14ac:dyDescent="0.15">
      <c r="AO816" s="376">
        <v>23</v>
      </c>
      <c r="AP816" s="376">
        <v>2</v>
      </c>
      <c r="AQ816" s="376">
        <v>7</v>
      </c>
      <c r="AR816" s="378">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76">
        <f ca="1">COUNTIF(INDIRECT("H"&amp;(ROW()+12*(($AO816-1)*3+$AP816)-ROW())/12+5):INDIRECT("S"&amp;(ROW()+12*(($AO816-1)*3+$AP816)-ROW())/12+5),AR816)</f>
        <v>0</v>
      </c>
      <c r="AT816" s="378">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376">
        <f ca="1">COUNTIF(INDIRECT("U"&amp;(ROW()+12*(($AO816-1)*3+$AP816)-ROW())/12+5):INDIRECT("AF"&amp;(ROW()+12*(($AO816-1)*3+$AP816)-ROW())/12+5),AT816)</f>
        <v>0</v>
      </c>
      <c r="AV816" s="376">
        <f ca="1">IF(AND(AR816+AT816&gt;0,AS816+AU816&gt;0),COUNTIF(AV$6:AV815,"&gt;0")+1,0)</f>
        <v>0</v>
      </c>
    </row>
    <row r="817" spans="41:48" x14ac:dyDescent="0.15">
      <c r="AO817" s="376">
        <v>23</v>
      </c>
      <c r="AP817" s="376">
        <v>2</v>
      </c>
      <c r="AQ817" s="376">
        <v>8</v>
      </c>
      <c r="AR817" s="378">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76">
        <f ca="1">COUNTIF(INDIRECT("H"&amp;(ROW()+12*(($AO817-1)*3+$AP817)-ROW())/12+5):INDIRECT("S"&amp;(ROW()+12*(($AO817-1)*3+$AP817)-ROW())/12+5),AR817)</f>
        <v>0</v>
      </c>
      <c r="AT817" s="378">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376">
        <f ca="1">COUNTIF(INDIRECT("U"&amp;(ROW()+12*(($AO817-1)*3+$AP817)-ROW())/12+5):INDIRECT("AF"&amp;(ROW()+12*(($AO817-1)*3+$AP817)-ROW())/12+5),AT817)</f>
        <v>0</v>
      </c>
      <c r="AV817" s="376">
        <f ca="1">IF(AND(AR817+AT817&gt;0,AS817+AU817&gt;0),COUNTIF(AV$6:AV816,"&gt;0")+1,0)</f>
        <v>0</v>
      </c>
    </row>
    <row r="818" spans="41:48" x14ac:dyDescent="0.15">
      <c r="AO818" s="376">
        <v>23</v>
      </c>
      <c r="AP818" s="376">
        <v>2</v>
      </c>
      <c r="AQ818" s="376">
        <v>9</v>
      </c>
      <c r="AR818" s="378">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76">
        <f ca="1">COUNTIF(INDIRECT("H"&amp;(ROW()+12*(($AO818-1)*3+$AP818)-ROW())/12+5):INDIRECT("S"&amp;(ROW()+12*(($AO818-1)*3+$AP818)-ROW())/12+5),AR818)</f>
        <v>0</v>
      </c>
      <c r="AT818" s="378">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376">
        <f ca="1">COUNTIF(INDIRECT("U"&amp;(ROW()+12*(($AO818-1)*3+$AP818)-ROW())/12+5):INDIRECT("AF"&amp;(ROW()+12*(($AO818-1)*3+$AP818)-ROW())/12+5),AT818)</f>
        <v>0</v>
      </c>
      <c r="AV818" s="376">
        <f ca="1">IF(AND(AR818+AT818&gt;0,AS818+AU818&gt;0),COUNTIF(AV$6:AV817,"&gt;0")+1,0)</f>
        <v>0</v>
      </c>
    </row>
    <row r="819" spans="41:48" x14ac:dyDescent="0.15">
      <c r="AO819" s="376">
        <v>23</v>
      </c>
      <c r="AP819" s="376">
        <v>2</v>
      </c>
      <c r="AQ819" s="376">
        <v>10</v>
      </c>
      <c r="AR819" s="378">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76">
        <f ca="1">COUNTIF(INDIRECT("H"&amp;(ROW()+12*(($AO819-1)*3+$AP819)-ROW())/12+5):INDIRECT("S"&amp;(ROW()+12*(($AO819-1)*3+$AP819)-ROW())/12+5),AR819)</f>
        <v>0</v>
      </c>
      <c r="AT819" s="378">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376">
        <f ca="1">COUNTIF(INDIRECT("U"&amp;(ROW()+12*(($AO819-1)*3+$AP819)-ROW())/12+5):INDIRECT("AF"&amp;(ROW()+12*(($AO819-1)*3+$AP819)-ROW())/12+5),AT819)</f>
        <v>0</v>
      </c>
      <c r="AV819" s="376">
        <f ca="1">IF(AND(AR819+AT819&gt;0,AS819+AU819&gt;0),COUNTIF(AV$6:AV818,"&gt;0")+1,0)</f>
        <v>0</v>
      </c>
    </row>
    <row r="820" spans="41:48" x14ac:dyDescent="0.15">
      <c r="AO820" s="376">
        <v>23</v>
      </c>
      <c r="AP820" s="376">
        <v>2</v>
      </c>
      <c r="AQ820" s="376">
        <v>11</v>
      </c>
      <c r="AR820" s="378">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76">
        <f ca="1">COUNTIF(INDIRECT("H"&amp;(ROW()+12*(($AO820-1)*3+$AP820)-ROW())/12+5):INDIRECT("S"&amp;(ROW()+12*(($AO820-1)*3+$AP820)-ROW())/12+5),AR820)</f>
        <v>0</v>
      </c>
      <c r="AT820" s="378">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376">
        <f ca="1">COUNTIF(INDIRECT("U"&amp;(ROW()+12*(($AO820-1)*3+$AP820)-ROW())/12+5):INDIRECT("AF"&amp;(ROW()+12*(($AO820-1)*3+$AP820)-ROW())/12+5),AT820)</f>
        <v>0</v>
      </c>
      <c r="AV820" s="376">
        <f ca="1">IF(AND(AR820+AT820&gt;0,AS820+AU820&gt;0),COUNTIF(AV$6:AV819,"&gt;0")+1,0)</f>
        <v>0</v>
      </c>
    </row>
    <row r="821" spans="41:48" x14ac:dyDescent="0.15">
      <c r="AO821" s="376">
        <v>23</v>
      </c>
      <c r="AP821" s="376">
        <v>2</v>
      </c>
      <c r="AQ821" s="376">
        <v>12</v>
      </c>
      <c r="AR821" s="378">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76">
        <f ca="1">COUNTIF(INDIRECT("H"&amp;(ROW()+12*(($AO821-1)*3+$AP821)-ROW())/12+5):INDIRECT("S"&amp;(ROW()+12*(($AO821-1)*3+$AP821)-ROW())/12+5),AR821)</f>
        <v>0</v>
      </c>
      <c r="AT821" s="378">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376">
        <f ca="1">COUNTIF(INDIRECT("U"&amp;(ROW()+12*(($AO821-1)*3+$AP821)-ROW())/12+5):INDIRECT("AF"&amp;(ROW()+12*(($AO821-1)*3+$AP821)-ROW())/12+5),AT821)</f>
        <v>0</v>
      </c>
      <c r="AV821" s="376">
        <f ca="1">IF(AND(AR821+AT821&gt;0,AS821+AU821&gt;0),COUNTIF(AV$6:AV820,"&gt;0")+1,0)</f>
        <v>0</v>
      </c>
    </row>
    <row r="822" spans="41:48" x14ac:dyDescent="0.15">
      <c r="AO822" s="376">
        <v>23</v>
      </c>
      <c r="AP822" s="376">
        <v>3</v>
      </c>
      <c r="AQ822" s="376">
        <v>1</v>
      </c>
      <c r="AR822" s="378">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76">
        <f ca="1">COUNTIF(INDIRECT("H"&amp;(ROW()+12*(($AO822-1)*3+$AP822)-ROW())/12+5):INDIRECT("S"&amp;(ROW()+12*(($AO822-1)*3+$AP822)-ROW())/12+5),AR822)</f>
        <v>0</v>
      </c>
      <c r="AT822" s="378">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376">
        <f ca="1">COUNTIF(INDIRECT("U"&amp;(ROW()+12*(($AO822-1)*3+$AP822)-ROW())/12+5):INDIRECT("AF"&amp;(ROW()+12*(($AO822-1)*3+$AP822)-ROW())/12+5),AT822)</f>
        <v>0</v>
      </c>
      <c r="AV822" s="376">
        <f ca="1">IF(AND(AR822+AT822&gt;0,AS822+AU822&gt;0),COUNTIF(AV$6:AV821,"&gt;0")+1,0)</f>
        <v>0</v>
      </c>
    </row>
    <row r="823" spans="41:48" x14ac:dyDescent="0.15">
      <c r="AO823" s="376">
        <v>23</v>
      </c>
      <c r="AP823" s="376">
        <v>3</v>
      </c>
      <c r="AQ823" s="376">
        <v>2</v>
      </c>
      <c r="AR823" s="378">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76">
        <f ca="1">COUNTIF(INDIRECT("H"&amp;(ROW()+12*(($AO823-1)*3+$AP823)-ROW())/12+5):INDIRECT("S"&amp;(ROW()+12*(($AO823-1)*3+$AP823)-ROW())/12+5),AR823)</f>
        <v>0</v>
      </c>
      <c r="AT823" s="378">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376">
        <f ca="1">COUNTIF(INDIRECT("U"&amp;(ROW()+12*(($AO823-1)*3+$AP823)-ROW())/12+5):INDIRECT("AF"&amp;(ROW()+12*(($AO823-1)*3+$AP823)-ROW())/12+5),AT823)</f>
        <v>0</v>
      </c>
      <c r="AV823" s="376">
        <f ca="1">IF(AND(AR823+AT823&gt;0,AS823+AU823&gt;0),COUNTIF(AV$6:AV822,"&gt;0")+1,0)</f>
        <v>0</v>
      </c>
    </row>
    <row r="824" spans="41:48" x14ac:dyDescent="0.15">
      <c r="AO824" s="376">
        <v>23</v>
      </c>
      <c r="AP824" s="376">
        <v>3</v>
      </c>
      <c r="AQ824" s="376">
        <v>3</v>
      </c>
      <c r="AR824" s="378">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76">
        <f ca="1">COUNTIF(INDIRECT("H"&amp;(ROW()+12*(($AO824-1)*3+$AP824)-ROW())/12+5):INDIRECT("S"&amp;(ROW()+12*(($AO824-1)*3+$AP824)-ROW())/12+5),AR824)</f>
        <v>0</v>
      </c>
      <c r="AT824" s="378">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376">
        <f ca="1">COUNTIF(INDIRECT("U"&amp;(ROW()+12*(($AO824-1)*3+$AP824)-ROW())/12+5):INDIRECT("AF"&amp;(ROW()+12*(($AO824-1)*3+$AP824)-ROW())/12+5),AT824)</f>
        <v>0</v>
      </c>
      <c r="AV824" s="376">
        <f ca="1">IF(AND(AR824+AT824&gt;0,AS824+AU824&gt;0),COUNTIF(AV$6:AV823,"&gt;0")+1,0)</f>
        <v>0</v>
      </c>
    </row>
    <row r="825" spans="41:48" x14ac:dyDescent="0.15">
      <c r="AO825" s="376">
        <v>23</v>
      </c>
      <c r="AP825" s="376">
        <v>3</v>
      </c>
      <c r="AQ825" s="376">
        <v>4</v>
      </c>
      <c r="AR825" s="378">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76">
        <f ca="1">COUNTIF(INDIRECT("H"&amp;(ROW()+12*(($AO825-1)*3+$AP825)-ROW())/12+5):INDIRECT("S"&amp;(ROW()+12*(($AO825-1)*3+$AP825)-ROW())/12+5),AR825)</f>
        <v>0</v>
      </c>
      <c r="AT825" s="378">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376">
        <f ca="1">COUNTIF(INDIRECT("U"&amp;(ROW()+12*(($AO825-1)*3+$AP825)-ROW())/12+5):INDIRECT("AF"&amp;(ROW()+12*(($AO825-1)*3+$AP825)-ROW())/12+5),AT825)</f>
        <v>0</v>
      </c>
      <c r="AV825" s="376">
        <f ca="1">IF(AND(AR825+AT825&gt;0,AS825+AU825&gt;0),COUNTIF(AV$6:AV824,"&gt;0")+1,0)</f>
        <v>0</v>
      </c>
    </row>
    <row r="826" spans="41:48" x14ac:dyDescent="0.15">
      <c r="AO826" s="376">
        <v>23</v>
      </c>
      <c r="AP826" s="376">
        <v>3</v>
      </c>
      <c r="AQ826" s="376">
        <v>5</v>
      </c>
      <c r="AR826" s="378">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76">
        <f ca="1">COUNTIF(INDIRECT("H"&amp;(ROW()+12*(($AO826-1)*3+$AP826)-ROW())/12+5):INDIRECT("S"&amp;(ROW()+12*(($AO826-1)*3+$AP826)-ROW())/12+5),AR826)</f>
        <v>0</v>
      </c>
      <c r="AT826" s="378">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376">
        <f ca="1">COUNTIF(INDIRECT("U"&amp;(ROW()+12*(($AO826-1)*3+$AP826)-ROW())/12+5):INDIRECT("AF"&amp;(ROW()+12*(($AO826-1)*3+$AP826)-ROW())/12+5),AT826)</f>
        <v>0</v>
      </c>
      <c r="AV826" s="376">
        <f ca="1">IF(AND(AR826+AT826&gt;0,AS826+AU826&gt;0),COUNTIF(AV$6:AV825,"&gt;0")+1,0)</f>
        <v>0</v>
      </c>
    </row>
    <row r="827" spans="41:48" x14ac:dyDescent="0.15">
      <c r="AO827" s="376">
        <v>23</v>
      </c>
      <c r="AP827" s="376">
        <v>3</v>
      </c>
      <c r="AQ827" s="376">
        <v>6</v>
      </c>
      <c r="AR827" s="378">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76">
        <f ca="1">COUNTIF(INDIRECT("H"&amp;(ROW()+12*(($AO827-1)*3+$AP827)-ROW())/12+5):INDIRECT("S"&amp;(ROW()+12*(($AO827-1)*3+$AP827)-ROW())/12+5),AR827)</f>
        <v>0</v>
      </c>
      <c r="AT827" s="378">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376">
        <f ca="1">COUNTIF(INDIRECT("U"&amp;(ROW()+12*(($AO827-1)*3+$AP827)-ROW())/12+5):INDIRECT("AF"&amp;(ROW()+12*(($AO827-1)*3+$AP827)-ROW())/12+5),AT827)</f>
        <v>0</v>
      </c>
      <c r="AV827" s="376">
        <f ca="1">IF(AND(AR827+AT827&gt;0,AS827+AU827&gt;0),COUNTIF(AV$6:AV826,"&gt;0")+1,0)</f>
        <v>0</v>
      </c>
    </row>
    <row r="828" spans="41:48" x14ac:dyDescent="0.15">
      <c r="AO828" s="376">
        <v>23</v>
      </c>
      <c r="AP828" s="376">
        <v>3</v>
      </c>
      <c r="AQ828" s="376">
        <v>7</v>
      </c>
      <c r="AR828" s="378">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76">
        <f ca="1">COUNTIF(INDIRECT("H"&amp;(ROW()+12*(($AO828-1)*3+$AP828)-ROW())/12+5):INDIRECT("S"&amp;(ROW()+12*(($AO828-1)*3+$AP828)-ROW())/12+5),AR828)</f>
        <v>0</v>
      </c>
      <c r="AT828" s="378">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376">
        <f ca="1">COUNTIF(INDIRECT("U"&amp;(ROW()+12*(($AO828-1)*3+$AP828)-ROW())/12+5):INDIRECT("AF"&amp;(ROW()+12*(($AO828-1)*3+$AP828)-ROW())/12+5),AT828)</f>
        <v>0</v>
      </c>
      <c r="AV828" s="376">
        <f ca="1">IF(AND(AR828+AT828&gt;0,AS828+AU828&gt;0),COUNTIF(AV$6:AV827,"&gt;0")+1,0)</f>
        <v>0</v>
      </c>
    </row>
    <row r="829" spans="41:48" x14ac:dyDescent="0.15">
      <c r="AO829" s="376">
        <v>23</v>
      </c>
      <c r="AP829" s="376">
        <v>3</v>
      </c>
      <c r="AQ829" s="376">
        <v>8</v>
      </c>
      <c r="AR829" s="378">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76">
        <f ca="1">COUNTIF(INDIRECT("H"&amp;(ROW()+12*(($AO829-1)*3+$AP829)-ROW())/12+5):INDIRECT("S"&amp;(ROW()+12*(($AO829-1)*3+$AP829)-ROW())/12+5),AR829)</f>
        <v>0</v>
      </c>
      <c r="AT829" s="378">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376">
        <f ca="1">COUNTIF(INDIRECT("U"&amp;(ROW()+12*(($AO829-1)*3+$AP829)-ROW())/12+5):INDIRECT("AF"&amp;(ROW()+12*(($AO829-1)*3+$AP829)-ROW())/12+5),AT829)</f>
        <v>0</v>
      </c>
      <c r="AV829" s="376">
        <f ca="1">IF(AND(AR829+AT829&gt;0,AS829+AU829&gt;0),COUNTIF(AV$6:AV828,"&gt;0")+1,0)</f>
        <v>0</v>
      </c>
    </row>
    <row r="830" spans="41:48" x14ac:dyDescent="0.15">
      <c r="AO830" s="376">
        <v>23</v>
      </c>
      <c r="AP830" s="376">
        <v>3</v>
      </c>
      <c r="AQ830" s="376">
        <v>9</v>
      </c>
      <c r="AR830" s="378">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76">
        <f ca="1">COUNTIF(INDIRECT("H"&amp;(ROW()+12*(($AO830-1)*3+$AP830)-ROW())/12+5):INDIRECT("S"&amp;(ROW()+12*(($AO830-1)*3+$AP830)-ROW())/12+5),AR830)</f>
        <v>0</v>
      </c>
      <c r="AT830" s="378">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376">
        <f ca="1">COUNTIF(INDIRECT("U"&amp;(ROW()+12*(($AO830-1)*3+$AP830)-ROW())/12+5):INDIRECT("AF"&amp;(ROW()+12*(($AO830-1)*3+$AP830)-ROW())/12+5),AT830)</f>
        <v>0</v>
      </c>
      <c r="AV830" s="376">
        <f ca="1">IF(AND(AR830+AT830&gt;0,AS830+AU830&gt;0),COUNTIF(AV$6:AV829,"&gt;0")+1,0)</f>
        <v>0</v>
      </c>
    </row>
    <row r="831" spans="41:48" x14ac:dyDescent="0.15">
      <c r="AO831" s="376">
        <v>23</v>
      </c>
      <c r="AP831" s="376">
        <v>3</v>
      </c>
      <c r="AQ831" s="376">
        <v>10</v>
      </c>
      <c r="AR831" s="378">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76">
        <f ca="1">COUNTIF(INDIRECT("H"&amp;(ROW()+12*(($AO831-1)*3+$AP831)-ROW())/12+5):INDIRECT("S"&amp;(ROW()+12*(($AO831-1)*3+$AP831)-ROW())/12+5),AR831)</f>
        <v>0</v>
      </c>
      <c r="AT831" s="378">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376">
        <f ca="1">COUNTIF(INDIRECT("U"&amp;(ROW()+12*(($AO831-1)*3+$AP831)-ROW())/12+5):INDIRECT("AF"&amp;(ROW()+12*(($AO831-1)*3+$AP831)-ROW())/12+5),AT831)</f>
        <v>0</v>
      </c>
      <c r="AV831" s="376">
        <f ca="1">IF(AND(AR831+AT831&gt;0,AS831+AU831&gt;0),COUNTIF(AV$6:AV830,"&gt;0")+1,0)</f>
        <v>0</v>
      </c>
    </row>
    <row r="832" spans="41:48" x14ac:dyDescent="0.15">
      <c r="AO832" s="376">
        <v>23</v>
      </c>
      <c r="AP832" s="376">
        <v>3</v>
      </c>
      <c r="AQ832" s="376">
        <v>11</v>
      </c>
      <c r="AR832" s="378">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76">
        <f ca="1">COUNTIF(INDIRECT("H"&amp;(ROW()+12*(($AO832-1)*3+$AP832)-ROW())/12+5):INDIRECT("S"&amp;(ROW()+12*(($AO832-1)*3+$AP832)-ROW())/12+5),AR832)</f>
        <v>0</v>
      </c>
      <c r="AT832" s="378">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376">
        <f ca="1">COUNTIF(INDIRECT("U"&amp;(ROW()+12*(($AO832-1)*3+$AP832)-ROW())/12+5):INDIRECT("AF"&amp;(ROW()+12*(($AO832-1)*3+$AP832)-ROW())/12+5),AT832)</f>
        <v>0</v>
      </c>
      <c r="AV832" s="376">
        <f ca="1">IF(AND(AR832+AT832&gt;0,AS832+AU832&gt;0),COUNTIF(AV$6:AV831,"&gt;0")+1,0)</f>
        <v>0</v>
      </c>
    </row>
    <row r="833" spans="41:48" x14ac:dyDescent="0.15">
      <c r="AO833" s="376">
        <v>23</v>
      </c>
      <c r="AP833" s="376">
        <v>3</v>
      </c>
      <c r="AQ833" s="376">
        <v>12</v>
      </c>
      <c r="AR833" s="378">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76">
        <f ca="1">COUNTIF(INDIRECT("H"&amp;(ROW()+12*(($AO833-1)*3+$AP833)-ROW())/12+5):INDIRECT("S"&amp;(ROW()+12*(($AO833-1)*3+$AP833)-ROW())/12+5),AR833)</f>
        <v>0</v>
      </c>
      <c r="AT833" s="378">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376">
        <f ca="1">COUNTIF(INDIRECT("U"&amp;(ROW()+12*(($AO833-1)*3+$AP833)-ROW())/12+5):INDIRECT("AF"&amp;(ROW()+12*(($AO833-1)*3+$AP833)-ROW())/12+5),AT833)</f>
        <v>0</v>
      </c>
      <c r="AV833" s="376">
        <f ca="1">IF(AND(AR833+AT833&gt;0,AS833+AU833&gt;0),COUNTIF(AV$6:AV832,"&gt;0")+1,0)</f>
        <v>0</v>
      </c>
    </row>
    <row r="834" spans="41:48" x14ac:dyDescent="0.15">
      <c r="AO834" s="376">
        <v>24</v>
      </c>
      <c r="AP834" s="376">
        <v>1</v>
      </c>
      <c r="AQ834" s="376">
        <v>1</v>
      </c>
      <c r="AR834" s="378">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76">
        <f ca="1">COUNTIF(INDIRECT("H"&amp;(ROW()+12*(($AO834-1)*3+$AP834)-ROW())/12+5):INDIRECT("S"&amp;(ROW()+12*(($AO834-1)*3+$AP834)-ROW())/12+5),AR834)</f>
        <v>0</v>
      </c>
      <c r="AT834" s="378">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376">
        <f ca="1">COUNTIF(INDIRECT("U"&amp;(ROW()+12*(($AO834-1)*3+$AP834)-ROW())/12+5):INDIRECT("AF"&amp;(ROW()+12*(($AO834-1)*3+$AP834)-ROW())/12+5),AT834)</f>
        <v>0</v>
      </c>
      <c r="AV834" s="376">
        <f ca="1">IF(AND(AR834+AT834&gt;0,AS834+AU834&gt;0),COUNTIF(AV$6:AV833,"&gt;0")+1,0)</f>
        <v>0</v>
      </c>
    </row>
    <row r="835" spans="41:48" x14ac:dyDescent="0.15">
      <c r="AO835" s="376">
        <v>24</v>
      </c>
      <c r="AP835" s="376">
        <v>1</v>
      </c>
      <c r="AQ835" s="376">
        <v>2</v>
      </c>
      <c r="AR835" s="378">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76">
        <f ca="1">COUNTIF(INDIRECT("H"&amp;(ROW()+12*(($AO835-1)*3+$AP835)-ROW())/12+5):INDIRECT("S"&amp;(ROW()+12*(($AO835-1)*3+$AP835)-ROW())/12+5),AR835)</f>
        <v>0</v>
      </c>
      <c r="AT835" s="378">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376">
        <f ca="1">COUNTIF(INDIRECT("U"&amp;(ROW()+12*(($AO835-1)*3+$AP835)-ROW())/12+5):INDIRECT("AF"&amp;(ROW()+12*(($AO835-1)*3+$AP835)-ROW())/12+5),AT835)</f>
        <v>0</v>
      </c>
      <c r="AV835" s="376">
        <f ca="1">IF(AND(AR835+AT835&gt;0,AS835+AU835&gt;0),COUNTIF(AV$6:AV834,"&gt;0")+1,0)</f>
        <v>0</v>
      </c>
    </row>
    <row r="836" spans="41:48" x14ac:dyDescent="0.15">
      <c r="AO836" s="376">
        <v>24</v>
      </c>
      <c r="AP836" s="376">
        <v>1</v>
      </c>
      <c r="AQ836" s="376">
        <v>3</v>
      </c>
      <c r="AR836" s="378">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76">
        <f ca="1">COUNTIF(INDIRECT("H"&amp;(ROW()+12*(($AO836-1)*3+$AP836)-ROW())/12+5):INDIRECT("S"&amp;(ROW()+12*(($AO836-1)*3+$AP836)-ROW())/12+5),AR836)</f>
        <v>0</v>
      </c>
      <c r="AT836" s="378">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376">
        <f ca="1">COUNTIF(INDIRECT("U"&amp;(ROW()+12*(($AO836-1)*3+$AP836)-ROW())/12+5):INDIRECT("AF"&amp;(ROW()+12*(($AO836-1)*3+$AP836)-ROW())/12+5),AT836)</f>
        <v>0</v>
      </c>
      <c r="AV836" s="376">
        <f ca="1">IF(AND(AR836+AT836&gt;0,AS836+AU836&gt;0),COUNTIF(AV$6:AV835,"&gt;0")+1,0)</f>
        <v>0</v>
      </c>
    </row>
    <row r="837" spans="41:48" x14ac:dyDescent="0.15">
      <c r="AO837" s="376">
        <v>24</v>
      </c>
      <c r="AP837" s="376">
        <v>1</v>
      </c>
      <c r="AQ837" s="376">
        <v>4</v>
      </c>
      <c r="AR837" s="378">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76">
        <f ca="1">COUNTIF(INDIRECT("H"&amp;(ROW()+12*(($AO837-1)*3+$AP837)-ROW())/12+5):INDIRECT("S"&amp;(ROW()+12*(($AO837-1)*3+$AP837)-ROW())/12+5),AR837)</f>
        <v>0</v>
      </c>
      <c r="AT837" s="378">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376">
        <f ca="1">COUNTIF(INDIRECT("U"&amp;(ROW()+12*(($AO837-1)*3+$AP837)-ROW())/12+5):INDIRECT("AF"&amp;(ROW()+12*(($AO837-1)*3+$AP837)-ROW())/12+5),AT837)</f>
        <v>0</v>
      </c>
      <c r="AV837" s="376">
        <f ca="1">IF(AND(AR837+AT837&gt;0,AS837+AU837&gt;0),COUNTIF(AV$6:AV836,"&gt;0")+1,0)</f>
        <v>0</v>
      </c>
    </row>
    <row r="838" spans="41:48" x14ac:dyDescent="0.15">
      <c r="AO838" s="376">
        <v>24</v>
      </c>
      <c r="AP838" s="376">
        <v>1</v>
      </c>
      <c r="AQ838" s="376">
        <v>5</v>
      </c>
      <c r="AR838" s="378">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76">
        <f ca="1">COUNTIF(INDIRECT("H"&amp;(ROW()+12*(($AO838-1)*3+$AP838)-ROW())/12+5):INDIRECT("S"&amp;(ROW()+12*(($AO838-1)*3+$AP838)-ROW())/12+5),AR838)</f>
        <v>0</v>
      </c>
      <c r="AT838" s="378">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376">
        <f ca="1">COUNTIF(INDIRECT("U"&amp;(ROW()+12*(($AO838-1)*3+$AP838)-ROW())/12+5):INDIRECT("AF"&amp;(ROW()+12*(($AO838-1)*3+$AP838)-ROW())/12+5),AT838)</f>
        <v>0</v>
      </c>
      <c r="AV838" s="376">
        <f ca="1">IF(AND(AR838+AT838&gt;0,AS838+AU838&gt;0),COUNTIF(AV$6:AV837,"&gt;0")+1,0)</f>
        <v>0</v>
      </c>
    </row>
    <row r="839" spans="41:48" x14ac:dyDescent="0.15">
      <c r="AO839" s="376">
        <v>24</v>
      </c>
      <c r="AP839" s="376">
        <v>1</v>
      </c>
      <c r="AQ839" s="376">
        <v>6</v>
      </c>
      <c r="AR839" s="378">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76">
        <f ca="1">COUNTIF(INDIRECT("H"&amp;(ROW()+12*(($AO839-1)*3+$AP839)-ROW())/12+5):INDIRECT("S"&amp;(ROW()+12*(($AO839-1)*3+$AP839)-ROW())/12+5),AR839)</f>
        <v>0</v>
      </c>
      <c r="AT839" s="378">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376">
        <f ca="1">COUNTIF(INDIRECT("U"&amp;(ROW()+12*(($AO839-1)*3+$AP839)-ROW())/12+5):INDIRECT("AF"&amp;(ROW()+12*(($AO839-1)*3+$AP839)-ROW())/12+5),AT839)</f>
        <v>0</v>
      </c>
      <c r="AV839" s="376">
        <f ca="1">IF(AND(AR839+AT839&gt;0,AS839+AU839&gt;0),COUNTIF(AV$6:AV838,"&gt;0")+1,0)</f>
        <v>0</v>
      </c>
    </row>
    <row r="840" spans="41:48" x14ac:dyDescent="0.15">
      <c r="AO840" s="376">
        <v>24</v>
      </c>
      <c r="AP840" s="376">
        <v>1</v>
      </c>
      <c r="AQ840" s="376">
        <v>7</v>
      </c>
      <c r="AR840" s="378">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76">
        <f ca="1">COUNTIF(INDIRECT("H"&amp;(ROW()+12*(($AO840-1)*3+$AP840)-ROW())/12+5):INDIRECT("S"&amp;(ROW()+12*(($AO840-1)*3+$AP840)-ROW())/12+5),AR840)</f>
        <v>0</v>
      </c>
      <c r="AT840" s="378">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376">
        <f ca="1">COUNTIF(INDIRECT("U"&amp;(ROW()+12*(($AO840-1)*3+$AP840)-ROW())/12+5):INDIRECT("AF"&amp;(ROW()+12*(($AO840-1)*3+$AP840)-ROW())/12+5),AT840)</f>
        <v>0</v>
      </c>
      <c r="AV840" s="376">
        <f ca="1">IF(AND(AR840+AT840&gt;0,AS840+AU840&gt;0),COUNTIF(AV$6:AV839,"&gt;0")+1,0)</f>
        <v>0</v>
      </c>
    </row>
    <row r="841" spans="41:48" x14ac:dyDescent="0.15">
      <c r="AO841" s="376">
        <v>24</v>
      </c>
      <c r="AP841" s="376">
        <v>1</v>
      </c>
      <c r="AQ841" s="376">
        <v>8</v>
      </c>
      <c r="AR841" s="378">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76">
        <f ca="1">COUNTIF(INDIRECT("H"&amp;(ROW()+12*(($AO841-1)*3+$AP841)-ROW())/12+5):INDIRECT("S"&amp;(ROW()+12*(($AO841-1)*3+$AP841)-ROW())/12+5),AR841)</f>
        <v>0</v>
      </c>
      <c r="AT841" s="378">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376">
        <f ca="1">COUNTIF(INDIRECT("U"&amp;(ROW()+12*(($AO841-1)*3+$AP841)-ROW())/12+5):INDIRECT("AF"&amp;(ROW()+12*(($AO841-1)*3+$AP841)-ROW())/12+5),AT841)</f>
        <v>0</v>
      </c>
      <c r="AV841" s="376">
        <f ca="1">IF(AND(AR841+AT841&gt;0,AS841+AU841&gt;0),COUNTIF(AV$6:AV840,"&gt;0")+1,0)</f>
        <v>0</v>
      </c>
    </row>
    <row r="842" spans="41:48" x14ac:dyDescent="0.15">
      <c r="AO842" s="376">
        <v>24</v>
      </c>
      <c r="AP842" s="376">
        <v>1</v>
      </c>
      <c r="AQ842" s="376">
        <v>9</v>
      </c>
      <c r="AR842" s="378">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76">
        <f ca="1">COUNTIF(INDIRECT("H"&amp;(ROW()+12*(($AO842-1)*3+$AP842)-ROW())/12+5):INDIRECT("S"&amp;(ROW()+12*(($AO842-1)*3+$AP842)-ROW())/12+5),AR842)</f>
        <v>0</v>
      </c>
      <c r="AT842" s="378">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376">
        <f ca="1">COUNTIF(INDIRECT("U"&amp;(ROW()+12*(($AO842-1)*3+$AP842)-ROW())/12+5):INDIRECT("AF"&amp;(ROW()+12*(($AO842-1)*3+$AP842)-ROW())/12+5),AT842)</f>
        <v>0</v>
      </c>
      <c r="AV842" s="376">
        <f ca="1">IF(AND(AR842+AT842&gt;0,AS842+AU842&gt;0),COUNTIF(AV$6:AV841,"&gt;0")+1,0)</f>
        <v>0</v>
      </c>
    </row>
    <row r="843" spans="41:48" x14ac:dyDescent="0.15">
      <c r="AO843" s="376">
        <v>24</v>
      </c>
      <c r="AP843" s="376">
        <v>1</v>
      </c>
      <c r="AQ843" s="376">
        <v>10</v>
      </c>
      <c r="AR843" s="378">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76">
        <f ca="1">COUNTIF(INDIRECT("H"&amp;(ROW()+12*(($AO843-1)*3+$AP843)-ROW())/12+5):INDIRECT("S"&amp;(ROW()+12*(($AO843-1)*3+$AP843)-ROW())/12+5),AR843)</f>
        <v>0</v>
      </c>
      <c r="AT843" s="378">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376">
        <f ca="1">COUNTIF(INDIRECT("U"&amp;(ROW()+12*(($AO843-1)*3+$AP843)-ROW())/12+5):INDIRECT("AF"&amp;(ROW()+12*(($AO843-1)*3+$AP843)-ROW())/12+5),AT843)</f>
        <v>0</v>
      </c>
      <c r="AV843" s="376">
        <f ca="1">IF(AND(AR843+AT843&gt;0,AS843+AU843&gt;0),COUNTIF(AV$6:AV842,"&gt;0")+1,0)</f>
        <v>0</v>
      </c>
    </row>
    <row r="844" spans="41:48" x14ac:dyDescent="0.15">
      <c r="AO844" s="376">
        <v>24</v>
      </c>
      <c r="AP844" s="376">
        <v>1</v>
      </c>
      <c r="AQ844" s="376">
        <v>11</v>
      </c>
      <c r="AR844" s="378">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76">
        <f ca="1">COUNTIF(INDIRECT("H"&amp;(ROW()+12*(($AO844-1)*3+$AP844)-ROW())/12+5):INDIRECT("S"&amp;(ROW()+12*(($AO844-1)*3+$AP844)-ROW())/12+5),AR844)</f>
        <v>0</v>
      </c>
      <c r="AT844" s="378">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376">
        <f ca="1">COUNTIF(INDIRECT("U"&amp;(ROW()+12*(($AO844-1)*3+$AP844)-ROW())/12+5):INDIRECT("AF"&amp;(ROW()+12*(($AO844-1)*3+$AP844)-ROW())/12+5),AT844)</f>
        <v>0</v>
      </c>
      <c r="AV844" s="376">
        <f ca="1">IF(AND(AR844+AT844&gt;0,AS844+AU844&gt;0),COUNTIF(AV$6:AV843,"&gt;0")+1,0)</f>
        <v>0</v>
      </c>
    </row>
    <row r="845" spans="41:48" x14ac:dyDescent="0.15">
      <c r="AO845" s="376">
        <v>24</v>
      </c>
      <c r="AP845" s="376">
        <v>1</v>
      </c>
      <c r="AQ845" s="376">
        <v>12</v>
      </c>
      <c r="AR845" s="378">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76">
        <f ca="1">COUNTIF(INDIRECT("H"&amp;(ROW()+12*(($AO845-1)*3+$AP845)-ROW())/12+5):INDIRECT("S"&amp;(ROW()+12*(($AO845-1)*3+$AP845)-ROW())/12+5),AR845)</f>
        <v>0</v>
      </c>
      <c r="AT845" s="378">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376">
        <f ca="1">COUNTIF(INDIRECT("U"&amp;(ROW()+12*(($AO845-1)*3+$AP845)-ROW())/12+5):INDIRECT("AF"&amp;(ROW()+12*(($AO845-1)*3+$AP845)-ROW())/12+5),AT845)</f>
        <v>0</v>
      </c>
      <c r="AV845" s="376">
        <f ca="1">IF(AND(AR845+AT845&gt;0,AS845+AU845&gt;0),COUNTIF(AV$6:AV844,"&gt;0")+1,0)</f>
        <v>0</v>
      </c>
    </row>
    <row r="846" spans="41:48" x14ac:dyDescent="0.15">
      <c r="AO846" s="376">
        <v>24</v>
      </c>
      <c r="AP846" s="376">
        <v>2</v>
      </c>
      <c r="AQ846" s="376">
        <v>1</v>
      </c>
      <c r="AR846" s="378">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76">
        <f ca="1">COUNTIF(INDIRECT("H"&amp;(ROW()+12*(($AO846-1)*3+$AP846)-ROW())/12+5):INDIRECT("S"&amp;(ROW()+12*(($AO846-1)*3+$AP846)-ROW())/12+5),AR846)</f>
        <v>0</v>
      </c>
      <c r="AT846" s="378">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376">
        <f ca="1">COUNTIF(INDIRECT("U"&amp;(ROW()+12*(($AO846-1)*3+$AP846)-ROW())/12+5):INDIRECT("AF"&amp;(ROW()+12*(($AO846-1)*3+$AP846)-ROW())/12+5),AT846)</f>
        <v>0</v>
      </c>
      <c r="AV846" s="376">
        <f ca="1">IF(AND(AR846+AT846&gt;0,AS846+AU846&gt;0),COUNTIF(AV$6:AV845,"&gt;0")+1,0)</f>
        <v>0</v>
      </c>
    </row>
    <row r="847" spans="41:48" x14ac:dyDescent="0.15">
      <c r="AO847" s="376">
        <v>24</v>
      </c>
      <c r="AP847" s="376">
        <v>2</v>
      </c>
      <c r="AQ847" s="376">
        <v>2</v>
      </c>
      <c r="AR847" s="378">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76">
        <f ca="1">COUNTIF(INDIRECT("H"&amp;(ROW()+12*(($AO847-1)*3+$AP847)-ROW())/12+5):INDIRECT("S"&amp;(ROW()+12*(($AO847-1)*3+$AP847)-ROW())/12+5),AR847)</f>
        <v>0</v>
      </c>
      <c r="AT847" s="378">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376">
        <f ca="1">COUNTIF(INDIRECT("U"&amp;(ROW()+12*(($AO847-1)*3+$AP847)-ROW())/12+5):INDIRECT("AF"&amp;(ROW()+12*(($AO847-1)*3+$AP847)-ROW())/12+5),AT847)</f>
        <v>0</v>
      </c>
      <c r="AV847" s="376">
        <f ca="1">IF(AND(AR847+AT847&gt;0,AS847+AU847&gt;0),COUNTIF(AV$6:AV846,"&gt;0")+1,0)</f>
        <v>0</v>
      </c>
    </row>
    <row r="848" spans="41:48" x14ac:dyDescent="0.15">
      <c r="AO848" s="376">
        <v>24</v>
      </c>
      <c r="AP848" s="376">
        <v>2</v>
      </c>
      <c r="AQ848" s="376">
        <v>3</v>
      </c>
      <c r="AR848" s="378">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76">
        <f ca="1">COUNTIF(INDIRECT("H"&amp;(ROW()+12*(($AO848-1)*3+$AP848)-ROW())/12+5):INDIRECT("S"&amp;(ROW()+12*(($AO848-1)*3+$AP848)-ROW())/12+5),AR848)</f>
        <v>0</v>
      </c>
      <c r="AT848" s="378">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376">
        <f ca="1">COUNTIF(INDIRECT("U"&amp;(ROW()+12*(($AO848-1)*3+$AP848)-ROW())/12+5):INDIRECT("AF"&amp;(ROW()+12*(($AO848-1)*3+$AP848)-ROW())/12+5),AT848)</f>
        <v>0</v>
      </c>
      <c r="AV848" s="376">
        <f ca="1">IF(AND(AR848+AT848&gt;0,AS848+AU848&gt;0),COUNTIF(AV$6:AV847,"&gt;0")+1,0)</f>
        <v>0</v>
      </c>
    </row>
    <row r="849" spans="41:48" x14ac:dyDescent="0.15">
      <c r="AO849" s="376">
        <v>24</v>
      </c>
      <c r="AP849" s="376">
        <v>2</v>
      </c>
      <c r="AQ849" s="376">
        <v>4</v>
      </c>
      <c r="AR849" s="378">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76">
        <f ca="1">COUNTIF(INDIRECT("H"&amp;(ROW()+12*(($AO849-1)*3+$AP849)-ROW())/12+5):INDIRECT("S"&amp;(ROW()+12*(($AO849-1)*3+$AP849)-ROW())/12+5),AR849)</f>
        <v>0</v>
      </c>
      <c r="AT849" s="378">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376">
        <f ca="1">COUNTIF(INDIRECT("U"&amp;(ROW()+12*(($AO849-1)*3+$AP849)-ROW())/12+5):INDIRECT("AF"&amp;(ROW()+12*(($AO849-1)*3+$AP849)-ROW())/12+5),AT849)</f>
        <v>0</v>
      </c>
      <c r="AV849" s="376">
        <f ca="1">IF(AND(AR849+AT849&gt;0,AS849+AU849&gt;0),COUNTIF(AV$6:AV848,"&gt;0")+1,0)</f>
        <v>0</v>
      </c>
    </row>
    <row r="850" spans="41:48" x14ac:dyDescent="0.15">
      <c r="AO850" s="376">
        <v>24</v>
      </c>
      <c r="AP850" s="376">
        <v>2</v>
      </c>
      <c r="AQ850" s="376">
        <v>5</v>
      </c>
      <c r="AR850" s="378">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76">
        <f ca="1">COUNTIF(INDIRECT("H"&amp;(ROW()+12*(($AO850-1)*3+$AP850)-ROW())/12+5):INDIRECT("S"&amp;(ROW()+12*(($AO850-1)*3+$AP850)-ROW())/12+5),AR850)</f>
        <v>0</v>
      </c>
      <c r="AT850" s="378">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376">
        <f ca="1">COUNTIF(INDIRECT("U"&amp;(ROW()+12*(($AO850-1)*3+$AP850)-ROW())/12+5):INDIRECT("AF"&amp;(ROW()+12*(($AO850-1)*3+$AP850)-ROW())/12+5),AT850)</f>
        <v>0</v>
      </c>
      <c r="AV850" s="376">
        <f ca="1">IF(AND(AR850+AT850&gt;0,AS850+AU850&gt;0),COUNTIF(AV$6:AV849,"&gt;0")+1,0)</f>
        <v>0</v>
      </c>
    </row>
    <row r="851" spans="41:48" x14ac:dyDescent="0.15">
      <c r="AO851" s="376">
        <v>24</v>
      </c>
      <c r="AP851" s="376">
        <v>2</v>
      </c>
      <c r="AQ851" s="376">
        <v>6</v>
      </c>
      <c r="AR851" s="378">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76">
        <f ca="1">COUNTIF(INDIRECT("H"&amp;(ROW()+12*(($AO851-1)*3+$AP851)-ROW())/12+5):INDIRECT("S"&amp;(ROW()+12*(($AO851-1)*3+$AP851)-ROW())/12+5),AR851)</f>
        <v>0</v>
      </c>
      <c r="AT851" s="378">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376">
        <f ca="1">COUNTIF(INDIRECT("U"&amp;(ROW()+12*(($AO851-1)*3+$AP851)-ROW())/12+5):INDIRECT("AF"&amp;(ROW()+12*(($AO851-1)*3+$AP851)-ROW())/12+5),AT851)</f>
        <v>0</v>
      </c>
      <c r="AV851" s="376">
        <f ca="1">IF(AND(AR851+AT851&gt;0,AS851+AU851&gt;0),COUNTIF(AV$6:AV850,"&gt;0")+1,0)</f>
        <v>0</v>
      </c>
    </row>
    <row r="852" spans="41:48" x14ac:dyDescent="0.15">
      <c r="AO852" s="376">
        <v>24</v>
      </c>
      <c r="AP852" s="376">
        <v>2</v>
      </c>
      <c r="AQ852" s="376">
        <v>7</v>
      </c>
      <c r="AR852" s="378">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76">
        <f ca="1">COUNTIF(INDIRECT("H"&amp;(ROW()+12*(($AO852-1)*3+$AP852)-ROW())/12+5):INDIRECT("S"&amp;(ROW()+12*(($AO852-1)*3+$AP852)-ROW())/12+5),AR852)</f>
        <v>0</v>
      </c>
      <c r="AT852" s="378">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376">
        <f ca="1">COUNTIF(INDIRECT("U"&amp;(ROW()+12*(($AO852-1)*3+$AP852)-ROW())/12+5):INDIRECT("AF"&amp;(ROW()+12*(($AO852-1)*3+$AP852)-ROW())/12+5),AT852)</f>
        <v>0</v>
      </c>
      <c r="AV852" s="376">
        <f ca="1">IF(AND(AR852+AT852&gt;0,AS852+AU852&gt;0),COUNTIF(AV$6:AV851,"&gt;0")+1,0)</f>
        <v>0</v>
      </c>
    </row>
    <row r="853" spans="41:48" x14ac:dyDescent="0.15">
      <c r="AO853" s="376">
        <v>24</v>
      </c>
      <c r="AP853" s="376">
        <v>2</v>
      </c>
      <c r="AQ853" s="376">
        <v>8</v>
      </c>
      <c r="AR853" s="378">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76">
        <f ca="1">COUNTIF(INDIRECT("H"&amp;(ROW()+12*(($AO853-1)*3+$AP853)-ROW())/12+5):INDIRECT("S"&amp;(ROW()+12*(($AO853-1)*3+$AP853)-ROW())/12+5),AR853)</f>
        <v>0</v>
      </c>
      <c r="AT853" s="378">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376">
        <f ca="1">COUNTIF(INDIRECT("U"&amp;(ROW()+12*(($AO853-1)*3+$AP853)-ROW())/12+5):INDIRECT("AF"&amp;(ROW()+12*(($AO853-1)*3+$AP853)-ROW())/12+5),AT853)</f>
        <v>0</v>
      </c>
      <c r="AV853" s="376">
        <f ca="1">IF(AND(AR853+AT853&gt;0,AS853+AU853&gt;0),COUNTIF(AV$6:AV852,"&gt;0")+1,0)</f>
        <v>0</v>
      </c>
    </row>
    <row r="854" spans="41:48" x14ac:dyDescent="0.15">
      <c r="AO854" s="376">
        <v>24</v>
      </c>
      <c r="AP854" s="376">
        <v>2</v>
      </c>
      <c r="AQ854" s="376">
        <v>9</v>
      </c>
      <c r="AR854" s="378">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76">
        <f ca="1">COUNTIF(INDIRECT("H"&amp;(ROW()+12*(($AO854-1)*3+$AP854)-ROW())/12+5):INDIRECT("S"&amp;(ROW()+12*(($AO854-1)*3+$AP854)-ROW())/12+5),AR854)</f>
        <v>0</v>
      </c>
      <c r="AT854" s="378">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376">
        <f ca="1">COUNTIF(INDIRECT("U"&amp;(ROW()+12*(($AO854-1)*3+$AP854)-ROW())/12+5):INDIRECT("AF"&amp;(ROW()+12*(($AO854-1)*3+$AP854)-ROW())/12+5),AT854)</f>
        <v>0</v>
      </c>
      <c r="AV854" s="376">
        <f ca="1">IF(AND(AR854+AT854&gt;0,AS854+AU854&gt;0),COUNTIF(AV$6:AV853,"&gt;0")+1,0)</f>
        <v>0</v>
      </c>
    </row>
    <row r="855" spans="41:48" x14ac:dyDescent="0.15">
      <c r="AO855" s="376">
        <v>24</v>
      </c>
      <c r="AP855" s="376">
        <v>2</v>
      </c>
      <c r="AQ855" s="376">
        <v>10</v>
      </c>
      <c r="AR855" s="378">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76">
        <f ca="1">COUNTIF(INDIRECT("H"&amp;(ROW()+12*(($AO855-1)*3+$AP855)-ROW())/12+5):INDIRECT("S"&amp;(ROW()+12*(($AO855-1)*3+$AP855)-ROW())/12+5),AR855)</f>
        <v>0</v>
      </c>
      <c r="AT855" s="378">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376">
        <f ca="1">COUNTIF(INDIRECT("U"&amp;(ROW()+12*(($AO855-1)*3+$AP855)-ROW())/12+5):INDIRECT("AF"&amp;(ROW()+12*(($AO855-1)*3+$AP855)-ROW())/12+5),AT855)</f>
        <v>0</v>
      </c>
      <c r="AV855" s="376">
        <f ca="1">IF(AND(AR855+AT855&gt;0,AS855+AU855&gt;0),COUNTIF(AV$6:AV854,"&gt;0")+1,0)</f>
        <v>0</v>
      </c>
    </row>
    <row r="856" spans="41:48" x14ac:dyDescent="0.15">
      <c r="AO856" s="376">
        <v>24</v>
      </c>
      <c r="AP856" s="376">
        <v>2</v>
      </c>
      <c r="AQ856" s="376">
        <v>11</v>
      </c>
      <c r="AR856" s="378">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76">
        <f ca="1">COUNTIF(INDIRECT("H"&amp;(ROW()+12*(($AO856-1)*3+$AP856)-ROW())/12+5):INDIRECT("S"&amp;(ROW()+12*(($AO856-1)*3+$AP856)-ROW())/12+5),AR856)</f>
        <v>0</v>
      </c>
      <c r="AT856" s="378">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376">
        <f ca="1">COUNTIF(INDIRECT("U"&amp;(ROW()+12*(($AO856-1)*3+$AP856)-ROW())/12+5):INDIRECT("AF"&amp;(ROW()+12*(($AO856-1)*3+$AP856)-ROW())/12+5),AT856)</f>
        <v>0</v>
      </c>
      <c r="AV856" s="376">
        <f ca="1">IF(AND(AR856+AT856&gt;0,AS856+AU856&gt;0),COUNTIF(AV$6:AV855,"&gt;0")+1,0)</f>
        <v>0</v>
      </c>
    </row>
    <row r="857" spans="41:48" x14ac:dyDescent="0.15">
      <c r="AO857" s="376">
        <v>24</v>
      </c>
      <c r="AP857" s="376">
        <v>2</v>
      </c>
      <c r="AQ857" s="376">
        <v>12</v>
      </c>
      <c r="AR857" s="378">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76">
        <f ca="1">COUNTIF(INDIRECT("H"&amp;(ROW()+12*(($AO857-1)*3+$AP857)-ROW())/12+5):INDIRECT("S"&amp;(ROW()+12*(($AO857-1)*3+$AP857)-ROW())/12+5),AR857)</f>
        <v>0</v>
      </c>
      <c r="AT857" s="378">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376">
        <f ca="1">COUNTIF(INDIRECT("U"&amp;(ROW()+12*(($AO857-1)*3+$AP857)-ROW())/12+5):INDIRECT("AF"&amp;(ROW()+12*(($AO857-1)*3+$AP857)-ROW())/12+5),AT857)</f>
        <v>0</v>
      </c>
      <c r="AV857" s="376">
        <f ca="1">IF(AND(AR857+AT857&gt;0,AS857+AU857&gt;0),COUNTIF(AV$6:AV856,"&gt;0")+1,0)</f>
        <v>0</v>
      </c>
    </row>
    <row r="858" spans="41:48" x14ac:dyDescent="0.15">
      <c r="AO858" s="376">
        <v>24</v>
      </c>
      <c r="AP858" s="376">
        <v>3</v>
      </c>
      <c r="AQ858" s="376">
        <v>1</v>
      </c>
      <c r="AR858" s="378">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76">
        <f ca="1">COUNTIF(INDIRECT("H"&amp;(ROW()+12*(($AO858-1)*3+$AP858)-ROW())/12+5):INDIRECT("S"&amp;(ROW()+12*(($AO858-1)*3+$AP858)-ROW())/12+5),AR858)</f>
        <v>0</v>
      </c>
      <c r="AT858" s="378">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376">
        <f ca="1">COUNTIF(INDIRECT("U"&amp;(ROW()+12*(($AO858-1)*3+$AP858)-ROW())/12+5):INDIRECT("AF"&amp;(ROW()+12*(($AO858-1)*3+$AP858)-ROW())/12+5),AT858)</f>
        <v>0</v>
      </c>
      <c r="AV858" s="376">
        <f ca="1">IF(AND(AR858+AT858&gt;0,AS858+AU858&gt;0),COUNTIF(AV$6:AV857,"&gt;0")+1,0)</f>
        <v>0</v>
      </c>
    </row>
    <row r="859" spans="41:48" x14ac:dyDescent="0.15">
      <c r="AO859" s="376">
        <v>24</v>
      </c>
      <c r="AP859" s="376">
        <v>3</v>
      </c>
      <c r="AQ859" s="376">
        <v>2</v>
      </c>
      <c r="AR859" s="378">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76">
        <f ca="1">COUNTIF(INDIRECT("H"&amp;(ROW()+12*(($AO859-1)*3+$AP859)-ROW())/12+5):INDIRECT("S"&amp;(ROW()+12*(($AO859-1)*3+$AP859)-ROW())/12+5),AR859)</f>
        <v>0</v>
      </c>
      <c r="AT859" s="378">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376">
        <f ca="1">COUNTIF(INDIRECT("U"&amp;(ROW()+12*(($AO859-1)*3+$AP859)-ROW())/12+5):INDIRECT("AF"&amp;(ROW()+12*(($AO859-1)*3+$AP859)-ROW())/12+5),AT859)</f>
        <v>0</v>
      </c>
      <c r="AV859" s="376">
        <f ca="1">IF(AND(AR859+AT859&gt;0,AS859+AU859&gt;0),COUNTIF(AV$6:AV858,"&gt;0")+1,0)</f>
        <v>0</v>
      </c>
    </row>
    <row r="860" spans="41:48" x14ac:dyDescent="0.15">
      <c r="AO860" s="376">
        <v>24</v>
      </c>
      <c r="AP860" s="376">
        <v>3</v>
      </c>
      <c r="AQ860" s="376">
        <v>3</v>
      </c>
      <c r="AR860" s="378">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76">
        <f ca="1">COUNTIF(INDIRECT("H"&amp;(ROW()+12*(($AO860-1)*3+$AP860)-ROW())/12+5):INDIRECT("S"&amp;(ROW()+12*(($AO860-1)*3+$AP860)-ROW())/12+5),AR860)</f>
        <v>0</v>
      </c>
      <c r="AT860" s="378">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376">
        <f ca="1">COUNTIF(INDIRECT("U"&amp;(ROW()+12*(($AO860-1)*3+$AP860)-ROW())/12+5):INDIRECT("AF"&amp;(ROW()+12*(($AO860-1)*3+$AP860)-ROW())/12+5),AT860)</f>
        <v>0</v>
      </c>
      <c r="AV860" s="376">
        <f ca="1">IF(AND(AR860+AT860&gt;0,AS860+AU860&gt;0),COUNTIF(AV$6:AV859,"&gt;0")+1,0)</f>
        <v>0</v>
      </c>
    </row>
    <row r="861" spans="41:48" x14ac:dyDescent="0.15">
      <c r="AO861" s="376">
        <v>24</v>
      </c>
      <c r="AP861" s="376">
        <v>3</v>
      </c>
      <c r="AQ861" s="376">
        <v>4</v>
      </c>
      <c r="AR861" s="378">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76">
        <f ca="1">COUNTIF(INDIRECT("H"&amp;(ROW()+12*(($AO861-1)*3+$AP861)-ROW())/12+5):INDIRECT("S"&amp;(ROW()+12*(($AO861-1)*3+$AP861)-ROW())/12+5),AR861)</f>
        <v>0</v>
      </c>
      <c r="AT861" s="378">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376">
        <f ca="1">COUNTIF(INDIRECT("U"&amp;(ROW()+12*(($AO861-1)*3+$AP861)-ROW())/12+5):INDIRECT("AF"&amp;(ROW()+12*(($AO861-1)*3+$AP861)-ROW())/12+5),AT861)</f>
        <v>0</v>
      </c>
      <c r="AV861" s="376">
        <f ca="1">IF(AND(AR861+AT861&gt;0,AS861+AU861&gt;0),COUNTIF(AV$6:AV860,"&gt;0")+1,0)</f>
        <v>0</v>
      </c>
    </row>
    <row r="862" spans="41:48" x14ac:dyDescent="0.15">
      <c r="AO862" s="376">
        <v>24</v>
      </c>
      <c r="AP862" s="376">
        <v>3</v>
      </c>
      <c r="AQ862" s="376">
        <v>5</v>
      </c>
      <c r="AR862" s="378">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76">
        <f ca="1">COUNTIF(INDIRECT("H"&amp;(ROW()+12*(($AO862-1)*3+$AP862)-ROW())/12+5):INDIRECT("S"&amp;(ROW()+12*(($AO862-1)*3+$AP862)-ROW())/12+5),AR862)</f>
        <v>0</v>
      </c>
      <c r="AT862" s="378">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376">
        <f ca="1">COUNTIF(INDIRECT("U"&amp;(ROW()+12*(($AO862-1)*3+$AP862)-ROW())/12+5):INDIRECT("AF"&amp;(ROW()+12*(($AO862-1)*3+$AP862)-ROW())/12+5),AT862)</f>
        <v>0</v>
      </c>
      <c r="AV862" s="376">
        <f ca="1">IF(AND(AR862+AT862&gt;0,AS862+AU862&gt;0),COUNTIF(AV$6:AV861,"&gt;0")+1,0)</f>
        <v>0</v>
      </c>
    </row>
    <row r="863" spans="41:48" x14ac:dyDescent="0.15">
      <c r="AO863" s="376">
        <v>24</v>
      </c>
      <c r="AP863" s="376">
        <v>3</v>
      </c>
      <c r="AQ863" s="376">
        <v>6</v>
      </c>
      <c r="AR863" s="378">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76">
        <f ca="1">COUNTIF(INDIRECT("H"&amp;(ROW()+12*(($AO863-1)*3+$AP863)-ROW())/12+5):INDIRECT("S"&amp;(ROW()+12*(($AO863-1)*3+$AP863)-ROW())/12+5),AR863)</f>
        <v>0</v>
      </c>
      <c r="AT863" s="378">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376">
        <f ca="1">COUNTIF(INDIRECT("U"&amp;(ROW()+12*(($AO863-1)*3+$AP863)-ROW())/12+5):INDIRECT("AF"&amp;(ROW()+12*(($AO863-1)*3+$AP863)-ROW())/12+5),AT863)</f>
        <v>0</v>
      </c>
      <c r="AV863" s="376">
        <f ca="1">IF(AND(AR863+AT863&gt;0,AS863+AU863&gt;0),COUNTIF(AV$6:AV862,"&gt;0")+1,0)</f>
        <v>0</v>
      </c>
    </row>
    <row r="864" spans="41:48" x14ac:dyDescent="0.15">
      <c r="AO864" s="376">
        <v>24</v>
      </c>
      <c r="AP864" s="376">
        <v>3</v>
      </c>
      <c r="AQ864" s="376">
        <v>7</v>
      </c>
      <c r="AR864" s="378">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76">
        <f ca="1">COUNTIF(INDIRECT("H"&amp;(ROW()+12*(($AO864-1)*3+$AP864)-ROW())/12+5):INDIRECT("S"&amp;(ROW()+12*(($AO864-1)*3+$AP864)-ROW())/12+5),AR864)</f>
        <v>0</v>
      </c>
      <c r="AT864" s="378">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376">
        <f ca="1">COUNTIF(INDIRECT("U"&amp;(ROW()+12*(($AO864-1)*3+$AP864)-ROW())/12+5):INDIRECT("AF"&amp;(ROW()+12*(($AO864-1)*3+$AP864)-ROW())/12+5),AT864)</f>
        <v>0</v>
      </c>
      <c r="AV864" s="376">
        <f ca="1">IF(AND(AR864+AT864&gt;0,AS864+AU864&gt;0),COUNTIF(AV$6:AV863,"&gt;0")+1,0)</f>
        <v>0</v>
      </c>
    </row>
    <row r="865" spans="41:48" x14ac:dyDescent="0.15">
      <c r="AO865" s="376">
        <v>24</v>
      </c>
      <c r="AP865" s="376">
        <v>3</v>
      </c>
      <c r="AQ865" s="376">
        <v>8</v>
      </c>
      <c r="AR865" s="378">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76">
        <f ca="1">COUNTIF(INDIRECT("H"&amp;(ROW()+12*(($AO865-1)*3+$AP865)-ROW())/12+5):INDIRECT("S"&amp;(ROW()+12*(($AO865-1)*3+$AP865)-ROW())/12+5),AR865)</f>
        <v>0</v>
      </c>
      <c r="AT865" s="378">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376">
        <f ca="1">COUNTIF(INDIRECT("U"&amp;(ROW()+12*(($AO865-1)*3+$AP865)-ROW())/12+5):INDIRECT("AF"&amp;(ROW()+12*(($AO865-1)*3+$AP865)-ROW())/12+5),AT865)</f>
        <v>0</v>
      </c>
      <c r="AV865" s="376">
        <f ca="1">IF(AND(AR865+AT865&gt;0,AS865+AU865&gt;0),COUNTIF(AV$6:AV864,"&gt;0")+1,0)</f>
        <v>0</v>
      </c>
    </row>
    <row r="866" spans="41:48" x14ac:dyDescent="0.15">
      <c r="AO866" s="376">
        <v>24</v>
      </c>
      <c r="AP866" s="376">
        <v>3</v>
      </c>
      <c r="AQ866" s="376">
        <v>9</v>
      </c>
      <c r="AR866" s="378">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76">
        <f ca="1">COUNTIF(INDIRECT("H"&amp;(ROW()+12*(($AO866-1)*3+$AP866)-ROW())/12+5):INDIRECT("S"&amp;(ROW()+12*(($AO866-1)*3+$AP866)-ROW())/12+5),AR866)</f>
        <v>0</v>
      </c>
      <c r="AT866" s="378">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376">
        <f ca="1">COUNTIF(INDIRECT("U"&amp;(ROW()+12*(($AO866-1)*3+$AP866)-ROW())/12+5):INDIRECT("AF"&amp;(ROW()+12*(($AO866-1)*3+$AP866)-ROW())/12+5),AT866)</f>
        <v>0</v>
      </c>
      <c r="AV866" s="376">
        <f ca="1">IF(AND(AR866+AT866&gt;0,AS866+AU866&gt;0),COUNTIF(AV$6:AV865,"&gt;0")+1,0)</f>
        <v>0</v>
      </c>
    </row>
    <row r="867" spans="41:48" x14ac:dyDescent="0.15">
      <c r="AO867" s="376">
        <v>24</v>
      </c>
      <c r="AP867" s="376">
        <v>3</v>
      </c>
      <c r="AQ867" s="376">
        <v>10</v>
      </c>
      <c r="AR867" s="378">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76">
        <f ca="1">COUNTIF(INDIRECT("H"&amp;(ROW()+12*(($AO867-1)*3+$AP867)-ROW())/12+5):INDIRECT("S"&amp;(ROW()+12*(($AO867-1)*3+$AP867)-ROW())/12+5),AR867)</f>
        <v>0</v>
      </c>
      <c r="AT867" s="378">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376">
        <f ca="1">COUNTIF(INDIRECT("U"&amp;(ROW()+12*(($AO867-1)*3+$AP867)-ROW())/12+5):INDIRECT("AF"&amp;(ROW()+12*(($AO867-1)*3+$AP867)-ROW())/12+5),AT867)</f>
        <v>0</v>
      </c>
      <c r="AV867" s="376">
        <f ca="1">IF(AND(AR867+AT867&gt;0,AS867+AU867&gt;0),COUNTIF(AV$6:AV866,"&gt;0")+1,0)</f>
        <v>0</v>
      </c>
    </row>
    <row r="868" spans="41:48" x14ac:dyDescent="0.15">
      <c r="AO868" s="376">
        <v>24</v>
      </c>
      <c r="AP868" s="376">
        <v>3</v>
      </c>
      <c r="AQ868" s="376">
        <v>11</v>
      </c>
      <c r="AR868" s="378">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76">
        <f ca="1">COUNTIF(INDIRECT("H"&amp;(ROW()+12*(($AO868-1)*3+$AP868)-ROW())/12+5):INDIRECT("S"&amp;(ROW()+12*(($AO868-1)*3+$AP868)-ROW())/12+5),AR868)</f>
        <v>0</v>
      </c>
      <c r="AT868" s="378">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376">
        <f ca="1">COUNTIF(INDIRECT("U"&amp;(ROW()+12*(($AO868-1)*3+$AP868)-ROW())/12+5):INDIRECT("AF"&amp;(ROW()+12*(($AO868-1)*3+$AP868)-ROW())/12+5),AT868)</f>
        <v>0</v>
      </c>
      <c r="AV868" s="376">
        <f ca="1">IF(AND(AR868+AT868&gt;0,AS868+AU868&gt;0),COUNTIF(AV$6:AV867,"&gt;0")+1,0)</f>
        <v>0</v>
      </c>
    </row>
    <row r="869" spans="41:48" x14ac:dyDescent="0.15">
      <c r="AO869" s="376">
        <v>24</v>
      </c>
      <c r="AP869" s="376">
        <v>3</v>
      </c>
      <c r="AQ869" s="376">
        <v>12</v>
      </c>
      <c r="AR869" s="378">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76">
        <f ca="1">COUNTIF(INDIRECT("H"&amp;(ROW()+12*(($AO869-1)*3+$AP869)-ROW())/12+5):INDIRECT("S"&amp;(ROW()+12*(($AO869-1)*3+$AP869)-ROW())/12+5),AR869)</f>
        <v>0</v>
      </c>
      <c r="AT869" s="378">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376">
        <f ca="1">COUNTIF(INDIRECT("U"&amp;(ROW()+12*(($AO869-1)*3+$AP869)-ROW())/12+5):INDIRECT("AF"&amp;(ROW()+12*(($AO869-1)*3+$AP869)-ROW())/12+5),AT869)</f>
        <v>0</v>
      </c>
      <c r="AV869" s="376">
        <f ca="1">IF(AND(AR869+AT869&gt;0,AS869+AU869&gt;0),COUNTIF(AV$6:AV868,"&gt;0")+1,0)</f>
        <v>0</v>
      </c>
    </row>
    <row r="870" spans="41:48" x14ac:dyDescent="0.15">
      <c r="AO870" s="376">
        <v>25</v>
      </c>
      <c r="AP870" s="376">
        <v>1</v>
      </c>
      <c r="AQ870" s="376">
        <v>1</v>
      </c>
      <c r="AR870" s="378">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76">
        <f ca="1">COUNTIF(INDIRECT("H"&amp;(ROW()+12*(($AO870-1)*3+$AP870)-ROW())/12+5):INDIRECT("S"&amp;(ROW()+12*(($AO870-1)*3+$AP870)-ROW())/12+5),AR870)</f>
        <v>0</v>
      </c>
      <c r="AT870" s="378">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376">
        <f ca="1">COUNTIF(INDIRECT("U"&amp;(ROW()+12*(($AO870-1)*3+$AP870)-ROW())/12+5):INDIRECT("AF"&amp;(ROW()+12*(($AO870-1)*3+$AP870)-ROW())/12+5),AT870)</f>
        <v>0</v>
      </c>
      <c r="AV870" s="376">
        <f ca="1">IF(AND(AR870+AT870&gt;0,AS870+AU870&gt;0),COUNTIF(AV$6:AV869,"&gt;0")+1,0)</f>
        <v>0</v>
      </c>
    </row>
    <row r="871" spans="41:48" x14ac:dyDescent="0.15">
      <c r="AO871" s="376">
        <v>25</v>
      </c>
      <c r="AP871" s="376">
        <v>1</v>
      </c>
      <c r="AQ871" s="376">
        <v>2</v>
      </c>
      <c r="AR871" s="378">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76">
        <f ca="1">COUNTIF(INDIRECT("H"&amp;(ROW()+12*(($AO871-1)*3+$AP871)-ROW())/12+5):INDIRECT("S"&amp;(ROW()+12*(($AO871-1)*3+$AP871)-ROW())/12+5),AR871)</f>
        <v>0</v>
      </c>
      <c r="AT871" s="378">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376">
        <f ca="1">COUNTIF(INDIRECT("U"&amp;(ROW()+12*(($AO871-1)*3+$AP871)-ROW())/12+5):INDIRECT("AF"&amp;(ROW()+12*(($AO871-1)*3+$AP871)-ROW())/12+5),AT871)</f>
        <v>0</v>
      </c>
      <c r="AV871" s="376">
        <f ca="1">IF(AND(AR871+AT871&gt;0,AS871+AU871&gt;0),COUNTIF(AV$6:AV870,"&gt;0")+1,0)</f>
        <v>0</v>
      </c>
    </row>
    <row r="872" spans="41:48" x14ac:dyDescent="0.15">
      <c r="AO872" s="376">
        <v>25</v>
      </c>
      <c r="AP872" s="376">
        <v>1</v>
      </c>
      <c r="AQ872" s="376">
        <v>3</v>
      </c>
      <c r="AR872" s="378">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76">
        <f ca="1">COUNTIF(INDIRECT("H"&amp;(ROW()+12*(($AO872-1)*3+$AP872)-ROW())/12+5):INDIRECT("S"&amp;(ROW()+12*(($AO872-1)*3+$AP872)-ROW())/12+5),AR872)</f>
        <v>0</v>
      </c>
      <c r="AT872" s="378">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376">
        <f ca="1">COUNTIF(INDIRECT("U"&amp;(ROW()+12*(($AO872-1)*3+$AP872)-ROW())/12+5):INDIRECT("AF"&amp;(ROW()+12*(($AO872-1)*3+$AP872)-ROW())/12+5),AT872)</f>
        <v>0</v>
      </c>
      <c r="AV872" s="376">
        <f ca="1">IF(AND(AR872+AT872&gt;0,AS872+AU872&gt;0),COUNTIF(AV$6:AV871,"&gt;0")+1,0)</f>
        <v>0</v>
      </c>
    </row>
    <row r="873" spans="41:48" x14ac:dyDescent="0.15">
      <c r="AO873" s="376">
        <v>25</v>
      </c>
      <c r="AP873" s="376">
        <v>1</v>
      </c>
      <c r="AQ873" s="376">
        <v>4</v>
      </c>
      <c r="AR873" s="378">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76">
        <f ca="1">COUNTIF(INDIRECT("H"&amp;(ROW()+12*(($AO873-1)*3+$AP873)-ROW())/12+5):INDIRECT("S"&amp;(ROW()+12*(($AO873-1)*3+$AP873)-ROW())/12+5),AR873)</f>
        <v>0</v>
      </c>
      <c r="AT873" s="378">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376">
        <f ca="1">COUNTIF(INDIRECT("U"&amp;(ROW()+12*(($AO873-1)*3+$AP873)-ROW())/12+5):INDIRECT("AF"&amp;(ROW()+12*(($AO873-1)*3+$AP873)-ROW())/12+5),AT873)</f>
        <v>0</v>
      </c>
      <c r="AV873" s="376">
        <f ca="1">IF(AND(AR873+AT873&gt;0,AS873+AU873&gt;0),COUNTIF(AV$6:AV872,"&gt;0")+1,0)</f>
        <v>0</v>
      </c>
    </row>
    <row r="874" spans="41:48" x14ac:dyDescent="0.15">
      <c r="AO874" s="376">
        <v>25</v>
      </c>
      <c r="AP874" s="376">
        <v>1</v>
      </c>
      <c r="AQ874" s="376">
        <v>5</v>
      </c>
      <c r="AR874" s="378">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76">
        <f ca="1">COUNTIF(INDIRECT("H"&amp;(ROW()+12*(($AO874-1)*3+$AP874)-ROW())/12+5):INDIRECT("S"&amp;(ROW()+12*(($AO874-1)*3+$AP874)-ROW())/12+5),AR874)</f>
        <v>0</v>
      </c>
      <c r="AT874" s="378">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376">
        <f ca="1">COUNTIF(INDIRECT("U"&amp;(ROW()+12*(($AO874-1)*3+$AP874)-ROW())/12+5):INDIRECT("AF"&amp;(ROW()+12*(($AO874-1)*3+$AP874)-ROW())/12+5),AT874)</f>
        <v>0</v>
      </c>
      <c r="AV874" s="376">
        <f ca="1">IF(AND(AR874+AT874&gt;0,AS874+AU874&gt;0),COUNTIF(AV$6:AV873,"&gt;0")+1,0)</f>
        <v>0</v>
      </c>
    </row>
    <row r="875" spans="41:48" x14ac:dyDescent="0.15">
      <c r="AO875" s="376">
        <v>25</v>
      </c>
      <c r="AP875" s="376">
        <v>1</v>
      </c>
      <c r="AQ875" s="376">
        <v>6</v>
      </c>
      <c r="AR875" s="378">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76">
        <f ca="1">COUNTIF(INDIRECT("H"&amp;(ROW()+12*(($AO875-1)*3+$AP875)-ROW())/12+5):INDIRECT("S"&amp;(ROW()+12*(($AO875-1)*3+$AP875)-ROW())/12+5),AR875)</f>
        <v>0</v>
      </c>
      <c r="AT875" s="378">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376">
        <f ca="1">COUNTIF(INDIRECT("U"&amp;(ROW()+12*(($AO875-1)*3+$AP875)-ROW())/12+5):INDIRECT("AF"&amp;(ROW()+12*(($AO875-1)*3+$AP875)-ROW())/12+5),AT875)</f>
        <v>0</v>
      </c>
      <c r="AV875" s="376">
        <f ca="1">IF(AND(AR875+AT875&gt;0,AS875+AU875&gt;0),COUNTIF(AV$6:AV874,"&gt;0")+1,0)</f>
        <v>0</v>
      </c>
    </row>
    <row r="876" spans="41:48" x14ac:dyDescent="0.15">
      <c r="AO876" s="376">
        <v>25</v>
      </c>
      <c r="AP876" s="376">
        <v>1</v>
      </c>
      <c r="AQ876" s="376">
        <v>7</v>
      </c>
      <c r="AR876" s="378">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76">
        <f ca="1">COUNTIF(INDIRECT("H"&amp;(ROW()+12*(($AO876-1)*3+$AP876)-ROW())/12+5):INDIRECT("S"&amp;(ROW()+12*(($AO876-1)*3+$AP876)-ROW())/12+5),AR876)</f>
        <v>0</v>
      </c>
      <c r="AT876" s="378">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376">
        <f ca="1">COUNTIF(INDIRECT("U"&amp;(ROW()+12*(($AO876-1)*3+$AP876)-ROW())/12+5):INDIRECT("AF"&amp;(ROW()+12*(($AO876-1)*3+$AP876)-ROW())/12+5),AT876)</f>
        <v>0</v>
      </c>
      <c r="AV876" s="376">
        <f ca="1">IF(AND(AR876+AT876&gt;0,AS876+AU876&gt;0),COUNTIF(AV$6:AV875,"&gt;0")+1,0)</f>
        <v>0</v>
      </c>
    </row>
    <row r="877" spans="41:48" x14ac:dyDescent="0.15">
      <c r="AO877" s="376">
        <v>25</v>
      </c>
      <c r="AP877" s="376">
        <v>1</v>
      </c>
      <c r="AQ877" s="376">
        <v>8</v>
      </c>
      <c r="AR877" s="378">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76">
        <f ca="1">COUNTIF(INDIRECT("H"&amp;(ROW()+12*(($AO877-1)*3+$AP877)-ROW())/12+5):INDIRECT("S"&amp;(ROW()+12*(($AO877-1)*3+$AP877)-ROW())/12+5),AR877)</f>
        <v>0</v>
      </c>
      <c r="AT877" s="378">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376">
        <f ca="1">COUNTIF(INDIRECT("U"&amp;(ROW()+12*(($AO877-1)*3+$AP877)-ROW())/12+5):INDIRECT("AF"&amp;(ROW()+12*(($AO877-1)*3+$AP877)-ROW())/12+5),AT877)</f>
        <v>0</v>
      </c>
      <c r="AV877" s="376">
        <f ca="1">IF(AND(AR877+AT877&gt;0,AS877+AU877&gt;0),COUNTIF(AV$6:AV876,"&gt;0")+1,0)</f>
        <v>0</v>
      </c>
    </row>
    <row r="878" spans="41:48" x14ac:dyDescent="0.15">
      <c r="AO878" s="376">
        <v>25</v>
      </c>
      <c r="AP878" s="376">
        <v>1</v>
      </c>
      <c r="AQ878" s="376">
        <v>9</v>
      </c>
      <c r="AR878" s="378">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76">
        <f ca="1">COUNTIF(INDIRECT("H"&amp;(ROW()+12*(($AO878-1)*3+$AP878)-ROW())/12+5):INDIRECT("S"&amp;(ROW()+12*(($AO878-1)*3+$AP878)-ROW())/12+5),AR878)</f>
        <v>0</v>
      </c>
      <c r="AT878" s="378">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376">
        <f ca="1">COUNTIF(INDIRECT("U"&amp;(ROW()+12*(($AO878-1)*3+$AP878)-ROW())/12+5):INDIRECT("AF"&amp;(ROW()+12*(($AO878-1)*3+$AP878)-ROW())/12+5),AT878)</f>
        <v>0</v>
      </c>
      <c r="AV878" s="376">
        <f ca="1">IF(AND(AR878+AT878&gt;0,AS878+AU878&gt;0),COUNTIF(AV$6:AV877,"&gt;0")+1,0)</f>
        <v>0</v>
      </c>
    </row>
    <row r="879" spans="41:48" x14ac:dyDescent="0.15">
      <c r="AO879" s="376">
        <v>25</v>
      </c>
      <c r="AP879" s="376">
        <v>1</v>
      </c>
      <c r="AQ879" s="376">
        <v>10</v>
      </c>
      <c r="AR879" s="378">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76">
        <f ca="1">COUNTIF(INDIRECT("H"&amp;(ROW()+12*(($AO879-1)*3+$AP879)-ROW())/12+5):INDIRECT("S"&amp;(ROW()+12*(($AO879-1)*3+$AP879)-ROW())/12+5),AR879)</f>
        <v>0</v>
      </c>
      <c r="AT879" s="378">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376">
        <f ca="1">COUNTIF(INDIRECT("U"&amp;(ROW()+12*(($AO879-1)*3+$AP879)-ROW())/12+5):INDIRECT("AF"&amp;(ROW()+12*(($AO879-1)*3+$AP879)-ROW())/12+5),AT879)</f>
        <v>0</v>
      </c>
      <c r="AV879" s="376">
        <f ca="1">IF(AND(AR879+AT879&gt;0,AS879+AU879&gt;0),COUNTIF(AV$6:AV878,"&gt;0")+1,0)</f>
        <v>0</v>
      </c>
    </row>
    <row r="880" spans="41:48" x14ac:dyDescent="0.15">
      <c r="AO880" s="376">
        <v>25</v>
      </c>
      <c r="AP880" s="376">
        <v>1</v>
      </c>
      <c r="AQ880" s="376">
        <v>11</v>
      </c>
      <c r="AR880" s="378">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76">
        <f ca="1">COUNTIF(INDIRECT("H"&amp;(ROW()+12*(($AO880-1)*3+$AP880)-ROW())/12+5):INDIRECT("S"&amp;(ROW()+12*(($AO880-1)*3+$AP880)-ROW())/12+5),AR880)</f>
        <v>0</v>
      </c>
      <c r="AT880" s="378">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376">
        <f ca="1">COUNTIF(INDIRECT("U"&amp;(ROW()+12*(($AO880-1)*3+$AP880)-ROW())/12+5):INDIRECT("AF"&amp;(ROW()+12*(($AO880-1)*3+$AP880)-ROW())/12+5),AT880)</f>
        <v>0</v>
      </c>
      <c r="AV880" s="376">
        <f ca="1">IF(AND(AR880+AT880&gt;0,AS880+AU880&gt;0),COUNTIF(AV$6:AV879,"&gt;0")+1,0)</f>
        <v>0</v>
      </c>
    </row>
    <row r="881" spans="41:48" x14ac:dyDescent="0.15">
      <c r="AO881" s="376">
        <v>25</v>
      </c>
      <c r="AP881" s="376">
        <v>1</v>
      </c>
      <c r="AQ881" s="376">
        <v>12</v>
      </c>
      <c r="AR881" s="378">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76">
        <f ca="1">COUNTIF(INDIRECT("H"&amp;(ROW()+12*(($AO881-1)*3+$AP881)-ROW())/12+5):INDIRECT("S"&amp;(ROW()+12*(($AO881-1)*3+$AP881)-ROW())/12+5),AR881)</f>
        <v>0</v>
      </c>
      <c r="AT881" s="378">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376">
        <f ca="1">COUNTIF(INDIRECT("U"&amp;(ROW()+12*(($AO881-1)*3+$AP881)-ROW())/12+5):INDIRECT("AF"&amp;(ROW()+12*(($AO881-1)*3+$AP881)-ROW())/12+5),AT881)</f>
        <v>0</v>
      </c>
      <c r="AV881" s="376">
        <f ca="1">IF(AND(AR881+AT881&gt;0,AS881+AU881&gt;0),COUNTIF(AV$6:AV880,"&gt;0")+1,0)</f>
        <v>0</v>
      </c>
    </row>
    <row r="882" spans="41:48" x14ac:dyDescent="0.15">
      <c r="AO882" s="376">
        <v>25</v>
      </c>
      <c r="AP882" s="376">
        <v>2</v>
      </c>
      <c r="AQ882" s="376">
        <v>1</v>
      </c>
      <c r="AR882" s="378">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76">
        <f ca="1">COUNTIF(INDIRECT("H"&amp;(ROW()+12*(($AO882-1)*3+$AP882)-ROW())/12+5):INDIRECT("S"&amp;(ROW()+12*(($AO882-1)*3+$AP882)-ROW())/12+5),AR882)</f>
        <v>0</v>
      </c>
      <c r="AT882" s="378">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376">
        <f ca="1">COUNTIF(INDIRECT("U"&amp;(ROW()+12*(($AO882-1)*3+$AP882)-ROW())/12+5):INDIRECT("AF"&amp;(ROW()+12*(($AO882-1)*3+$AP882)-ROW())/12+5),AT882)</f>
        <v>0</v>
      </c>
      <c r="AV882" s="376">
        <f ca="1">IF(AND(AR882+AT882&gt;0,AS882+AU882&gt;0),COUNTIF(AV$6:AV881,"&gt;0")+1,0)</f>
        <v>0</v>
      </c>
    </row>
    <row r="883" spans="41:48" x14ac:dyDescent="0.15">
      <c r="AO883" s="376">
        <v>25</v>
      </c>
      <c r="AP883" s="376">
        <v>2</v>
      </c>
      <c r="AQ883" s="376">
        <v>2</v>
      </c>
      <c r="AR883" s="378">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76">
        <f ca="1">COUNTIF(INDIRECT("H"&amp;(ROW()+12*(($AO883-1)*3+$AP883)-ROW())/12+5):INDIRECT("S"&amp;(ROW()+12*(($AO883-1)*3+$AP883)-ROW())/12+5),AR883)</f>
        <v>0</v>
      </c>
      <c r="AT883" s="378">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376">
        <f ca="1">COUNTIF(INDIRECT("U"&amp;(ROW()+12*(($AO883-1)*3+$AP883)-ROW())/12+5):INDIRECT("AF"&amp;(ROW()+12*(($AO883-1)*3+$AP883)-ROW())/12+5),AT883)</f>
        <v>0</v>
      </c>
      <c r="AV883" s="376">
        <f ca="1">IF(AND(AR883+AT883&gt;0,AS883+AU883&gt;0),COUNTIF(AV$6:AV882,"&gt;0")+1,0)</f>
        <v>0</v>
      </c>
    </row>
    <row r="884" spans="41:48" x14ac:dyDescent="0.15">
      <c r="AO884" s="376">
        <v>25</v>
      </c>
      <c r="AP884" s="376">
        <v>2</v>
      </c>
      <c r="AQ884" s="376">
        <v>3</v>
      </c>
      <c r="AR884" s="378">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76">
        <f ca="1">COUNTIF(INDIRECT("H"&amp;(ROW()+12*(($AO884-1)*3+$AP884)-ROW())/12+5):INDIRECT("S"&amp;(ROW()+12*(($AO884-1)*3+$AP884)-ROW())/12+5),AR884)</f>
        <v>0</v>
      </c>
      <c r="AT884" s="378">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376">
        <f ca="1">COUNTIF(INDIRECT("U"&amp;(ROW()+12*(($AO884-1)*3+$AP884)-ROW())/12+5):INDIRECT("AF"&amp;(ROW()+12*(($AO884-1)*3+$AP884)-ROW())/12+5),AT884)</f>
        <v>0</v>
      </c>
      <c r="AV884" s="376">
        <f ca="1">IF(AND(AR884+AT884&gt;0,AS884+AU884&gt;0),COUNTIF(AV$6:AV883,"&gt;0")+1,0)</f>
        <v>0</v>
      </c>
    </row>
    <row r="885" spans="41:48" x14ac:dyDescent="0.15">
      <c r="AO885" s="376">
        <v>25</v>
      </c>
      <c r="AP885" s="376">
        <v>2</v>
      </c>
      <c r="AQ885" s="376">
        <v>4</v>
      </c>
      <c r="AR885" s="378">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76">
        <f ca="1">COUNTIF(INDIRECT("H"&amp;(ROW()+12*(($AO885-1)*3+$AP885)-ROW())/12+5):INDIRECT("S"&amp;(ROW()+12*(($AO885-1)*3+$AP885)-ROW())/12+5),AR885)</f>
        <v>0</v>
      </c>
      <c r="AT885" s="378">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376">
        <f ca="1">COUNTIF(INDIRECT("U"&amp;(ROW()+12*(($AO885-1)*3+$AP885)-ROW())/12+5):INDIRECT("AF"&amp;(ROW()+12*(($AO885-1)*3+$AP885)-ROW())/12+5),AT885)</f>
        <v>0</v>
      </c>
      <c r="AV885" s="376">
        <f ca="1">IF(AND(AR885+AT885&gt;0,AS885+AU885&gt;0),COUNTIF(AV$6:AV884,"&gt;0")+1,0)</f>
        <v>0</v>
      </c>
    </row>
    <row r="886" spans="41:48" x14ac:dyDescent="0.15">
      <c r="AO886" s="376">
        <v>25</v>
      </c>
      <c r="AP886" s="376">
        <v>2</v>
      </c>
      <c r="AQ886" s="376">
        <v>5</v>
      </c>
      <c r="AR886" s="378">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76">
        <f ca="1">COUNTIF(INDIRECT("H"&amp;(ROW()+12*(($AO886-1)*3+$AP886)-ROW())/12+5):INDIRECT("S"&amp;(ROW()+12*(($AO886-1)*3+$AP886)-ROW())/12+5),AR886)</f>
        <v>0</v>
      </c>
      <c r="AT886" s="378">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376">
        <f ca="1">COUNTIF(INDIRECT("U"&amp;(ROW()+12*(($AO886-1)*3+$AP886)-ROW())/12+5):INDIRECT("AF"&amp;(ROW()+12*(($AO886-1)*3+$AP886)-ROW())/12+5),AT886)</f>
        <v>0</v>
      </c>
      <c r="AV886" s="376">
        <f ca="1">IF(AND(AR886+AT886&gt;0,AS886+AU886&gt;0),COUNTIF(AV$6:AV885,"&gt;0")+1,0)</f>
        <v>0</v>
      </c>
    </row>
    <row r="887" spans="41:48" x14ac:dyDescent="0.15">
      <c r="AO887" s="376">
        <v>25</v>
      </c>
      <c r="AP887" s="376">
        <v>2</v>
      </c>
      <c r="AQ887" s="376">
        <v>6</v>
      </c>
      <c r="AR887" s="378">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76">
        <f ca="1">COUNTIF(INDIRECT("H"&amp;(ROW()+12*(($AO887-1)*3+$AP887)-ROW())/12+5):INDIRECT("S"&amp;(ROW()+12*(($AO887-1)*3+$AP887)-ROW())/12+5),AR887)</f>
        <v>0</v>
      </c>
      <c r="AT887" s="378">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376">
        <f ca="1">COUNTIF(INDIRECT("U"&amp;(ROW()+12*(($AO887-1)*3+$AP887)-ROW())/12+5):INDIRECT("AF"&amp;(ROW()+12*(($AO887-1)*3+$AP887)-ROW())/12+5),AT887)</f>
        <v>0</v>
      </c>
      <c r="AV887" s="376">
        <f ca="1">IF(AND(AR887+AT887&gt;0,AS887+AU887&gt;0),COUNTIF(AV$6:AV886,"&gt;0")+1,0)</f>
        <v>0</v>
      </c>
    </row>
    <row r="888" spans="41:48" x14ac:dyDescent="0.15">
      <c r="AO888" s="376">
        <v>25</v>
      </c>
      <c r="AP888" s="376">
        <v>2</v>
      </c>
      <c r="AQ888" s="376">
        <v>7</v>
      </c>
      <c r="AR888" s="378">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76">
        <f ca="1">COUNTIF(INDIRECT("H"&amp;(ROW()+12*(($AO888-1)*3+$AP888)-ROW())/12+5):INDIRECT("S"&amp;(ROW()+12*(($AO888-1)*3+$AP888)-ROW())/12+5),AR888)</f>
        <v>0</v>
      </c>
      <c r="AT888" s="378">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376">
        <f ca="1">COUNTIF(INDIRECT("U"&amp;(ROW()+12*(($AO888-1)*3+$AP888)-ROW())/12+5):INDIRECT("AF"&amp;(ROW()+12*(($AO888-1)*3+$AP888)-ROW())/12+5),AT888)</f>
        <v>0</v>
      </c>
      <c r="AV888" s="376">
        <f ca="1">IF(AND(AR888+AT888&gt;0,AS888+AU888&gt;0),COUNTIF(AV$6:AV887,"&gt;0")+1,0)</f>
        <v>0</v>
      </c>
    </row>
    <row r="889" spans="41:48" x14ac:dyDescent="0.15">
      <c r="AO889" s="376">
        <v>25</v>
      </c>
      <c r="AP889" s="376">
        <v>2</v>
      </c>
      <c r="AQ889" s="376">
        <v>8</v>
      </c>
      <c r="AR889" s="378">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76">
        <f ca="1">COUNTIF(INDIRECT("H"&amp;(ROW()+12*(($AO889-1)*3+$AP889)-ROW())/12+5):INDIRECT("S"&amp;(ROW()+12*(($AO889-1)*3+$AP889)-ROW())/12+5),AR889)</f>
        <v>0</v>
      </c>
      <c r="AT889" s="378">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376">
        <f ca="1">COUNTIF(INDIRECT("U"&amp;(ROW()+12*(($AO889-1)*3+$AP889)-ROW())/12+5):INDIRECT("AF"&amp;(ROW()+12*(($AO889-1)*3+$AP889)-ROW())/12+5),AT889)</f>
        <v>0</v>
      </c>
      <c r="AV889" s="376">
        <f ca="1">IF(AND(AR889+AT889&gt;0,AS889+AU889&gt;0),COUNTIF(AV$6:AV888,"&gt;0")+1,0)</f>
        <v>0</v>
      </c>
    </row>
    <row r="890" spans="41:48" x14ac:dyDescent="0.15">
      <c r="AO890" s="376">
        <v>25</v>
      </c>
      <c r="AP890" s="376">
        <v>2</v>
      </c>
      <c r="AQ890" s="376">
        <v>9</v>
      </c>
      <c r="AR890" s="378">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76">
        <f ca="1">COUNTIF(INDIRECT("H"&amp;(ROW()+12*(($AO890-1)*3+$AP890)-ROW())/12+5):INDIRECT("S"&amp;(ROW()+12*(($AO890-1)*3+$AP890)-ROW())/12+5),AR890)</f>
        <v>0</v>
      </c>
      <c r="AT890" s="378">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376">
        <f ca="1">COUNTIF(INDIRECT("U"&amp;(ROW()+12*(($AO890-1)*3+$AP890)-ROW())/12+5):INDIRECT("AF"&amp;(ROW()+12*(($AO890-1)*3+$AP890)-ROW())/12+5),AT890)</f>
        <v>0</v>
      </c>
      <c r="AV890" s="376">
        <f ca="1">IF(AND(AR890+AT890&gt;0,AS890+AU890&gt;0),COUNTIF(AV$6:AV889,"&gt;0")+1,0)</f>
        <v>0</v>
      </c>
    </row>
    <row r="891" spans="41:48" x14ac:dyDescent="0.15">
      <c r="AO891" s="376">
        <v>25</v>
      </c>
      <c r="AP891" s="376">
        <v>2</v>
      </c>
      <c r="AQ891" s="376">
        <v>10</v>
      </c>
      <c r="AR891" s="378">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76">
        <f ca="1">COUNTIF(INDIRECT("H"&amp;(ROW()+12*(($AO891-1)*3+$AP891)-ROW())/12+5):INDIRECT("S"&amp;(ROW()+12*(($AO891-1)*3+$AP891)-ROW())/12+5),AR891)</f>
        <v>0</v>
      </c>
      <c r="AT891" s="378">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376">
        <f ca="1">COUNTIF(INDIRECT("U"&amp;(ROW()+12*(($AO891-1)*3+$AP891)-ROW())/12+5):INDIRECT("AF"&amp;(ROW()+12*(($AO891-1)*3+$AP891)-ROW())/12+5),AT891)</f>
        <v>0</v>
      </c>
      <c r="AV891" s="376">
        <f ca="1">IF(AND(AR891+AT891&gt;0,AS891+AU891&gt;0),COUNTIF(AV$6:AV890,"&gt;0")+1,0)</f>
        <v>0</v>
      </c>
    </row>
    <row r="892" spans="41:48" x14ac:dyDescent="0.15">
      <c r="AO892" s="376">
        <v>25</v>
      </c>
      <c r="AP892" s="376">
        <v>2</v>
      </c>
      <c r="AQ892" s="376">
        <v>11</v>
      </c>
      <c r="AR892" s="378">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76">
        <f ca="1">COUNTIF(INDIRECT("H"&amp;(ROW()+12*(($AO892-1)*3+$AP892)-ROW())/12+5):INDIRECT("S"&amp;(ROW()+12*(($AO892-1)*3+$AP892)-ROW())/12+5),AR892)</f>
        <v>0</v>
      </c>
      <c r="AT892" s="378">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376">
        <f ca="1">COUNTIF(INDIRECT("U"&amp;(ROW()+12*(($AO892-1)*3+$AP892)-ROW())/12+5):INDIRECT("AF"&amp;(ROW()+12*(($AO892-1)*3+$AP892)-ROW())/12+5),AT892)</f>
        <v>0</v>
      </c>
      <c r="AV892" s="376">
        <f ca="1">IF(AND(AR892+AT892&gt;0,AS892+AU892&gt;0),COUNTIF(AV$6:AV891,"&gt;0")+1,0)</f>
        <v>0</v>
      </c>
    </row>
    <row r="893" spans="41:48" x14ac:dyDescent="0.15">
      <c r="AO893" s="376">
        <v>25</v>
      </c>
      <c r="AP893" s="376">
        <v>2</v>
      </c>
      <c r="AQ893" s="376">
        <v>12</v>
      </c>
      <c r="AR893" s="378">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76">
        <f ca="1">COUNTIF(INDIRECT("H"&amp;(ROW()+12*(($AO893-1)*3+$AP893)-ROW())/12+5):INDIRECT("S"&amp;(ROW()+12*(($AO893-1)*3+$AP893)-ROW())/12+5),AR893)</f>
        <v>0</v>
      </c>
      <c r="AT893" s="378">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376">
        <f ca="1">COUNTIF(INDIRECT("U"&amp;(ROW()+12*(($AO893-1)*3+$AP893)-ROW())/12+5):INDIRECT("AF"&amp;(ROW()+12*(($AO893-1)*3+$AP893)-ROW())/12+5),AT893)</f>
        <v>0</v>
      </c>
      <c r="AV893" s="376">
        <f ca="1">IF(AND(AR893+AT893&gt;0,AS893+AU893&gt;0),COUNTIF(AV$6:AV892,"&gt;0")+1,0)</f>
        <v>0</v>
      </c>
    </row>
    <row r="894" spans="41:48" x14ac:dyDescent="0.15">
      <c r="AO894" s="376">
        <v>25</v>
      </c>
      <c r="AP894" s="376">
        <v>3</v>
      </c>
      <c r="AQ894" s="376">
        <v>1</v>
      </c>
      <c r="AR894" s="378">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76">
        <f ca="1">COUNTIF(INDIRECT("H"&amp;(ROW()+12*(($AO894-1)*3+$AP894)-ROW())/12+5):INDIRECT("S"&amp;(ROW()+12*(($AO894-1)*3+$AP894)-ROW())/12+5),AR894)</f>
        <v>0</v>
      </c>
      <c r="AT894" s="378">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376">
        <f ca="1">COUNTIF(INDIRECT("U"&amp;(ROW()+12*(($AO894-1)*3+$AP894)-ROW())/12+5):INDIRECT("AF"&amp;(ROW()+12*(($AO894-1)*3+$AP894)-ROW())/12+5),AT894)</f>
        <v>0</v>
      </c>
      <c r="AV894" s="376">
        <f ca="1">IF(AND(AR894+AT894&gt;0,AS894+AU894&gt;0),COUNTIF(AV$6:AV893,"&gt;0")+1,0)</f>
        <v>0</v>
      </c>
    </row>
    <row r="895" spans="41:48" x14ac:dyDescent="0.15">
      <c r="AO895" s="376">
        <v>25</v>
      </c>
      <c r="AP895" s="376">
        <v>3</v>
      </c>
      <c r="AQ895" s="376">
        <v>2</v>
      </c>
      <c r="AR895" s="378">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76">
        <f ca="1">COUNTIF(INDIRECT("H"&amp;(ROW()+12*(($AO895-1)*3+$AP895)-ROW())/12+5):INDIRECT("S"&amp;(ROW()+12*(($AO895-1)*3+$AP895)-ROW())/12+5),AR895)</f>
        <v>0</v>
      </c>
      <c r="AT895" s="378">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376">
        <f ca="1">COUNTIF(INDIRECT("U"&amp;(ROW()+12*(($AO895-1)*3+$AP895)-ROW())/12+5):INDIRECT("AF"&amp;(ROW()+12*(($AO895-1)*3+$AP895)-ROW())/12+5),AT895)</f>
        <v>0</v>
      </c>
      <c r="AV895" s="376">
        <f ca="1">IF(AND(AR895+AT895&gt;0,AS895+AU895&gt;0),COUNTIF(AV$6:AV894,"&gt;0")+1,0)</f>
        <v>0</v>
      </c>
    </row>
    <row r="896" spans="41:48" x14ac:dyDescent="0.15">
      <c r="AO896" s="376">
        <v>25</v>
      </c>
      <c r="AP896" s="376">
        <v>3</v>
      </c>
      <c r="AQ896" s="376">
        <v>3</v>
      </c>
      <c r="AR896" s="378">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76">
        <f ca="1">COUNTIF(INDIRECT("H"&amp;(ROW()+12*(($AO896-1)*3+$AP896)-ROW())/12+5):INDIRECT("S"&amp;(ROW()+12*(($AO896-1)*3+$AP896)-ROW())/12+5),AR896)</f>
        <v>0</v>
      </c>
      <c r="AT896" s="378">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376">
        <f ca="1">COUNTIF(INDIRECT("U"&amp;(ROW()+12*(($AO896-1)*3+$AP896)-ROW())/12+5):INDIRECT("AF"&amp;(ROW()+12*(($AO896-1)*3+$AP896)-ROW())/12+5),AT896)</f>
        <v>0</v>
      </c>
      <c r="AV896" s="376">
        <f ca="1">IF(AND(AR896+AT896&gt;0,AS896+AU896&gt;0),COUNTIF(AV$6:AV895,"&gt;0")+1,0)</f>
        <v>0</v>
      </c>
    </row>
    <row r="897" spans="41:48" x14ac:dyDescent="0.15">
      <c r="AO897" s="376">
        <v>25</v>
      </c>
      <c r="AP897" s="376">
        <v>3</v>
      </c>
      <c r="AQ897" s="376">
        <v>4</v>
      </c>
      <c r="AR897" s="378">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76">
        <f ca="1">COUNTIF(INDIRECT("H"&amp;(ROW()+12*(($AO897-1)*3+$AP897)-ROW())/12+5):INDIRECT("S"&amp;(ROW()+12*(($AO897-1)*3+$AP897)-ROW())/12+5),AR897)</f>
        <v>0</v>
      </c>
      <c r="AT897" s="378">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376">
        <f ca="1">COUNTIF(INDIRECT("U"&amp;(ROW()+12*(($AO897-1)*3+$AP897)-ROW())/12+5):INDIRECT("AF"&amp;(ROW()+12*(($AO897-1)*3+$AP897)-ROW())/12+5),AT897)</f>
        <v>0</v>
      </c>
      <c r="AV897" s="376">
        <f ca="1">IF(AND(AR897+AT897&gt;0,AS897+AU897&gt;0),COUNTIF(AV$6:AV896,"&gt;0")+1,0)</f>
        <v>0</v>
      </c>
    </row>
    <row r="898" spans="41:48" x14ac:dyDescent="0.15">
      <c r="AO898" s="376">
        <v>25</v>
      </c>
      <c r="AP898" s="376">
        <v>3</v>
      </c>
      <c r="AQ898" s="376">
        <v>5</v>
      </c>
      <c r="AR898" s="378">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76">
        <f ca="1">COUNTIF(INDIRECT("H"&amp;(ROW()+12*(($AO898-1)*3+$AP898)-ROW())/12+5):INDIRECT("S"&amp;(ROW()+12*(($AO898-1)*3+$AP898)-ROW())/12+5),AR898)</f>
        <v>0</v>
      </c>
      <c r="AT898" s="378">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376">
        <f ca="1">COUNTIF(INDIRECT("U"&amp;(ROW()+12*(($AO898-1)*3+$AP898)-ROW())/12+5):INDIRECT("AF"&amp;(ROW()+12*(($AO898-1)*3+$AP898)-ROW())/12+5),AT898)</f>
        <v>0</v>
      </c>
      <c r="AV898" s="376">
        <f ca="1">IF(AND(AR898+AT898&gt;0,AS898+AU898&gt;0),COUNTIF(AV$6:AV897,"&gt;0")+1,0)</f>
        <v>0</v>
      </c>
    </row>
    <row r="899" spans="41:48" x14ac:dyDescent="0.15">
      <c r="AO899" s="376">
        <v>25</v>
      </c>
      <c r="AP899" s="376">
        <v>3</v>
      </c>
      <c r="AQ899" s="376">
        <v>6</v>
      </c>
      <c r="AR899" s="378">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76">
        <f ca="1">COUNTIF(INDIRECT("H"&amp;(ROW()+12*(($AO899-1)*3+$AP899)-ROW())/12+5):INDIRECT("S"&amp;(ROW()+12*(($AO899-1)*3+$AP899)-ROW())/12+5),AR899)</f>
        <v>0</v>
      </c>
      <c r="AT899" s="378">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376">
        <f ca="1">COUNTIF(INDIRECT("U"&amp;(ROW()+12*(($AO899-1)*3+$AP899)-ROW())/12+5):INDIRECT("AF"&amp;(ROW()+12*(($AO899-1)*3+$AP899)-ROW())/12+5),AT899)</f>
        <v>0</v>
      </c>
      <c r="AV899" s="376">
        <f ca="1">IF(AND(AR899+AT899&gt;0,AS899+AU899&gt;0),COUNTIF(AV$6:AV898,"&gt;0")+1,0)</f>
        <v>0</v>
      </c>
    </row>
    <row r="900" spans="41:48" x14ac:dyDescent="0.15">
      <c r="AO900" s="376">
        <v>25</v>
      </c>
      <c r="AP900" s="376">
        <v>3</v>
      </c>
      <c r="AQ900" s="376">
        <v>7</v>
      </c>
      <c r="AR900" s="378">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76">
        <f ca="1">COUNTIF(INDIRECT("H"&amp;(ROW()+12*(($AO900-1)*3+$AP900)-ROW())/12+5):INDIRECT("S"&amp;(ROW()+12*(($AO900-1)*3+$AP900)-ROW())/12+5),AR900)</f>
        <v>0</v>
      </c>
      <c r="AT900" s="378">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376">
        <f ca="1">COUNTIF(INDIRECT("U"&amp;(ROW()+12*(($AO900-1)*3+$AP900)-ROW())/12+5):INDIRECT("AF"&amp;(ROW()+12*(($AO900-1)*3+$AP900)-ROW())/12+5),AT900)</f>
        <v>0</v>
      </c>
      <c r="AV900" s="376">
        <f ca="1">IF(AND(AR900+AT900&gt;0,AS900+AU900&gt;0),COUNTIF(AV$6:AV899,"&gt;0")+1,0)</f>
        <v>0</v>
      </c>
    </row>
    <row r="901" spans="41:48" x14ac:dyDescent="0.15">
      <c r="AO901" s="376">
        <v>25</v>
      </c>
      <c r="AP901" s="376">
        <v>3</v>
      </c>
      <c r="AQ901" s="376">
        <v>8</v>
      </c>
      <c r="AR901" s="378">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76">
        <f ca="1">COUNTIF(INDIRECT("H"&amp;(ROW()+12*(($AO901-1)*3+$AP901)-ROW())/12+5):INDIRECT("S"&amp;(ROW()+12*(($AO901-1)*3+$AP901)-ROW())/12+5),AR901)</f>
        <v>0</v>
      </c>
      <c r="AT901" s="378">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376">
        <f ca="1">COUNTIF(INDIRECT("U"&amp;(ROW()+12*(($AO901-1)*3+$AP901)-ROW())/12+5):INDIRECT("AF"&amp;(ROW()+12*(($AO901-1)*3+$AP901)-ROW())/12+5),AT901)</f>
        <v>0</v>
      </c>
      <c r="AV901" s="376">
        <f ca="1">IF(AND(AR901+AT901&gt;0,AS901+AU901&gt;0),COUNTIF(AV$6:AV900,"&gt;0")+1,0)</f>
        <v>0</v>
      </c>
    </row>
    <row r="902" spans="41:48" x14ac:dyDescent="0.15">
      <c r="AO902" s="376">
        <v>25</v>
      </c>
      <c r="AP902" s="376">
        <v>3</v>
      </c>
      <c r="AQ902" s="376">
        <v>9</v>
      </c>
      <c r="AR902" s="378">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76">
        <f ca="1">COUNTIF(INDIRECT("H"&amp;(ROW()+12*(($AO902-1)*3+$AP902)-ROW())/12+5):INDIRECT("S"&amp;(ROW()+12*(($AO902-1)*3+$AP902)-ROW())/12+5),AR902)</f>
        <v>0</v>
      </c>
      <c r="AT902" s="378">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376">
        <f ca="1">COUNTIF(INDIRECT("U"&amp;(ROW()+12*(($AO902-1)*3+$AP902)-ROW())/12+5):INDIRECT("AF"&amp;(ROW()+12*(($AO902-1)*3+$AP902)-ROW())/12+5),AT902)</f>
        <v>0</v>
      </c>
      <c r="AV902" s="376">
        <f ca="1">IF(AND(AR902+AT902&gt;0,AS902+AU902&gt;0),COUNTIF(AV$6:AV901,"&gt;0")+1,0)</f>
        <v>0</v>
      </c>
    </row>
    <row r="903" spans="41:48" x14ac:dyDescent="0.15">
      <c r="AO903" s="376">
        <v>25</v>
      </c>
      <c r="AP903" s="376">
        <v>3</v>
      </c>
      <c r="AQ903" s="376">
        <v>10</v>
      </c>
      <c r="AR903" s="378">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76">
        <f ca="1">COUNTIF(INDIRECT("H"&amp;(ROW()+12*(($AO903-1)*3+$AP903)-ROW())/12+5):INDIRECT("S"&amp;(ROW()+12*(($AO903-1)*3+$AP903)-ROW())/12+5),AR903)</f>
        <v>0</v>
      </c>
      <c r="AT903" s="378">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376">
        <f ca="1">COUNTIF(INDIRECT("U"&amp;(ROW()+12*(($AO903-1)*3+$AP903)-ROW())/12+5):INDIRECT("AF"&amp;(ROW()+12*(($AO903-1)*3+$AP903)-ROW())/12+5),AT903)</f>
        <v>0</v>
      </c>
      <c r="AV903" s="376">
        <f ca="1">IF(AND(AR903+AT903&gt;0,AS903+AU903&gt;0),COUNTIF(AV$6:AV902,"&gt;0")+1,0)</f>
        <v>0</v>
      </c>
    </row>
    <row r="904" spans="41:48" x14ac:dyDescent="0.15">
      <c r="AO904" s="376">
        <v>25</v>
      </c>
      <c r="AP904" s="376">
        <v>3</v>
      </c>
      <c r="AQ904" s="376">
        <v>11</v>
      </c>
      <c r="AR904" s="378">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76">
        <f ca="1">COUNTIF(INDIRECT("H"&amp;(ROW()+12*(($AO904-1)*3+$AP904)-ROW())/12+5):INDIRECT("S"&amp;(ROW()+12*(($AO904-1)*3+$AP904)-ROW())/12+5),AR904)</f>
        <v>0</v>
      </c>
      <c r="AT904" s="378">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376">
        <f ca="1">COUNTIF(INDIRECT("U"&amp;(ROW()+12*(($AO904-1)*3+$AP904)-ROW())/12+5):INDIRECT("AF"&amp;(ROW()+12*(($AO904-1)*3+$AP904)-ROW())/12+5),AT904)</f>
        <v>0</v>
      </c>
      <c r="AV904" s="376">
        <f ca="1">IF(AND(AR904+AT904&gt;0,AS904+AU904&gt;0),COUNTIF(AV$6:AV903,"&gt;0")+1,0)</f>
        <v>0</v>
      </c>
    </row>
    <row r="905" spans="41:48" x14ac:dyDescent="0.15">
      <c r="AO905" s="376">
        <v>25</v>
      </c>
      <c r="AP905" s="376">
        <v>3</v>
      </c>
      <c r="AQ905" s="376">
        <v>12</v>
      </c>
      <c r="AR905" s="378">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76">
        <f ca="1">COUNTIF(INDIRECT("H"&amp;(ROW()+12*(($AO905-1)*3+$AP905)-ROW())/12+5):INDIRECT("S"&amp;(ROW()+12*(($AO905-1)*3+$AP905)-ROW())/12+5),AR905)</f>
        <v>0</v>
      </c>
      <c r="AT905" s="378">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376">
        <f ca="1">COUNTIF(INDIRECT("U"&amp;(ROW()+12*(($AO905-1)*3+$AP905)-ROW())/12+5):INDIRECT("AF"&amp;(ROW()+12*(($AO905-1)*3+$AP905)-ROW())/12+5),AT905)</f>
        <v>0</v>
      </c>
      <c r="AV905" s="376">
        <f ca="1">IF(AND(AR905+AT905&gt;0,AS905+AU905&gt;0),COUNTIF(AV$6:AV904,"&gt;0")+1,0)</f>
        <v>0</v>
      </c>
    </row>
    <row r="906" spans="41:48" x14ac:dyDescent="0.15">
      <c r="AO906" s="376">
        <v>26</v>
      </c>
      <c r="AP906" s="376">
        <v>1</v>
      </c>
      <c r="AQ906" s="376">
        <v>1</v>
      </c>
      <c r="AR906" s="378">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76">
        <f ca="1">COUNTIF(INDIRECT("H"&amp;(ROW()+12*(($AO906-1)*3+$AP906)-ROW())/12+5):INDIRECT("S"&amp;(ROW()+12*(($AO906-1)*3+$AP906)-ROW())/12+5),AR906)</f>
        <v>0</v>
      </c>
      <c r="AT906" s="378">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376">
        <f ca="1">COUNTIF(INDIRECT("U"&amp;(ROW()+12*(($AO906-1)*3+$AP906)-ROW())/12+5):INDIRECT("AF"&amp;(ROW()+12*(($AO906-1)*3+$AP906)-ROW())/12+5),AT906)</f>
        <v>0</v>
      </c>
      <c r="AV906" s="376">
        <f ca="1">IF(AND(AR906+AT906&gt;0,AS906+AU906&gt;0),COUNTIF(AV$6:AV905,"&gt;0")+1,0)</f>
        <v>0</v>
      </c>
    </row>
    <row r="907" spans="41:48" x14ac:dyDescent="0.15">
      <c r="AO907" s="376">
        <v>26</v>
      </c>
      <c r="AP907" s="376">
        <v>1</v>
      </c>
      <c r="AQ907" s="376">
        <v>2</v>
      </c>
      <c r="AR907" s="378">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76">
        <f ca="1">COUNTIF(INDIRECT("H"&amp;(ROW()+12*(($AO907-1)*3+$AP907)-ROW())/12+5):INDIRECT("S"&amp;(ROW()+12*(($AO907-1)*3+$AP907)-ROW())/12+5),AR907)</f>
        <v>0</v>
      </c>
      <c r="AT907" s="378">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376">
        <f ca="1">COUNTIF(INDIRECT("U"&amp;(ROW()+12*(($AO907-1)*3+$AP907)-ROW())/12+5):INDIRECT("AF"&amp;(ROW()+12*(($AO907-1)*3+$AP907)-ROW())/12+5),AT907)</f>
        <v>0</v>
      </c>
      <c r="AV907" s="376">
        <f ca="1">IF(AND(AR907+AT907&gt;0,AS907+AU907&gt;0),COUNTIF(AV$6:AV906,"&gt;0")+1,0)</f>
        <v>0</v>
      </c>
    </row>
    <row r="908" spans="41:48" x14ac:dyDescent="0.15">
      <c r="AO908" s="376">
        <v>26</v>
      </c>
      <c r="AP908" s="376">
        <v>1</v>
      </c>
      <c r="AQ908" s="376">
        <v>3</v>
      </c>
      <c r="AR908" s="378">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76">
        <f ca="1">COUNTIF(INDIRECT("H"&amp;(ROW()+12*(($AO908-1)*3+$AP908)-ROW())/12+5):INDIRECT("S"&amp;(ROW()+12*(($AO908-1)*3+$AP908)-ROW())/12+5),AR908)</f>
        <v>0</v>
      </c>
      <c r="AT908" s="378">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376">
        <f ca="1">COUNTIF(INDIRECT("U"&amp;(ROW()+12*(($AO908-1)*3+$AP908)-ROW())/12+5):INDIRECT("AF"&amp;(ROW()+12*(($AO908-1)*3+$AP908)-ROW())/12+5),AT908)</f>
        <v>0</v>
      </c>
      <c r="AV908" s="376">
        <f ca="1">IF(AND(AR908+AT908&gt;0,AS908+AU908&gt;0),COUNTIF(AV$6:AV907,"&gt;0")+1,0)</f>
        <v>0</v>
      </c>
    </row>
    <row r="909" spans="41:48" x14ac:dyDescent="0.15">
      <c r="AO909" s="376">
        <v>26</v>
      </c>
      <c r="AP909" s="376">
        <v>1</v>
      </c>
      <c r="AQ909" s="376">
        <v>4</v>
      </c>
      <c r="AR909" s="378">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76">
        <f ca="1">COUNTIF(INDIRECT("H"&amp;(ROW()+12*(($AO909-1)*3+$AP909)-ROW())/12+5):INDIRECT("S"&amp;(ROW()+12*(($AO909-1)*3+$AP909)-ROW())/12+5),AR909)</f>
        <v>0</v>
      </c>
      <c r="AT909" s="378">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376">
        <f ca="1">COUNTIF(INDIRECT("U"&amp;(ROW()+12*(($AO909-1)*3+$AP909)-ROW())/12+5):INDIRECT("AF"&amp;(ROW()+12*(($AO909-1)*3+$AP909)-ROW())/12+5),AT909)</f>
        <v>0</v>
      </c>
      <c r="AV909" s="376">
        <f ca="1">IF(AND(AR909+AT909&gt;0,AS909+AU909&gt;0),COUNTIF(AV$6:AV908,"&gt;0")+1,0)</f>
        <v>0</v>
      </c>
    </row>
    <row r="910" spans="41:48" x14ac:dyDescent="0.15">
      <c r="AO910" s="376">
        <v>26</v>
      </c>
      <c r="AP910" s="376">
        <v>1</v>
      </c>
      <c r="AQ910" s="376">
        <v>5</v>
      </c>
      <c r="AR910" s="378">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76">
        <f ca="1">COUNTIF(INDIRECT("H"&amp;(ROW()+12*(($AO910-1)*3+$AP910)-ROW())/12+5):INDIRECT("S"&amp;(ROW()+12*(($AO910-1)*3+$AP910)-ROW())/12+5),AR910)</f>
        <v>0</v>
      </c>
      <c r="AT910" s="378">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376">
        <f ca="1">COUNTIF(INDIRECT("U"&amp;(ROW()+12*(($AO910-1)*3+$AP910)-ROW())/12+5):INDIRECT("AF"&amp;(ROW()+12*(($AO910-1)*3+$AP910)-ROW())/12+5),AT910)</f>
        <v>0</v>
      </c>
      <c r="AV910" s="376">
        <f ca="1">IF(AND(AR910+AT910&gt;0,AS910+AU910&gt;0),COUNTIF(AV$6:AV909,"&gt;0")+1,0)</f>
        <v>0</v>
      </c>
    </row>
    <row r="911" spans="41:48" x14ac:dyDescent="0.15">
      <c r="AO911" s="376">
        <v>26</v>
      </c>
      <c r="AP911" s="376">
        <v>1</v>
      </c>
      <c r="AQ911" s="376">
        <v>6</v>
      </c>
      <c r="AR911" s="378">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76">
        <f ca="1">COUNTIF(INDIRECT("H"&amp;(ROW()+12*(($AO911-1)*3+$AP911)-ROW())/12+5):INDIRECT("S"&amp;(ROW()+12*(($AO911-1)*3+$AP911)-ROW())/12+5),AR911)</f>
        <v>0</v>
      </c>
      <c r="AT911" s="378">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376">
        <f ca="1">COUNTIF(INDIRECT("U"&amp;(ROW()+12*(($AO911-1)*3+$AP911)-ROW())/12+5):INDIRECT("AF"&amp;(ROW()+12*(($AO911-1)*3+$AP911)-ROW())/12+5),AT911)</f>
        <v>0</v>
      </c>
      <c r="AV911" s="376">
        <f ca="1">IF(AND(AR911+AT911&gt;0,AS911+AU911&gt;0),COUNTIF(AV$6:AV910,"&gt;0")+1,0)</f>
        <v>0</v>
      </c>
    </row>
    <row r="912" spans="41:48" x14ac:dyDescent="0.15">
      <c r="AO912" s="376">
        <v>26</v>
      </c>
      <c r="AP912" s="376">
        <v>1</v>
      </c>
      <c r="AQ912" s="376">
        <v>7</v>
      </c>
      <c r="AR912" s="378">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76">
        <f ca="1">COUNTIF(INDIRECT("H"&amp;(ROW()+12*(($AO912-1)*3+$AP912)-ROW())/12+5):INDIRECT("S"&amp;(ROW()+12*(($AO912-1)*3+$AP912)-ROW())/12+5),AR912)</f>
        <v>0</v>
      </c>
      <c r="AT912" s="378">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376">
        <f ca="1">COUNTIF(INDIRECT("U"&amp;(ROW()+12*(($AO912-1)*3+$AP912)-ROW())/12+5):INDIRECT("AF"&amp;(ROW()+12*(($AO912-1)*3+$AP912)-ROW())/12+5),AT912)</f>
        <v>0</v>
      </c>
      <c r="AV912" s="376">
        <f ca="1">IF(AND(AR912+AT912&gt;0,AS912+AU912&gt;0),COUNTIF(AV$6:AV911,"&gt;0")+1,0)</f>
        <v>0</v>
      </c>
    </row>
    <row r="913" spans="41:48" x14ac:dyDescent="0.15">
      <c r="AO913" s="376">
        <v>26</v>
      </c>
      <c r="AP913" s="376">
        <v>1</v>
      </c>
      <c r="AQ913" s="376">
        <v>8</v>
      </c>
      <c r="AR913" s="378">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76">
        <f ca="1">COUNTIF(INDIRECT("H"&amp;(ROW()+12*(($AO913-1)*3+$AP913)-ROW())/12+5):INDIRECT("S"&amp;(ROW()+12*(($AO913-1)*3+$AP913)-ROW())/12+5),AR913)</f>
        <v>0</v>
      </c>
      <c r="AT913" s="378">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376">
        <f ca="1">COUNTIF(INDIRECT("U"&amp;(ROW()+12*(($AO913-1)*3+$AP913)-ROW())/12+5):INDIRECT("AF"&amp;(ROW()+12*(($AO913-1)*3+$AP913)-ROW())/12+5),AT913)</f>
        <v>0</v>
      </c>
      <c r="AV913" s="376">
        <f ca="1">IF(AND(AR913+AT913&gt;0,AS913+AU913&gt;0),COUNTIF(AV$6:AV912,"&gt;0")+1,0)</f>
        <v>0</v>
      </c>
    </row>
    <row r="914" spans="41:48" x14ac:dyDescent="0.15">
      <c r="AO914" s="376">
        <v>26</v>
      </c>
      <c r="AP914" s="376">
        <v>1</v>
      </c>
      <c r="AQ914" s="376">
        <v>9</v>
      </c>
      <c r="AR914" s="378">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76">
        <f ca="1">COUNTIF(INDIRECT("H"&amp;(ROW()+12*(($AO914-1)*3+$AP914)-ROW())/12+5):INDIRECT("S"&amp;(ROW()+12*(($AO914-1)*3+$AP914)-ROW())/12+5),AR914)</f>
        <v>0</v>
      </c>
      <c r="AT914" s="378">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376">
        <f ca="1">COUNTIF(INDIRECT("U"&amp;(ROW()+12*(($AO914-1)*3+$AP914)-ROW())/12+5):INDIRECT("AF"&amp;(ROW()+12*(($AO914-1)*3+$AP914)-ROW())/12+5),AT914)</f>
        <v>0</v>
      </c>
      <c r="AV914" s="376">
        <f ca="1">IF(AND(AR914+AT914&gt;0,AS914+AU914&gt;0),COUNTIF(AV$6:AV913,"&gt;0")+1,0)</f>
        <v>0</v>
      </c>
    </row>
    <row r="915" spans="41:48" x14ac:dyDescent="0.15">
      <c r="AO915" s="376">
        <v>26</v>
      </c>
      <c r="AP915" s="376">
        <v>1</v>
      </c>
      <c r="AQ915" s="376">
        <v>10</v>
      </c>
      <c r="AR915" s="378">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76">
        <f ca="1">COUNTIF(INDIRECT("H"&amp;(ROW()+12*(($AO915-1)*3+$AP915)-ROW())/12+5):INDIRECT("S"&amp;(ROW()+12*(($AO915-1)*3+$AP915)-ROW())/12+5),AR915)</f>
        <v>0</v>
      </c>
      <c r="AT915" s="378">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376">
        <f ca="1">COUNTIF(INDIRECT("U"&amp;(ROW()+12*(($AO915-1)*3+$AP915)-ROW())/12+5):INDIRECT("AF"&amp;(ROW()+12*(($AO915-1)*3+$AP915)-ROW())/12+5),AT915)</f>
        <v>0</v>
      </c>
      <c r="AV915" s="376">
        <f ca="1">IF(AND(AR915+AT915&gt;0,AS915+AU915&gt;0),COUNTIF(AV$6:AV914,"&gt;0")+1,0)</f>
        <v>0</v>
      </c>
    </row>
    <row r="916" spans="41:48" x14ac:dyDescent="0.15">
      <c r="AO916" s="376">
        <v>26</v>
      </c>
      <c r="AP916" s="376">
        <v>1</v>
      </c>
      <c r="AQ916" s="376">
        <v>11</v>
      </c>
      <c r="AR916" s="378">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76">
        <f ca="1">COUNTIF(INDIRECT("H"&amp;(ROW()+12*(($AO916-1)*3+$AP916)-ROW())/12+5):INDIRECT("S"&amp;(ROW()+12*(($AO916-1)*3+$AP916)-ROW())/12+5),AR916)</f>
        <v>0</v>
      </c>
      <c r="AT916" s="378">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376">
        <f ca="1">COUNTIF(INDIRECT("U"&amp;(ROW()+12*(($AO916-1)*3+$AP916)-ROW())/12+5):INDIRECT("AF"&amp;(ROW()+12*(($AO916-1)*3+$AP916)-ROW())/12+5),AT916)</f>
        <v>0</v>
      </c>
      <c r="AV916" s="376">
        <f ca="1">IF(AND(AR916+AT916&gt;0,AS916+AU916&gt;0),COUNTIF(AV$6:AV915,"&gt;0")+1,0)</f>
        <v>0</v>
      </c>
    </row>
    <row r="917" spans="41:48" x14ac:dyDescent="0.15">
      <c r="AO917" s="376">
        <v>26</v>
      </c>
      <c r="AP917" s="376">
        <v>1</v>
      </c>
      <c r="AQ917" s="376">
        <v>12</v>
      </c>
      <c r="AR917" s="378">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76">
        <f ca="1">COUNTIF(INDIRECT("H"&amp;(ROW()+12*(($AO917-1)*3+$AP917)-ROW())/12+5):INDIRECT("S"&amp;(ROW()+12*(($AO917-1)*3+$AP917)-ROW())/12+5),AR917)</f>
        <v>0</v>
      </c>
      <c r="AT917" s="378">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376">
        <f ca="1">COUNTIF(INDIRECT("U"&amp;(ROW()+12*(($AO917-1)*3+$AP917)-ROW())/12+5):INDIRECT("AF"&amp;(ROW()+12*(($AO917-1)*3+$AP917)-ROW())/12+5),AT917)</f>
        <v>0</v>
      </c>
      <c r="AV917" s="376">
        <f ca="1">IF(AND(AR917+AT917&gt;0,AS917+AU917&gt;0),COUNTIF(AV$6:AV916,"&gt;0")+1,0)</f>
        <v>0</v>
      </c>
    </row>
    <row r="918" spans="41:48" x14ac:dyDescent="0.15">
      <c r="AO918" s="376">
        <v>26</v>
      </c>
      <c r="AP918" s="376">
        <v>2</v>
      </c>
      <c r="AQ918" s="376">
        <v>1</v>
      </c>
      <c r="AR918" s="378">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76">
        <f ca="1">COUNTIF(INDIRECT("H"&amp;(ROW()+12*(($AO918-1)*3+$AP918)-ROW())/12+5):INDIRECT("S"&amp;(ROW()+12*(($AO918-1)*3+$AP918)-ROW())/12+5),AR918)</f>
        <v>0</v>
      </c>
      <c r="AT918" s="378">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376">
        <f ca="1">COUNTIF(INDIRECT("U"&amp;(ROW()+12*(($AO918-1)*3+$AP918)-ROW())/12+5):INDIRECT("AF"&amp;(ROW()+12*(($AO918-1)*3+$AP918)-ROW())/12+5),AT918)</f>
        <v>0</v>
      </c>
      <c r="AV918" s="376">
        <f ca="1">IF(AND(AR918+AT918&gt;0,AS918+AU918&gt;0),COUNTIF(AV$6:AV917,"&gt;0")+1,0)</f>
        <v>0</v>
      </c>
    </row>
    <row r="919" spans="41:48" x14ac:dyDescent="0.15">
      <c r="AO919" s="376">
        <v>26</v>
      </c>
      <c r="AP919" s="376">
        <v>2</v>
      </c>
      <c r="AQ919" s="376">
        <v>2</v>
      </c>
      <c r="AR919" s="378">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76">
        <f ca="1">COUNTIF(INDIRECT("H"&amp;(ROW()+12*(($AO919-1)*3+$AP919)-ROW())/12+5):INDIRECT("S"&amp;(ROW()+12*(($AO919-1)*3+$AP919)-ROW())/12+5),AR919)</f>
        <v>0</v>
      </c>
      <c r="AT919" s="378">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376">
        <f ca="1">COUNTIF(INDIRECT("U"&amp;(ROW()+12*(($AO919-1)*3+$AP919)-ROW())/12+5):INDIRECT("AF"&amp;(ROW()+12*(($AO919-1)*3+$AP919)-ROW())/12+5),AT919)</f>
        <v>0</v>
      </c>
      <c r="AV919" s="376">
        <f ca="1">IF(AND(AR919+AT919&gt;0,AS919+AU919&gt;0),COUNTIF(AV$6:AV918,"&gt;0")+1,0)</f>
        <v>0</v>
      </c>
    </row>
    <row r="920" spans="41:48" x14ac:dyDescent="0.15">
      <c r="AO920" s="376">
        <v>26</v>
      </c>
      <c r="AP920" s="376">
        <v>2</v>
      </c>
      <c r="AQ920" s="376">
        <v>3</v>
      </c>
      <c r="AR920" s="378">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76">
        <f ca="1">COUNTIF(INDIRECT("H"&amp;(ROW()+12*(($AO920-1)*3+$AP920)-ROW())/12+5):INDIRECT("S"&amp;(ROW()+12*(($AO920-1)*3+$AP920)-ROW())/12+5),AR920)</f>
        <v>0</v>
      </c>
      <c r="AT920" s="378">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376">
        <f ca="1">COUNTIF(INDIRECT("U"&amp;(ROW()+12*(($AO920-1)*3+$AP920)-ROW())/12+5):INDIRECT("AF"&amp;(ROW()+12*(($AO920-1)*3+$AP920)-ROW())/12+5),AT920)</f>
        <v>0</v>
      </c>
      <c r="AV920" s="376">
        <f ca="1">IF(AND(AR920+AT920&gt;0,AS920+AU920&gt;0),COUNTIF(AV$6:AV919,"&gt;0")+1,0)</f>
        <v>0</v>
      </c>
    </row>
    <row r="921" spans="41:48" x14ac:dyDescent="0.15">
      <c r="AO921" s="376">
        <v>26</v>
      </c>
      <c r="AP921" s="376">
        <v>2</v>
      </c>
      <c r="AQ921" s="376">
        <v>4</v>
      </c>
      <c r="AR921" s="378">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76">
        <f ca="1">COUNTIF(INDIRECT("H"&amp;(ROW()+12*(($AO921-1)*3+$AP921)-ROW())/12+5):INDIRECT("S"&amp;(ROW()+12*(($AO921-1)*3+$AP921)-ROW())/12+5),AR921)</f>
        <v>0</v>
      </c>
      <c r="AT921" s="378">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376">
        <f ca="1">COUNTIF(INDIRECT("U"&amp;(ROW()+12*(($AO921-1)*3+$AP921)-ROW())/12+5):INDIRECT("AF"&amp;(ROW()+12*(($AO921-1)*3+$AP921)-ROW())/12+5),AT921)</f>
        <v>0</v>
      </c>
      <c r="AV921" s="376">
        <f ca="1">IF(AND(AR921+AT921&gt;0,AS921+AU921&gt;0),COUNTIF(AV$6:AV920,"&gt;0")+1,0)</f>
        <v>0</v>
      </c>
    </row>
    <row r="922" spans="41:48" x14ac:dyDescent="0.15">
      <c r="AO922" s="376">
        <v>26</v>
      </c>
      <c r="AP922" s="376">
        <v>2</v>
      </c>
      <c r="AQ922" s="376">
        <v>5</v>
      </c>
      <c r="AR922" s="378">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76">
        <f ca="1">COUNTIF(INDIRECT("H"&amp;(ROW()+12*(($AO922-1)*3+$AP922)-ROW())/12+5):INDIRECT("S"&amp;(ROW()+12*(($AO922-1)*3+$AP922)-ROW())/12+5),AR922)</f>
        <v>0</v>
      </c>
      <c r="AT922" s="378">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376">
        <f ca="1">COUNTIF(INDIRECT("U"&amp;(ROW()+12*(($AO922-1)*3+$AP922)-ROW())/12+5):INDIRECT("AF"&amp;(ROW()+12*(($AO922-1)*3+$AP922)-ROW())/12+5),AT922)</f>
        <v>0</v>
      </c>
      <c r="AV922" s="376">
        <f ca="1">IF(AND(AR922+AT922&gt;0,AS922+AU922&gt;0),COUNTIF(AV$6:AV921,"&gt;0")+1,0)</f>
        <v>0</v>
      </c>
    </row>
    <row r="923" spans="41:48" x14ac:dyDescent="0.15">
      <c r="AO923" s="376">
        <v>26</v>
      </c>
      <c r="AP923" s="376">
        <v>2</v>
      </c>
      <c r="AQ923" s="376">
        <v>6</v>
      </c>
      <c r="AR923" s="378">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76">
        <f ca="1">COUNTIF(INDIRECT("H"&amp;(ROW()+12*(($AO923-1)*3+$AP923)-ROW())/12+5):INDIRECT("S"&amp;(ROW()+12*(($AO923-1)*3+$AP923)-ROW())/12+5),AR923)</f>
        <v>0</v>
      </c>
      <c r="AT923" s="378">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376">
        <f ca="1">COUNTIF(INDIRECT("U"&amp;(ROW()+12*(($AO923-1)*3+$AP923)-ROW())/12+5):INDIRECT("AF"&amp;(ROW()+12*(($AO923-1)*3+$AP923)-ROW())/12+5),AT923)</f>
        <v>0</v>
      </c>
      <c r="AV923" s="376">
        <f ca="1">IF(AND(AR923+AT923&gt;0,AS923+AU923&gt;0),COUNTIF(AV$6:AV922,"&gt;0")+1,0)</f>
        <v>0</v>
      </c>
    </row>
    <row r="924" spans="41:48" x14ac:dyDescent="0.15">
      <c r="AO924" s="376">
        <v>26</v>
      </c>
      <c r="AP924" s="376">
        <v>2</v>
      </c>
      <c r="AQ924" s="376">
        <v>7</v>
      </c>
      <c r="AR924" s="378">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76">
        <f ca="1">COUNTIF(INDIRECT("H"&amp;(ROW()+12*(($AO924-1)*3+$AP924)-ROW())/12+5):INDIRECT("S"&amp;(ROW()+12*(($AO924-1)*3+$AP924)-ROW())/12+5),AR924)</f>
        <v>0</v>
      </c>
      <c r="AT924" s="378">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376">
        <f ca="1">COUNTIF(INDIRECT("U"&amp;(ROW()+12*(($AO924-1)*3+$AP924)-ROW())/12+5):INDIRECT("AF"&amp;(ROW()+12*(($AO924-1)*3+$AP924)-ROW())/12+5),AT924)</f>
        <v>0</v>
      </c>
      <c r="AV924" s="376">
        <f ca="1">IF(AND(AR924+AT924&gt;0,AS924+AU924&gt;0),COUNTIF(AV$6:AV923,"&gt;0")+1,0)</f>
        <v>0</v>
      </c>
    </row>
    <row r="925" spans="41:48" x14ac:dyDescent="0.15">
      <c r="AO925" s="376">
        <v>26</v>
      </c>
      <c r="AP925" s="376">
        <v>2</v>
      </c>
      <c r="AQ925" s="376">
        <v>8</v>
      </c>
      <c r="AR925" s="378">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76">
        <f ca="1">COUNTIF(INDIRECT("H"&amp;(ROW()+12*(($AO925-1)*3+$AP925)-ROW())/12+5):INDIRECT("S"&amp;(ROW()+12*(($AO925-1)*3+$AP925)-ROW())/12+5),AR925)</f>
        <v>0</v>
      </c>
      <c r="AT925" s="378">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376">
        <f ca="1">COUNTIF(INDIRECT("U"&amp;(ROW()+12*(($AO925-1)*3+$AP925)-ROW())/12+5):INDIRECT("AF"&amp;(ROW()+12*(($AO925-1)*3+$AP925)-ROW())/12+5),AT925)</f>
        <v>0</v>
      </c>
      <c r="AV925" s="376">
        <f ca="1">IF(AND(AR925+AT925&gt;0,AS925+AU925&gt;0),COUNTIF(AV$6:AV924,"&gt;0")+1,0)</f>
        <v>0</v>
      </c>
    </row>
    <row r="926" spans="41:48" x14ac:dyDescent="0.15">
      <c r="AO926" s="376">
        <v>26</v>
      </c>
      <c r="AP926" s="376">
        <v>2</v>
      </c>
      <c r="AQ926" s="376">
        <v>9</v>
      </c>
      <c r="AR926" s="378">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76">
        <f ca="1">COUNTIF(INDIRECT("H"&amp;(ROW()+12*(($AO926-1)*3+$AP926)-ROW())/12+5):INDIRECT("S"&amp;(ROW()+12*(($AO926-1)*3+$AP926)-ROW())/12+5),AR926)</f>
        <v>0</v>
      </c>
      <c r="AT926" s="378">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376">
        <f ca="1">COUNTIF(INDIRECT("U"&amp;(ROW()+12*(($AO926-1)*3+$AP926)-ROW())/12+5):INDIRECT("AF"&amp;(ROW()+12*(($AO926-1)*3+$AP926)-ROW())/12+5),AT926)</f>
        <v>0</v>
      </c>
      <c r="AV926" s="376">
        <f ca="1">IF(AND(AR926+AT926&gt;0,AS926+AU926&gt;0),COUNTIF(AV$6:AV925,"&gt;0")+1,0)</f>
        <v>0</v>
      </c>
    </row>
    <row r="927" spans="41:48" x14ac:dyDescent="0.15">
      <c r="AO927" s="376">
        <v>26</v>
      </c>
      <c r="AP927" s="376">
        <v>2</v>
      </c>
      <c r="AQ927" s="376">
        <v>10</v>
      </c>
      <c r="AR927" s="378">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76">
        <f ca="1">COUNTIF(INDIRECT("H"&amp;(ROW()+12*(($AO927-1)*3+$AP927)-ROW())/12+5):INDIRECT("S"&amp;(ROW()+12*(($AO927-1)*3+$AP927)-ROW())/12+5),AR927)</f>
        <v>0</v>
      </c>
      <c r="AT927" s="378">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376">
        <f ca="1">COUNTIF(INDIRECT("U"&amp;(ROW()+12*(($AO927-1)*3+$AP927)-ROW())/12+5):INDIRECT("AF"&amp;(ROW()+12*(($AO927-1)*3+$AP927)-ROW())/12+5),AT927)</f>
        <v>0</v>
      </c>
      <c r="AV927" s="376">
        <f ca="1">IF(AND(AR927+AT927&gt;0,AS927+AU927&gt;0),COUNTIF(AV$6:AV926,"&gt;0")+1,0)</f>
        <v>0</v>
      </c>
    </row>
    <row r="928" spans="41:48" x14ac:dyDescent="0.15">
      <c r="AO928" s="376">
        <v>26</v>
      </c>
      <c r="AP928" s="376">
        <v>2</v>
      </c>
      <c r="AQ928" s="376">
        <v>11</v>
      </c>
      <c r="AR928" s="378">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76">
        <f ca="1">COUNTIF(INDIRECT("H"&amp;(ROW()+12*(($AO928-1)*3+$AP928)-ROW())/12+5):INDIRECT("S"&amp;(ROW()+12*(($AO928-1)*3+$AP928)-ROW())/12+5),AR928)</f>
        <v>0</v>
      </c>
      <c r="AT928" s="378">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376">
        <f ca="1">COUNTIF(INDIRECT("U"&amp;(ROW()+12*(($AO928-1)*3+$AP928)-ROW())/12+5):INDIRECT("AF"&amp;(ROW()+12*(($AO928-1)*3+$AP928)-ROW())/12+5),AT928)</f>
        <v>0</v>
      </c>
      <c r="AV928" s="376">
        <f ca="1">IF(AND(AR928+AT928&gt;0,AS928+AU928&gt;0),COUNTIF(AV$6:AV927,"&gt;0")+1,0)</f>
        <v>0</v>
      </c>
    </row>
    <row r="929" spans="41:48" x14ac:dyDescent="0.15">
      <c r="AO929" s="376">
        <v>26</v>
      </c>
      <c r="AP929" s="376">
        <v>2</v>
      </c>
      <c r="AQ929" s="376">
        <v>12</v>
      </c>
      <c r="AR929" s="378">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76">
        <f ca="1">COUNTIF(INDIRECT("H"&amp;(ROW()+12*(($AO929-1)*3+$AP929)-ROW())/12+5):INDIRECT("S"&amp;(ROW()+12*(($AO929-1)*3+$AP929)-ROW())/12+5),AR929)</f>
        <v>0</v>
      </c>
      <c r="AT929" s="378">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376">
        <f ca="1">COUNTIF(INDIRECT("U"&amp;(ROW()+12*(($AO929-1)*3+$AP929)-ROW())/12+5):INDIRECT("AF"&amp;(ROW()+12*(($AO929-1)*3+$AP929)-ROW())/12+5),AT929)</f>
        <v>0</v>
      </c>
      <c r="AV929" s="376">
        <f ca="1">IF(AND(AR929+AT929&gt;0,AS929+AU929&gt;0),COUNTIF(AV$6:AV928,"&gt;0")+1,0)</f>
        <v>0</v>
      </c>
    </row>
    <row r="930" spans="41:48" x14ac:dyDescent="0.15">
      <c r="AO930" s="376">
        <v>26</v>
      </c>
      <c r="AP930" s="376">
        <v>3</v>
      </c>
      <c r="AQ930" s="376">
        <v>1</v>
      </c>
      <c r="AR930" s="378">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76">
        <f ca="1">COUNTIF(INDIRECT("H"&amp;(ROW()+12*(($AO930-1)*3+$AP930)-ROW())/12+5):INDIRECT("S"&amp;(ROW()+12*(($AO930-1)*3+$AP930)-ROW())/12+5),AR930)</f>
        <v>0</v>
      </c>
      <c r="AT930" s="378">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376">
        <f ca="1">COUNTIF(INDIRECT("U"&amp;(ROW()+12*(($AO930-1)*3+$AP930)-ROW())/12+5):INDIRECT("AF"&amp;(ROW()+12*(($AO930-1)*3+$AP930)-ROW())/12+5),AT930)</f>
        <v>0</v>
      </c>
      <c r="AV930" s="376">
        <f ca="1">IF(AND(AR930+AT930&gt;0,AS930+AU930&gt;0),COUNTIF(AV$6:AV929,"&gt;0")+1,0)</f>
        <v>0</v>
      </c>
    </row>
    <row r="931" spans="41:48" x14ac:dyDescent="0.15">
      <c r="AO931" s="376">
        <v>26</v>
      </c>
      <c r="AP931" s="376">
        <v>3</v>
      </c>
      <c r="AQ931" s="376">
        <v>2</v>
      </c>
      <c r="AR931" s="378">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76">
        <f ca="1">COUNTIF(INDIRECT("H"&amp;(ROW()+12*(($AO931-1)*3+$AP931)-ROW())/12+5):INDIRECT("S"&amp;(ROW()+12*(($AO931-1)*3+$AP931)-ROW())/12+5),AR931)</f>
        <v>0</v>
      </c>
      <c r="AT931" s="378">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376">
        <f ca="1">COUNTIF(INDIRECT("U"&amp;(ROW()+12*(($AO931-1)*3+$AP931)-ROW())/12+5):INDIRECT("AF"&amp;(ROW()+12*(($AO931-1)*3+$AP931)-ROW())/12+5),AT931)</f>
        <v>0</v>
      </c>
      <c r="AV931" s="376">
        <f ca="1">IF(AND(AR931+AT931&gt;0,AS931+AU931&gt;0),COUNTIF(AV$6:AV930,"&gt;0")+1,0)</f>
        <v>0</v>
      </c>
    </row>
    <row r="932" spans="41:48" x14ac:dyDescent="0.15">
      <c r="AO932" s="376">
        <v>26</v>
      </c>
      <c r="AP932" s="376">
        <v>3</v>
      </c>
      <c r="AQ932" s="376">
        <v>3</v>
      </c>
      <c r="AR932" s="378">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76">
        <f ca="1">COUNTIF(INDIRECT("H"&amp;(ROW()+12*(($AO932-1)*3+$AP932)-ROW())/12+5):INDIRECT("S"&amp;(ROW()+12*(($AO932-1)*3+$AP932)-ROW())/12+5),AR932)</f>
        <v>0</v>
      </c>
      <c r="AT932" s="378">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376">
        <f ca="1">COUNTIF(INDIRECT("U"&amp;(ROW()+12*(($AO932-1)*3+$AP932)-ROW())/12+5):INDIRECT("AF"&amp;(ROW()+12*(($AO932-1)*3+$AP932)-ROW())/12+5),AT932)</f>
        <v>0</v>
      </c>
      <c r="AV932" s="376">
        <f ca="1">IF(AND(AR932+AT932&gt;0,AS932+AU932&gt;0),COUNTIF(AV$6:AV931,"&gt;0")+1,0)</f>
        <v>0</v>
      </c>
    </row>
    <row r="933" spans="41:48" x14ac:dyDescent="0.15">
      <c r="AO933" s="376">
        <v>26</v>
      </c>
      <c r="AP933" s="376">
        <v>3</v>
      </c>
      <c r="AQ933" s="376">
        <v>4</v>
      </c>
      <c r="AR933" s="378">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76">
        <f ca="1">COUNTIF(INDIRECT("H"&amp;(ROW()+12*(($AO933-1)*3+$AP933)-ROW())/12+5):INDIRECT("S"&amp;(ROW()+12*(($AO933-1)*3+$AP933)-ROW())/12+5),AR933)</f>
        <v>0</v>
      </c>
      <c r="AT933" s="378">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376">
        <f ca="1">COUNTIF(INDIRECT("U"&amp;(ROW()+12*(($AO933-1)*3+$AP933)-ROW())/12+5):INDIRECT("AF"&amp;(ROW()+12*(($AO933-1)*3+$AP933)-ROW())/12+5),AT933)</f>
        <v>0</v>
      </c>
      <c r="AV933" s="376">
        <f ca="1">IF(AND(AR933+AT933&gt;0,AS933+AU933&gt;0),COUNTIF(AV$6:AV932,"&gt;0")+1,0)</f>
        <v>0</v>
      </c>
    </row>
    <row r="934" spans="41:48" x14ac:dyDescent="0.15">
      <c r="AO934" s="376">
        <v>26</v>
      </c>
      <c r="AP934" s="376">
        <v>3</v>
      </c>
      <c r="AQ934" s="376">
        <v>5</v>
      </c>
      <c r="AR934" s="378">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76">
        <f ca="1">COUNTIF(INDIRECT("H"&amp;(ROW()+12*(($AO934-1)*3+$AP934)-ROW())/12+5):INDIRECT("S"&amp;(ROW()+12*(($AO934-1)*3+$AP934)-ROW())/12+5),AR934)</f>
        <v>0</v>
      </c>
      <c r="AT934" s="378">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376">
        <f ca="1">COUNTIF(INDIRECT("U"&amp;(ROW()+12*(($AO934-1)*3+$AP934)-ROW())/12+5):INDIRECT("AF"&amp;(ROW()+12*(($AO934-1)*3+$AP934)-ROW())/12+5),AT934)</f>
        <v>0</v>
      </c>
      <c r="AV934" s="376">
        <f ca="1">IF(AND(AR934+AT934&gt;0,AS934+AU934&gt;0),COUNTIF(AV$6:AV933,"&gt;0")+1,0)</f>
        <v>0</v>
      </c>
    </row>
    <row r="935" spans="41:48" x14ac:dyDescent="0.15">
      <c r="AO935" s="376">
        <v>26</v>
      </c>
      <c r="AP935" s="376">
        <v>3</v>
      </c>
      <c r="AQ935" s="376">
        <v>6</v>
      </c>
      <c r="AR935" s="378">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76">
        <f ca="1">COUNTIF(INDIRECT("H"&amp;(ROW()+12*(($AO935-1)*3+$AP935)-ROW())/12+5):INDIRECT("S"&amp;(ROW()+12*(($AO935-1)*3+$AP935)-ROW())/12+5),AR935)</f>
        <v>0</v>
      </c>
      <c r="AT935" s="378">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376">
        <f ca="1">COUNTIF(INDIRECT("U"&amp;(ROW()+12*(($AO935-1)*3+$AP935)-ROW())/12+5):INDIRECT("AF"&amp;(ROW()+12*(($AO935-1)*3+$AP935)-ROW())/12+5),AT935)</f>
        <v>0</v>
      </c>
      <c r="AV935" s="376">
        <f ca="1">IF(AND(AR935+AT935&gt;0,AS935+AU935&gt;0),COUNTIF(AV$6:AV934,"&gt;0")+1,0)</f>
        <v>0</v>
      </c>
    </row>
    <row r="936" spans="41:48" x14ac:dyDescent="0.15">
      <c r="AO936" s="376">
        <v>26</v>
      </c>
      <c r="AP936" s="376">
        <v>3</v>
      </c>
      <c r="AQ936" s="376">
        <v>7</v>
      </c>
      <c r="AR936" s="378">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76">
        <f ca="1">COUNTIF(INDIRECT("H"&amp;(ROW()+12*(($AO936-1)*3+$AP936)-ROW())/12+5):INDIRECT("S"&amp;(ROW()+12*(($AO936-1)*3+$AP936)-ROW())/12+5),AR936)</f>
        <v>0</v>
      </c>
      <c r="AT936" s="378">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376">
        <f ca="1">COUNTIF(INDIRECT("U"&amp;(ROW()+12*(($AO936-1)*3+$AP936)-ROW())/12+5):INDIRECT("AF"&amp;(ROW()+12*(($AO936-1)*3+$AP936)-ROW())/12+5),AT936)</f>
        <v>0</v>
      </c>
      <c r="AV936" s="376">
        <f ca="1">IF(AND(AR936+AT936&gt;0,AS936+AU936&gt;0),COUNTIF(AV$6:AV935,"&gt;0")+1,0)</f>
        <v>0</v>
      </c>
    </row>
    <row r="937" spans="41:48" x14ac:dyDescent="0.15">
      <c r="AO937" s="376">
        <v>26</v>
      </c>
      <c r="AP937" s="376">
        <v>3</v>
      </c>
      <c r="AQ937" s="376">
        <v>8</v>
      </c>
      <c r="AR937" s="378">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76">
        <f ca="1">COUNTIF(INDIRECT("H"&amp;(ROW()+12*(($AO937-1)*3+$AP937)-ROW())/12+5):INDIRECT("S"&amp;(ROW()+12*(($AO937-1)*3+$AP937)-ROW())/12+5),AR937)</f>
        <v>0</v>
      </c>
      <c r="AT937" s="378">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376">
        <f ca="1">COUNTIF(INDIRECT("U"&amp;(ROW()+12*(($AO937-1)*3+$AP937)-ROW())/12+5):INDIRECT("AF"&amp;(ROW()+12*(($AO937-1)*3+$AP937)-ROW())/12+5),AT937)</f>
        <v>0</v>
      </c>
      <c r="AV937" s="376">
        <f ca="1">IF(AND(AR937+AT937&gt;0,AS937+AU937&gt;0),COUNTIF(AV$6:AV936,"&gt;0")+1,0)</f>
        <v>0</v>
      </c>
    </row>
    <row r="938" spans="41:48" x14ac:dyDescent="0.15">
      <c r="AO938" s="376">
        <v>26</v>
      </c>
      <c r="AP938" s="376">
        <v>3</v>
      </c>
      <c r="AQ938" s="376">
        <v>9</v>
      </c>
      <c r="AR938" s="378">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76">
        <f ca="1">COUNTIF(INDIRECT("H"&amp;(ROW()+12*(($AO938-1)*3+$AP938)-ROW())/12+5):INDIRECT("S"&amp;(ROW()+12*(($AO938-1)*3+$AP938)-ROW())/12+5),AR938)</f>
        <v>0</v>
      </c>
      <c r="AT938" s="378">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376">
        <f ca="1">COUNTIF(INDIRECT("U"&amp;(ROW()+12*(($AO938-1)*3+$AP938)-ROW())/12+5):INDIRECT("AF"&amp;(ROW()+12*(($AO938-1)*3+$AP938)-ROW())/12+5),AT938)</f>
        <v>0</v>
      </c>
      <c r="AV938" s="376">
        <f ca="1">IF(AND(AR938+AT938&gt;0,AS938+AU938&gt;0),COUNTIF(AV$6:AV937,"&gt;0")+1,0)</f>
        <v>0</v>
      </c>
    </row>
    <row r="939" spans="41:48" x14ac:dyDescent="0.15">
      <c r="AO939" s="376">
        <v>26</v>
      </c>
      <c r="AP939" s="376">
        <v>3</v>
      </c>
      <c r="AQ939" s="376">
        <v>10</v>
      </c>
      <c r="AR939" s="378">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76">
        <f ca="1">COUNTIF(INDIRECT("H"&amp;(ROW()+12*(($AO939-1)*3+$AP939)-ROW())/12+5):INDIRECT("S"&amp;(ROW()+12*(($AO939-1)*3+$AP939)-ROW())/12+5),AR939)</f>
        <v>0</v>
      </c>
      <c r="AT939" s="378">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376">
        <f ca="1">COUNTIF(INDIRECT("U"&amp;(ROW()+12*(($AO939-1)*3+$AP939)-ROW())/12+5):INDIRECT("AF"&amp;(ROW()+12*(($AO939-1)*3+$AP939)-ROW())/12+5),AT939)</f>
        <v>0</v>
      </c>
      <c r="AV939" s="376">
        <f ca="1">IF(AND(AR939+AT939&gt;0,AS939+AU939&gt;0),COUNTIF(AV$6:AV938,"&gt;0")+1,0)</f>
        <v>0</v>
      </c>
    </row>
    <row r="940" spans="41:48" x14ac:dyDescent="0.15">
      <c r="AO940" s="376">
        <v>26</v>
      </c>
      <c r="AP940" s="376">
        <v>3</v>
      </c>
      <c r="AQ940" s="376">
        <v>11</v>
      </c>
      <c r="AR940" s="378">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76">
        <f ca="1">COUNTIF(INDIRECT("H"&amp;(ROW()+12*(($AO940-1)*3+$AP940)-ROW())/12+5):INDIRECT("S"&amp;(ROW()+12*(($AO940-1)*3+$AP940)-ROW())/12+5),AR940)</f>
        <v>0</v>
      </c>
      <c r="AT940" s="378">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376">
        <f ca="1">COUNTIF(INDIRECT("U"&amp;(ROW()+12*(($AO940-1)*3+$AP940)-ROW())/12+5):INDIRECT("AF"&amp;(ROW()+12*(($AO940-1)*3+$AP940)-ROW())/12+5),AT940)</f>
        <v>0</v>
      </c>
      <c r="AV940" s="376">
        <f ca="1">IF(AND(AR940+AT940&gt;0,AS940+AU940&gt;0),COUNTIF(AV$6:AV939,"&gt;0")+1,0)</f>
        <v>0</v>
      </c>
    </row>
    <row r="941" spans="41:48" x14ac:dyDescent="0.15">
      <c r="AO941" s="376">
        <v>26</v>
      </c>
      <c r="AP941" s="376">
        <v>3</v>
      </c>
      <c r="AQ941" s="376">
        <v>12</v>
      </c>
      <c r="AR941" s="378">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76">
        <f ca="1">COUNTIF(INDIRECT("H"&amp;(ROW()+12*(($AO941-1)*3+$AP941)-ROW())/12+5):INDIRECT("S"&amp;(ROW()+12*(($AO941-1)*3+$AP941)-ROW())/12+5),AR941)</f>
        <v>0</v>
      </c>
      <c r="AT941" s="378">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376">
        <f ca="1">COUNTIF(INDIRECT("U"&amp;(ROW()+12*(($AO941-1)*3+$AP941)-ROW())/12+5):INDIRECT("AF"&amp;(ROW()+12*(($AO941-1)*3+$AP941)-ROW())/12+5),AT941)</f>
        <v>0</v>
      </c>
      <c r="AV941" s="376">
        <f ca="1">IF(AND(AR941+AT941&gt;0,AS941+AU941&gt;0),COUNTIF(AV$6:AV940,"&gt;0")+1,0)</f>
        <v>0</v>
      </c>
    </row>
    <row r="942" spans="41:48" x14ac:dyDescent="0.15">
      <c r="AO942" s="376">
        <v>27</v>
      </c>
      <c r="AP942" s="376">
        <v>1</v>
      </c>
      <c r="AQ942" s="376">
        <v>1</v>
      </c>
      <c r="AR942" s="378">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76">
        <f ca="1">COUNTIF(INDIRECT("H"&amp;(ROW()+12*(($AO942-1)*3+$AP942)-ROW())/12+5):INDIRECT("S"&amp;(ROW()+12*(($AO942-1)*3+$AP942)-ROW())/12+5),AR942)</f>
        <v>0</v>
      </c>
      <c r="AT942" s="378">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376">
        <f ca="1">COUNTIF(INDIRECT("U"&amp;(ROW()+12*(($AO942-1)*3+$AP942)-ROW())/12+5):INDIRECT("AF"&amp;(ROW()+12*(($AO942-1)*3+$AP942)-ROW())/12+5),AT942)</f>
        <v>0</v>
      </c>
      <c r="AV942" s="376">
        <f ca="1">IF(AND(AR942+AT942&gt;0,AS942+AU942&gt;0),COUNTIF(AV$6:AV941,"&gt;0")+1,0)</f>
        <v>0</v>
      </c>
    </row>
    <row r="943" spans="41:48" x14ac:dyDescent="0.15">
      <c r="AO943" s="376">
        <v>27</v>
      </c>
      <c r="AP943" s="376">
        <v>1</v>
      </c>
      <c r="AQ943" s="376">
        <v>2</v>
      </c>
      <c r="AR943" s="378">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76">
        <f ca="1">COUNTIF(INDIRECT("H"&amp;(ROW()+12*(($AO943-1)*3+$AP943)-ROW())/12+5):INDIRECT("S"&amp;(ROW()+12*(($AO943-1)*3+$AP943)-ROW())/12+5),AR943)</f>
        <v>0</v>
      </c>
      <c r="AT943" s="378">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376">
        <f ca="1">COUNTIF(INDIRECT("U"&amp;(ROW()+12*(($AO943-1)*3+$AP943)-ROW())/12+5):INDIRECT("AF"&amp;(ROW()+12*(($AO943-1)*3+$AP943)-ROW())/12+5),AT943)</f>
        <v>0</v>
      </c>
      <c r="AV943" s="376">
        <f ca="1">IF(AND(AR943+AT943&gt;0,AS943+AU943&gt;0),COUNTIF(AV$6:AV942,"&gt;0")+1,0)</f>
        <v>0</v>
      </c>
    </row>
    <row r="944" spans="41:48" x14ac:dyDescent="0.15">
      <c r="AO944" s="376">
        <v>27</v>
      </c>
      <c r="AP944" s="376">
        <v>1</v>
      </c>
      <c r="AQ944" s="376">
        <v>3</v>
      </c>
      <c r="AR944" s="378">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76">
        <f ca="1">COUNTIF(INDIRECT("H"&amp;(ROW()+12*(($AO944-1)*3+$AP944)-ROW())/12+5):INDIRECT("S"&amp;(ROW()+12*(($AO944-1)*3+$AP944)-ROW())/12+5),AR944)</f>
        <v>0</v>
      </c>
      <c r="AT944" s="378">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376">
        <f ca="1">COUNTIF(INDIRECT("U"&amp;(ROW()+12*(($AO944-1)*3+$AP944)-ROW())/12+5):INDIRECT("AF"&amp;(ROW()+12*(($AO944-1)*3+$AP944)-ROW())/12+5),AT944)</f>
        <v>0</v>
      </c>
      <c r="AV944" s="376">
        <f ca="1">IF(AND(AR944+AT944&gt;0,AS944+AU944&gt;0),COUNTIF(AV$6:AV943,"&gt;0")+1,0)</f>
        <v>0</v>
      </c>
    </row>
    <row r="945" spans="41:48" x14ac:dyDescent="0.15">
      <c r="AO945" s="376">
        <v>27</v>
      </c>
      <c r="AP945" s="376">
        <v>1</v>
      </c>
      <c r="AQ945" s="376">
        <v>4</v>
      </c>
      <c r="AR945" s="378">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76">
        <f ca="1">COUNTIF(INDIRECT("H"&amp;(ROW()+12*(($AO945-1)*3+$AP945)-ROW())/12+5):INDIRECT("S"&amp;(ROW()+12*(($AO945-1)*3+$AP945)-ROW())/12+5),AR945)</f>
        <v>0</v>
      </c>
      <c r="AT945" s="378">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376">
        <f ca="1">COUNTIF(INDIRECT("U"&amp;(ROW()+12*(($AO945-1)*3+$AP945)-ROW())/12+5):INDIRECT("AF"&amp;(ROW()+12*(($AO945-1)*3+$AP945)-ROW())/12+5),AT945)</f>
        <v>0</v>
      </c>
      <c r="AV945" s="376">
        <f ca="1">IF(AND(AR945+AT945&gt;0,AS945+AU945&gt;0),COUNTIF(AV$6:AV944,"&gt;0")+1,0)</f>
        <v>0</v>
      </c>
    </row>
    <row r="946" spans="41:48" x14ac:dyDescent="0.15">
      <c r="AO946" s="376">
        <v>27</v>
      </c>
      <c r="AP946" s="376">
        <v>1</v>
      </c>
      <c r="AQ946" s="376">
        <v>5</v>
      </c>
      <c r="AR946" s="378">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76">
        <f ca="1">COUNTIF(INDIRECT("H"&amp;(ROW()+12*(($AO946-1)*3+$AP946)-ROW())/12+5):INDIRECT("S"&amp;(ROW()+12*(($AO946-1)*3+$AP946)-ROW())/12+5),AR946)</f>
        <v>0</v>
      </c>
      <c r="AT946" s="378">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376">
        <f ca="1">COUNTIF(INDIRECT("U"&amp;(ROW()+12*(($AO946-1)*3+$AP946)-ROW())/12+5):INDIRECT("AF"&amp;(ROW()+12*(($AO946-1)*3+$AP946)-ROW())/12+5),AT946)</f>
        <v>0</v>
      </c>
      <c r="AV946" s="376">
        <f ca="1">IF(AND(AR946+AT946&gt;0,AS946+AU946&gt;0),COUNTIF(AV$6:AV945,"&gt;0")+1,0)</f>
        <v>0</v>
      </c>
    </row>
    <row r="947" spans="41:48" x14ac:dyDescent="0.15">
      <c r="AO947" s="376">
        <v>27</v>
      </c>
      <c r="AP947" s="376">
        <v>1</v>
      </c>
      <c r="AQ947" s="376">
        <v>6</v>
      </c>
      <c r="AR947" s="378">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76">
        <f ca="1">COUNTIF(INDIRECT("H"&amp;(ROW()+12*(($AO947-1)*3+$AP947)-ROW())/12+5):INDIRECT("S"&amp;(ROW()+12*(($AO947-1)*3+$AP947)-ROW())/12+5),AR947)</f>
        <v>0</v>
      </c>
      <c r="AT947" s="378">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376">
        <f ca="1">COUNTIF(INDIRECT("U"&amp;(ROW()+12*(($AO947-1)*3+$AP947)-ROW())/12+5):INDIRECT("AF"&amp;(ROW()+12*(($AO947-1)*3+$AP947)-ROW())/12+5),AT947)</f>
        <v>0</v>
      </c>
      <c r="AV947" s="376">
        <f ca="1">IF(AND(AR947+AT947&gt;0,AS947+AU947&gt;0),COUNTIF(AV$6:AV946,"&gt;0")+1,0)</f>
        <v>0</v>
      </c>
    </row>
    <row r="948" spans="41:48" x14ac:dyDescent="0.15">
      <c r="AO948" s="376">
        <v>27</v>
      </c>
      <c r="AP948" s="376">
        <v>1</v>
      </c>
      <c r="AQ948" s="376">
        <v>7</v>
      </c>
      <c r="AR948" s="378">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76">
        <f ca="1">COUNTIF(INDIRECT("H"&amp;(ROW()+12*(($AO948-1)*3+$AP948)-ROW())/12+5):INDIRECT("S"&amp;(ROW()+12*(($AO948-1)*3+$AP948)-ROW())/12+5),AR948)</f>
        <v>0</v>
      </c>
      <c r="AT948" s="378">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376">
        <f ca="1">COUNTIF(INDIRECT("U"&amp;(ROW()+12*(($AO948-1)*3+$AP948)-ROW())/12+5):INDIRECT("AF"&amp;(ROW()+12*(($AO948-1)*3+$AP948)-ROW())/12+5),AT948)</f>
        <v>0</v>
      </c>
      <c r="AV948" s="376">
        <f ca="1">IF(AND(AR948+AT948&gt;0,AS948+AU948&gt;0),COUNTIF(AV$6:AV947,"&gt;0")+1,0)</f>
        <v>0</v>
      </c>
    </row>
    <row r="949" spans="41:48" x14ac:dyDescent="0.15">
      <c r="AO949" s="376">
        <v>27</v>
      </c>
      <c r="AP949" s="376">
        <v>1</v>
      </c>
      <c r="AQ949" s="376">
        <v>8</v>
      </c>
      <c r="AR949" s="378">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76">
        <f ca="1">COUNTIF(INDIRECT("H"&amp;(ROW()+12*(($AO949-1)*3+$AP949)-ROW())/12+5):INDIRECT("S"&amp;(ROW()+12*(($AO949-1)*3+$AP949)-ROW())/12+5),AR949)</f>
        <v>0</v>
      </c>
      <c r="AT949" s="378">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376">
        <f ca="1">COUNTIF(INDIRECT("U"&amp;(ROW()+12*(($AO949-1)*3+$AP949)-ROW())/12+5):INDIRECT("AF"&amp;(ROW()+12*(($AO949-1)*3+$AP949)-ROW())/12+5),AT949)</f>
        <v>0</v>
      </c>
      <c r="AV949" s="376">
        <f ca="1">IF(AND(AR949+AT949&gt;0,AS949+AU949&gt;0),COUNTIF(AV$6:AV948,"&gt;0")+1,0)</f>
        <v>0</v>
      </c>
    </row>
    <row r="950" spans="41:48" x14ac:dyDescent="0.15">
      <c r="AO950" s="376">
        <v>27</v>
      </c>
      <c r="AP950" s="376">
        <v>1</v>
      </c>
      <c r="AQ950" s="376">
        <v>9</v>
      </c>
      <c r="AR950" s="378">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76">
        <f ca="1">COUNTIF(INDIRECT("H"&amp;(ROW()+12*(($AO950-1)*3+$AP950)-ROW())/12+5):INDIRECT("S"&amp;(ROW()+12*(($AO950-1)*3+$AP950)-ROW())/12+5),AR950)</f>
        <v>0</v>
      </c>
      <c r="AT950" s="378">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376">
        <f ca="1">COUNTIF(INDIRECT("U"&amp;(ROW()+12*(($AO950-1)*3+$AP950)-ROW())/12+5):INDIRECT("AF"&amp;(ROW()+12*(($AO950-1)*3+$AP950)-ROW())/12+5),AT950)</f>
        <v>0</v>
      </c>
      <c r="AV950" s="376">
        <f ca="1">IF(AND(AR950+AT950&gt;0,AS950+AU950&gt;0),COUNTIF(AV$6:AV949,"&gt;0")+1,0)</f>
        <v>0</v>
      </c>
    </row>
    <row r="951" spans="41:48" x14ac:dyDescent="0.15">
      <c r="AO951" s="376">
        <v>27</v>
      </c>
      <c r="AP951" s="376">
        <v>1</v>
      </c>
      <c r="AQ951" s="376">
        <v>10</v>
      </c>
      <c r="AR951" s="378">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76">
        <f ca="1">COUNTIF(INDIRECT("H"&amp;(ROW()+12*(($AO951-1)*3+$AP951)-ROW())/12+5):INDIRECT("S"&amp;(ROW()+12*(($AO951-1)*3+$AP951)-ROW())/12+5),AR951)</f>
        <v>0</v>
      </c>
      <c r="AT951" s="378">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376">
        <f ca="1">COUNTIF(INDIRECT("U"&amp;(ROW()+12*(($AO951-1)*3+$AP951)-ROW())/12+5):INDIRECT("AF"&amp;(ROW()+12*(($AO951-1)*3+$AP951)-ROW())/12+5),AT951)</f>
        <v>0</v>
      </c>
      <c r="AV951" s="376">
        <f ca="1">IF(AND(AR951+AT951&gt;0,AS951+AU951&gt;0),COUNTIF(AV$6:AV950,"&gt;0")+1,0)</f>
        <v>0</v>
      </c>
    </row>
    <row r="952" spans="41:48" x14ac:dyDescent="0.15">
      <c r="AO952" s="376">
        <v>27</v>
      </c>
      <c r="AP952" s="376">
        <v>1</v>
      </c>
      <c r="AQ952" s="376">
        <v>11</v>
      </c>
      <c r="AR952" s="378">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76">
        <f ca="1">COUNTIF(INDIRECT("H"&amp;(ROW()+12*(($AO952-1)*3+$AP952)-ROW())/12+5):INDIRECT("S"&amp;(ROW()+12*(($AO952-1)*3+$AP952)-ROW())/12+5),AR952)</f>
        <v>0</v>
      </c>
      <c r="AT952" s="378">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376">
        <f ca="1">COUNTIF(INDIRECT("U"&amp;(ROW()+12*(($AO952-1)*3+$AP952)-ROW())/12+5):INDIRECT("AF"&amp;(ROW()+12*(($AO952-1)*3+$AP952)-ROW())/12+5),AT952)</f>
        <v>0</v>
      </c>
      <c r="AV952" s="376">
        <f ca="1">IF(AND(AR952+AT952&gt;0,AS952+AU952&gt;0),COUNTIF(AV$6:AV951,"&gt;0")+1,0)</f>
        <v>0</v>
      </c>
    </row>
    <row r="953" spans="41:48" x14ac:dyDescent="0.15">
      <c r="AO953" s="376">
        <v>27</v>
      </c>
      <c r="AP953" s="376">
        <v>1</v>
      </c>
      <c r="AQ953" s="376">
        <v>12</v>
      </c>
      <c r="AR953" s="378">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76">
        <f ca="1">COUNTIF(INDIRECT("H"&amp;(ROW()+12*(($AO953-1)*3+$AP953)-ROW())/12+5):INDIRECT("S"&amp;(ROW()+12*(($AO953-1)*3+$AP953)-ROW())/12+5),AR953)</f>
        <v>0</v>
      </c>
      <c r="AT953" s="378">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376">
        <f ca="1">COUNTIF(INDIRECT("U"&amp;(ROW()+12*(($AO953-1)*3+$AP953)-ROW())/12+5):INDIRECT("AF"&amp;(ROW()+12*(($AO953-1)*3+$AP953)-ROW())/12+5),AT953)</f>
        <v>0</v>
      </c>
      <c r="AV953" s="376">
        <f ca="1">IF(AND(AR953+AT953&gt;0,AS953+AU953&gt;0),COUNTIF(AV$6:AV952,"&gt;0")+1,0)</f>
        <v>0</v>
      </c>
    </row>
    <row r="954" spans="41:48" x14ac:dyDescent="0.15">
      <c r="AO954" s="376">
        <v>27</v>
      </c>
      <c r="AP954" s="376">
        <v>2</v>
      </c>
      <c r="AQ954" s="376">
        <v>1</v>
      </c>
      <c r="AR954" s="378">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76">
        <f ca="1">COUNTIF(INDIRECT("H"&amp;(ROW()+12*(($AO954-1)*3+$AP954)-ROW())/12+5):INDIRECT("S"&amp;(ROW()+12*(($AO954-1)*3+$AP954)-ROW())/12+5),AR954)</f>
        <v>0</v>
      </c>
      <c r="AT954" s="378">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376">
        <f ca="1">COUNTIF(INDIRECT("U"&amp;(ROW()+12*(($AO954-1)*3+$AP954)-ROW())/12+5):INDIRECT("AF"&amp;(ROW()+12*(($AO954-1)*3+$AP954)-ROW())/12+5),AT954)</f>
        <v>0</v>
      </c>
      <c r="AV954" s="376">
        <f ca="1">IF(AND(AR954+AT954&gt;0,AS954+AU954&gt;0),COUNTIF(AV$6:AV953,"&gt;0")+1,0)</f>
        <v>0</v>
      </c>
    </row>
    <row r="955" spans="41:48" x14ac:dyDescent="0.15">
      <c r="AO955" s="376">
        <v>27</v>
      </c>
      <c r="AP955" s="376">
        <v>2</v>
      </c>
      <c r="AQ955" s="376">
        <v>2</v>
      </c>
      <c r="AR955" s="378">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76">
        <f ca="1">COUNTIF(INDIRECT("H"&amp;(ROW()+12*(($AO955-1)*3+$AP955)-ROW())/12+5):INDIRECT("S"&amp;(ROW()+12*(($AO955-1)*3+$AP955)-ROW())/12+5),AR955)</f>
        <v>0</v>
      </c>
      <c r="AT955" s="378">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376">
        <f ca="1">COUNTIF(INDIRECT("U"&amp;(ROW()+12*(($AO955-1)*3+$AP955)-ROW())/12+5):INDIRECT("AF"&amp;(ROW()+12*(($AO955-1)*3+$AP955)-ROW())/12+5),AT955)</f>
        <v>0</v>
      </c>
      <c r="AV955" s="376">
        <f ca="1">IF(AND(AR955+AT955&gt;0,AS955+AU955&gt;0),COUNTIF(AV$6:AV954,"&gt;0")+1,0)</f>
        <v>0</v>
      </c>
    </row>
    <row r="956" spans="41:48" x14ac:dyDescent="0.15">
      <c r="AO956" s="376">
        <v>27</v>
      </c>
      <c r="AP956" s="376">
        <v>2</v>
      </c>
      <c r="AQ956" s="376">
        <v>3</v>
      </c>
      <c r="AR956" s="378">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76">
        <f ca="1">COUNTIF(INDIRECT("H"&amp;(ROW()+12*(($AO956-1)*3+$AP956)-ROW())/12+5):INDIRECT("S"&amp;(ROW()+12*(($AO956-1)*3+$AP956)-ROW())/12+5),AR956)</f>
        <v>0</v>
      </c>
      <c r="AT956" s="378">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376">
        <f ca="1">COUNTIF(INDIRECT("U"&amp;(ROW()+12*(($AO956-1)*3+$AP956)-ROW())/12+5):INDIRECT("AF"&amp;(ROW()+12*(($AO956-1)*3+$AP956)-ROW())/12+5),AT956)</f>
        <v>0</v>
      </c>
      <c r="AV956" s="376">
        <f ca="1">IF(AND(AR956+AT956&gt;0,AS956+AU956&gt;0),COUNTIF(AV$6:AV955,"&gt;0")+1,0)</f>
        <v>0</v>
      </c>
    </row>
    <row r="957" spans="41:48" x14ac:dyDescent="0.15">
      <c r="AO957" s="376">
        <v>27</v>
      </c>
      <c r="AP957" s="376">
        <v>2</v>
      </c>
      <c r="AQ957" s="376">
        <v>4</v>
      </c>
      <c r="AR957" s="378">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76">
        <f ca="1">COUNTIF(INDIRECT("H"&amp;(ROW()+12*(($AO957-1)*3+$AP957)-ROW())/12+5):INDIRECT("S"&amp;(ROW()+12*(($AO957-1)*3+$AP957)-ROW())/12+5),AR957)</f>
        <v>0</v>
      </c>
      <c r="AT957" s="378">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376">
        <f ca="1">COUNTIF(INDIRECT("U"&amp;(ROW()+12*(($AO957-1)*3+$AP957)-ROW())/12+5):INDIRECT("AF"&amp;(ROW()+12*(($AO957-1)*3+$AP957)-ROW())/12+5),AT957)</f>
        <v>0</v>
      </c>
      <c r="AV957" s="376">
        <f ca="1">IF(AND(AR957+AT957&gt;0,AS957+AU957&gt;0),COUNTIF(AV$6:AV956,"&gt;0")+1,0)</f>
        <v>0</v>
      </c>
    </row>
    <row r="958" spans="41:48" x14ac:dyDescent="0.15">
      <c r="AO958" s="376">
        <v>27</v>
      </c>
      <c r="AP958" s="376">
        <v>2</v>
      </c>
      <c r="AQ958" s="376">
        <v>5</v>
      </c>
      <c r="AR958" s="378">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76">
        <f ca="1">COUNTIF(INDIRECT("H"&amp;(ROW()+12*(($AO958-1)*3+$AP958)-ROW())/12+5):INDIRECT("S"&amp;(ROW()+12*(($AO958-1)*3+$AP958)-ROW())/12+5),AR958)</f>
        <v>0</v>
      </c>
      <c r="AT958" s="378">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376">
        <f ca="1">COUNTIF(INDIRECT("U"&amp;(ROW()+12*(($AO958-1)*3+$AP958)-ROW())/12+5):INDIRECT("AF"&amp;(ROW()+12*(($AO958-1)*3+$AP958)-ROW())/12+5),AT958)</f>
        <v>0</v>
      </c>
      <c r="AV958" s="376">
        <f ca="1">IF(AND(AR958+AT958&gt;0,AS958+AU958&gt;0),COUNTIF(AV$6:AV957,"&gt;0")+1,0)</f>
        <v>0</v>
      </c>
    </row>
    <row r="959" spans="41:48" x14ac:dyDescent="0.15">
      <c r="AO959" s="376">
        <v>27</v>
      </c>
      <c r="AP959" s="376">
        <v>2</v>
      </c>
      <c r="AQ959" s="376">
        <v>6</v>
      </c>
      <c r="AR959" s="378">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76">
        <f ca="1">COUNTIF(INDIRECT("H"&amp;(ROW()+12*(($AO959-1)*3+$AP959)-ROW())/12+5):INDIRECT("S"&amp;(ROW()+12*(($AO959-1)*3+$AP959)-ROW())/12+5),AR959)</f>
        <v>0</v>
      </c>
      <c r="AT959" s="378">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376">
        <f ca="1">COUNTIF(INDIRECT("U"&amp;(ROW()+12*(($AO959-1)*3+$AP959)-ROW())/12+5):INDIRECT("AF"&amp;(ROW()+12*(($AO959-1)*3+$AP959)-ROW())/12+5),AT959)</f>
        <v>0</v>
      </c>
      <c r="AV959" s="376">
        <f ca="1">IF(AND(AR959+AT959&gt;0,AS959+AU959&gt;0),COUNTIF(AV$6:AV958,"&gt;0")+1,0)</f>
        <v>0</v>
      </c>
    </row>
    <row r="960" spans="41:48" x14ac:dyDescent="0.15">
      <c r="AO960" s="376">
        <v>27</v>
      </c>
      <c r="AP960" s="376">
        <v>2</v>
      </c>
      <c r="AQ960" s="376">
        <v>7</v>
      </c>
      <c r="AR960" s="378">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76">
        <f ca="1">COUNTIF(INDIRECT("H"&amp;(ROW()+12*(($AO960-1)*3+$AP960)-ROW())/12+5):INDIRECT("S"&amp;(ROW()+12*(($AO960-1)*3+$AP960)-ROW())/12+5),AR960)</f>
        <v>0</v>
      </c>
      <c r="AT960" s="378">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376">
        <f ca="1">COUNTIF(INDIRECT("U"&amp;(ROW()+12*(($AO960-1)*3+$AP960)-ROW())/12+5):INDIRECT("AF"&amp;(ROW()+12*(($AO960-1)*3+$AP960)-ROW())/12+5),AT960)</f>
        <v>0</v>
      </c>
      <c r="AV960" s="376">
        <f ca="1">IF(AND(AR960+AT960&gt;0,AS960+AU960&gt;0),COUNTIF(AV$6:AV959,"&gt;0")+1,0)</f>
        <v>0</v>
      </c>
    </row>
    <row r="961" spans="41:48" x14ac:dyDescent="0.15">
      <c r="AO961" s="376">
        <v>27</v>
      </c>
      <c r="AP961" s="376">
        <v>2</v>
      </c>
      <c r="AQ961" s="376">
        <v>8</v>
      </c>
      <c r="AR961" s="378">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76">
        <f ca="1">COUNTIF(INDIRECT("H"&amp;(ROW()+12*(($AO961-1)*3+$AP961)-ROW())/12+5):INDIRECT("S"&amp;(ROW()+12*(($AO961-1)*3+$AP961)-ROW())/12+5),AR961)</f>
        <v>0</v>
      </c>
      <c r="AT961" s="378">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376">
        <f ca="1">COUNTIF(INDIRECT("U"&amp;(ROW()+12*(($AO961-1)*3+$AP961)-ROW())/12+5):INDIRECT("AF"&amp;(ROW()+12*(($AO961-1)*3+$AP961)-ROW())/12+5),AT961)</f>
        <v>0</v>
      </c>
      <c r="AV961" s="376">
        <f ca="1">IF(AND(AR961+AT961&gt;0,AS961+AU961&gt;0),COUNTIF(AV$6:AV960,"&gt;0")+1,0)</f>
        <v>0</v>
      </c>
    </row>
    <row r="962" spans="41:48" x14ac:dyDescent="0.15">
      <c r="AO962" s="376">
        <v>27</v>
      </c>
      <c r="AP962" s="376">
        <v>2</v>
      </c>
      <c r="AQ962" s="376">
        <v>9</v>
      </c>
      <c r="AR962" s="378">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76">
        <f ca="1">COUNTIF(INDIRECT("H"&amp;(ROW()+12*(($AO962-1)*3+$AP962)-ROW())/12+5):INDIRECT("S"&amp;(ROW()+12*(($AO962-1)*3+$AP962)-ROW())/12+5),AR962)</f>
        <v>0</v>
      </c>
      <c r="AT962" s="378">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376">
        <f ca="1">COUNTIF(INDIRECT("U"&amp;(ROW()+12*(($AO962-1)*3+$AP962)-ROW())/12+5):INDIRECT("AF"&amp;(ROW()+12*(($AO962-1)*3+$AP962)-ROW())/12+5),AT962)</f>
        <v>0</v>
      </c>
      <c r="AV962" s="376">
        <f ca="1">IF(AND(AR962+AT962&gt;0,AS962+AU962&gt;0),COUNTIF(AV$6:AV961,"&gt;0")+1,0)</f>
        <v>0</v>
      </c>
    </row>
    <row r="963" spans="41:48" x14ac:dyDescent="0.15">
      <c r="AO963" s="376">
        <v>27</v>
      </c>
      <c r="AP963" s="376">
        <v>2</v>
      </c>
      <c r="AQ963" s="376">
        <v>10</v>
      </c>
      <c r="AR963" s="378">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76">
        <f ca="1">COUNTIF(INDIRECT("H"&amp;(ROW()+12*(($AO963-1)*3+$AP963)-ROW())/12+5):INDIRECT("S"&amp;(ROW()+12*(($AO963-1)*3+$AP963)-ROW())/12+5),AR963)</f>
        <v>0</v>
      </c>
      <c r="AT963" s="378">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376">
        <f ca="1">COUNTIF(INDIRECT("U"&amp;(ROW()+12*(($AO963-1)*3+$AP963)-ROW())/12+5):INDIRECT("AF"&amp;(ROW()+12*(($AO963-1)*3+$AP963)-ROW())/12+5),AT963)</f>
        <v>0</v>
      </c>
      <c r="AV963" s="376">
        <f ca="1">IF(AND(AR963+AT963&gt;0,AS963+AU963&gt;0),COUNTIF(AV$6:AV962,"&gt;0")+1,0)</f>
        <v>0</v>
      </c>
    </row>
    <row r="964" spans="41:48" x14ac:dyDescent="0.15">
      <c r="AO964" s="376">
        <v>27</v>
      </c>
      <c r="AP964" s="376">
        <v>2</v>
      </c>
      <c r="AQ964" s="376">
        <v>11</v>
      </c>
      <c r="AR964" s="378">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76">
        <f ca="1">COUNTIF(INDIRECT("H"&amp;(ROW()+12*(($AO964-1)*3+$AP964)-ROW())/12+5):INDIRECT("S"&amp;(ROW()+12*(($AO964-1)*3+$AP964)-ROW())/12+5),AR964)</f>
        <v>0</v>
      </c>
      <c r="AT964" s="378">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376">
        <f ca="1">COUNTIF(INDIRECT("U"&amp;(ROW()+12*(($AO964-1)*3+$AP964)-ROW())/12+5):INDIRECT("AF"&amp;(ROW()+12*(($AO964-1)*3+$AP964)-ROW())/12+5),AT964)</f>
        <v>0</v>
      </c>
      <c r="AV964" s="376">
        <f ca="1">IF(AND(AR964+AT964&gt;0,AS964+AU964&gt;0),COUNTIF(AV$6:AV963,"&gt;0")+1,0)</f>
        <v>0</v>
      </c>
    </row>
    <row r="965" spans="41:48" x14ac:dyDescent="0.15">
      <c r="AO965" s="376">
        <v>27</v>
      </c>
      <c r="AP965" s="376">
        <v>2</v>
      </c>
      <c r="AQ965" s="376">
        <v>12</v>
      </c>
      <c r="AR965" s="378">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76">
        <f ca="1">COUNTIF(INDIRECT("H"&amp;(ROW()+12*(($AO965-1)*3+$AP965)-ROW())/12+5):INDIRECT("S"&amp;(ROW()+12*(($AO965-1)*3+$AP965)-ROW())/12+5),AR965)</f>
        <v>0</v>
      </c>
      <c r="AT965" s="378">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376">
        <f ca="1">COUNTIF(INDIRECT("U"&amp;(ROW()+12*(($AO965-1)*3+$AP965)-ROW())/12+5):INDIRECT("AF"&amp;(ROW()+12*(($AO965-1)*3+$AP965)-ROW())/12+5),AT965)</f>
        <v>0</v>
      </c>
      <c r="AV965" s="376">
        <f ca="1">IF(AND(AR965+AT965&gt;0,AS965+AU965&gt;0),COUNTIF(AV$6:AV964,"&gt;0")+1,0)</f>
        <v>0</v>
      </c>
    </row>
    <row r="966" spans="41:48" x14ac:dyDescent="0.15">
      <c r="AO966" s="376">
        <v>27</v>
      </c>
      <c r="AP966" s="376">
        <v>3</v>
      </c>
      <c r="AQ966" s="376">
        <v>1</v>
      </c>
      <c r="AR966" s="378">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76">
        <f ca="1">COUNTIF(INDIRECT("H"&amp;(ROW()+12*(($AO966-1)*3+$AP966)-ROW())/12+5):INDIRECT("S"&amp;(ROW()+12*(($AO966-1)*3+$AP966)-ROW())/12+5),AR966)</f>
        <v>0</v>
      </c>
      <c r="AT966" s="378">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376">
        <f ca="1">COUNTIF(INDIRECT("U"&amp;(ROW()+12*(($AO966-1)*3+$AP966)-ROW())/12+5):INDIRECT("AF"&amp;(ROW()+12*(($AO966-1)*3+$AP966)-ROW())/12+5),AT966)</f>
        <v>0</v>
      </c>
      <c r="AV966" s="376">
        <f ca="1">IF(AND(AR966+AT966&gt;0,AS966+AU966&gt;0),COUNTIF(AV$6:AV965,"&gt;0")+1,0)</f>
        <v>0</v>
      </c>
    </row>
    <row r="967" spans="41:48" x14ac:dyDescent="0.15">
      <c r="AO967" s="376">
        <v>27</v>
      </c>
      <c r="AP967" s="376">
        <v>3</v>
      </c>
      <c r="AQ967" s="376">
        <v>2</v>
      </c>
      <c r="AR967" s="378">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76">
        <f ca="1">COUNTIF(INDIRECT("H"&amp;(ROW()+12*(($AO967-1)*3+$AP967)-ROW())/12+5):INDIRECT("S"&amp;(ROW()+12*(($AO967-1)*3+$AP967)-ROW())/12+5),AR967)</f>
        <v>0</v>
      </c>
      <c r="AT967" s="378">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376">
        <f ca="1">COUNTIF(INDIRECT("U"&amp;(ROW()+12*(($AO967-1)*3+$AP967)-ROW())/12+5):INDIRECT("AF"&amp;(ROW()+12*(($AO967-1)*3+$AP967)-ROW())/12+5),AT967)</f>
        <v>0</v>
      </c>
      <c r="AV967" s="376">
        <f ca="1">IF(AND(AR967+AT967&gt;0,AS967+AU967&gt;0),COUNTIF(AV$6:AV966,"&gt;0")+1,0)</f>
        <v>0</v>
      </c>
    </row>
    <row r="968" spans="41:48" x14ac:dyDescent="0.15">
      <c r="AO968" s="376">
        <v>27</v>
      </c>
      <c r="AP968" s="376">
        <v>3</v>
      </c>
      <c r="AQ968" s="376">
        <v>3</v>
      </c>
      <c r="AR968" s="378">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76">
        <f ca="1">COUNTIF(INDIRECT("H"&amp;(ROW()+12*(($AO968-1)*3+$AP968)-ROW())/12+5):INDIRECT("S"&amp;(ROW()+12*(($AO968-1)*3+$AP968)-ROW())/12+5),AR968)</f>
        <v>0</v>
      </c>
      <c r="AT968" s="378">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376">
        <f ca="1">COUNTIF(INDIRECT("U"&amp;(ROW()+12*(($AO968-1)*3+$AP968)-ROW())/12+5):INDIRECT("AF"&amp;(ROW()+12*(($AO968-1)*3+$AP968)-ROW())/12+5),AT968)</f>
        <v>0</v>
      </c>
      <c r="AV968" s="376">
        <f ca="1">IF(AND(AR968+AT968&gt;0,AS968+AU968&gt;0),COUNTIF(AV$6:AV967,"&gt;0")+1,0)</f>
        <v>0</v>
      </c>
    </row>
    <row r="969" spans="41:48" x14ac:dyDescent="0.15">
      <c r="AO969" s="376">
        <v>27</v>
      </c>
      <c r="AP969" s="376">
        <v>3</v>
      </c>
      <c r="AQ969" s="376">
        <v>4</v>
      </c>
      <c r="AR969" s="378">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76">
        <f ca="1">COUNTIF(INDIRECT("H"&amp;(ROW()+12*(($AO969-1)*3+$AP969)-ROW())/12+5):INDIRECT("S"&amp;(ROW()+12*(($AO969-1)*3+$AP969)-ROW())/12+5),AR969)</f>
        <v>0</v>
      </c>
      <c r="AT969" s="378">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376">
        <f ca="1">COUNTIF(INDIRECT("U"&amp;(ROW()+12*(($AO969-1)*3+$AP969)-ROW())/12+5):INDIRECT("AF"&amp;(ROW()+12*(($AO969-1)*3+$AP969)-ROW())/12+5),AT969)</f>
        <v>0</v>
      </c>
      <c r="AV969" s="376">
        <f ca="1">IF(AND(AR969+AT969&gt;0,AS969+AU969&gt;0),COUNTIF(AV$6:AV968,"&gt;0")+1,0)</f>
        <v>0</v>
      </c>
    </row>
    <row r="970" spans="41:48" x14ac:dyDescent="0.15">
      <c r="AO970" s="376">
        <v>27</v>
      </c>
      <c r="AP970" s="376">
        <v>3</v>
      </c>
      <c r="AQ970" s="376">
        <v>5</v>
      </c>
      <c r="AR970" s="378">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76">
        <f ca="1">COUNTIF(INDIRECT("H"&amp;(ROW()+12*(($AO970-1)*3+$AP970)-ROW())/12+5):INDIRECT("S"&amp;(ROW()+12*(($AO970-1)*3+$AP970)-ROW())/12+5),AR970)</f>
        <v>0</v>
      </c>
      <c r="AT970" s="378">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376">
        <f ca="1">COUNTIF(INDIRECT("U"&amp;(ROW()+12*(($AO970-1)*3+$AP970)-ROW())/12+5):INDIRECT("AF"&amp;(ROW()+12*(($AO970-1)*3+$AP970)-ROW())/12+5),AT970)</f>
        <v>0</v>
      </c>
      <c r="AV970" s="376">
        <f ca="1">IF(AND(AR970+AT970&gt;0,AS970+AU970&gt;0),COUNTIF(AV$6:AV969,"&gt;0")+1,0)</f>
        <v>0</v>
      </c>
    </row>
    <row r="971" spans="41:48" x14ac:dyDescent="0.15">
      <c r="AO971" s="376">
        <v>27</v>
      </c>
      <c r="AP971" s="376">
        <v>3</v>
      </c>
      <c r="AQ971" s="376">
        <v>6</v>
      </c>
      <c r="AR971" s="378">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76">
        <f ca="1">COUNTIF(INDIRECT("H"&amp;(ROW()+12*(($AO971-1)*3+$AP971)-ROW())/12+5):INDIRECT("S"&amp;(ROW()+12*(($AO971-1)*3+$AP971)-ROW())/12+5),AR971)</f>
        <v>0</v>
      </c>
      <c r="AT971" s="378">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376">
        <f ca="1">COUNTIF(INDIRECT("U"&amp;(ROW()+12*(($AO971-1)*3+$AP971)-ROW())/12+5):INDIRECT("AF"&amp;(ROW()+12*(($AO971-1)*3+$AP971)-ROW())/12+5),AT971)</f>
        <v>0</v>
      </c>
      <c r="AV971" s="376">
        <f ca="1">IF(AND(AR971+AT971&gt;0,AS971+AU971&gt;0),COUNTIF(AV$6:AV970,"&gt;0")+1,0)</f>
        <v>0</v>
      </c>
    </row>
    <row r="972" spans="41:48" x14ac:dyDescent="0.15">
      <c r="AO972" s="376">
        <v>27</v>
      </c>
      <c r="AP972" s="376">
        <v>3</v>
      </c>
      <c r="AQ972" s="376">
        <v>7</v>
      </c>
      <c r="AR972" s="378">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76">
        <f ca="1">COUNTIF(INDIRECT("H"&amp;(ROW()+12*(($AO972-1)*3+$AP972)-ROW())/12+5):INDIRECT("S"&amp;(ROW()+12*(($AO972-1)*3+$AP972)-ROW())/12+5),AR972)</f>
        <v>0</v>
      </c>
      <c r="AT972" s="378">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376">
        <f ca="1">COUNTIF(INDIRECT("U"&amp;(ROW()+12*(($AO972-1)*3+$AP972)-ROW())/12+5):INDIRECT("AF"&amp;(ROW()+12*(($AO972-1)*3+$AP972)-ROW())/12+5),AT972)</f>
        <v>0</v>
      </c>
      <c r="AV972" s="376">
        <f ca="1">IF(AND(AR972+AT972&gt;0,AS972+AU972&gt;0),COUNTIF(AV$6:AV971,"&gt;0")+1,0)</f>
        <v>0</v>
      </c>
    </row>
    <row r="973" spans="41:48" x14ac:dyDescent="0.15">
      <c r="AO973" s="376">
        <v>27</v>
      </c>
      <c r="AP973" s="376">
        <v>3</v>
      </c>
      <c r="AQ973" s="376">
        <v>8</v>
      </c>
      <c r="AR973" s="378">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76">
        <f ca="1">COUNTIF(INDIRECT("H"&amp;(ROW()+12*(($AO973-1)*3+$AP973)-ROW())/12+5):INDIRECT("S"&amp;(ROW()+12*(($AO973-1)*3+$AP973)-ROW())/12+5),AR973)</f>
        <v>0</v>
      </c>
      <c r="AT973" s="378">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376">
        <f ca="1">COUNTIF(INDIRECT("U"&amp;(ROW()+12*(($AO973-1)*3+$AP973)-ROW())/12+5):INDIRECT("AF"&amp;(ROW()+12*(($AO973-1)*3+$AP973)-ROW())/12+5),AT973)</f>
        <v>0</v>
      </c>
      <c r="AV973" s="376">
        <f ca="1">IF(AND(AR973+AT973&gt;0,AS973+AU973&gt;0),COUNTIF(AV$6:AV972,"&gt;0")+1,0)</f>
        <v>0</v>
      </c>
    </row>
    <row r="974" spans="41:48" x14ac:dyDescent="0.15">
      <c r="AO974" s="376">
        <v>27</v>
      </c>
      <c r="AP974" s="376">
        <v>3</v>
      </c>
      <c r="AQ974" s="376">
        <v>9</v>
      </c>
      <c r="AR974" s="378">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76">
        <f ca="1">COUNTIF(INDIRECT("H"&amp;(ROW()+12*(($AO974-1)*3+$AP974)-ROW())/12+5):INDIRECT("S"&amp;(ROW()+12*(($AO974-1)*3+$AP974)-ROW())/12+5),AR974)</f>
        <v>0</v>
      </c>
      <c r="AT974" s="378">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376">
        <f ca="1">COUNTIF(INDIRECT("U"&amp;(ROW()+12*(($AO974-1)*3+$AP974)-ROW())/12+5):INDIRECT("AF"&amp;(ROW()+12*(($AO974-1)*3+$AP974)-ROW())/12+5),AT974)</f>
        <v>0</v>
      </c>
      <c r="AV974" s="376">
        <f ca="1">IF(AND(AR974+AT974&gt;0,AS974+AU974&gt;0),COUNTIF(AV$6:AV973,"&gt;0")+1,0)</f>
        <v>0</v>
      </c>
    </row>
    <row r="975" spans="41:48" x14ac:dyDescent="0.15">
      <c r="AO975" s="376">
        <v>27</v>
      </c>
      <c r="AP975" s="376">
        <v>3</v>
      </c>
      <c r="AQ975" s="376">
        <v>10</v>
      </c>
      <c r="AR975" s="378">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76">
        <f ca="1">COUNTIF(INDIRECT("H"&amp;(ROW()+12*(($AO975-1)*3+$AP975)-ROW())/12+5):INDIRECT("S"&amp;(ROW()+12*(($AO975-1)*3+$AP975)-ROW())/12+5),AR975)</f>
        <v>0</v>
      </c>
      <c r="AT975" s="378">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376">
        <f ca="1">COUNTIF(INDIRECT("U"&amp;(ROW()+12*(($AO975-1)*3+$AP975)-ROW())/12+5):INDIRECT("AF"&amp;(ROW()+12*(($AO975-1)*3+$AP975)-ROW())/12+5),AT975)</f>
        <v>0</v>
      </c>
      <c r="AV975" s="376">
        <f ca="1">IF(AND(AR975+AT975&gt;0,AS975+AU975&gt;0),COUNTIF(AV$6:AV974,"&gt;0")+1,0)</f>
        <v>0</v>
      </c>
    </row>
    <row r="976" spans="41:48" x14ac:dyDescent="0.15">
      <c r="AO976" s="376">
        <v>27</v>
      </c>
      <c r="AP976" s="376">
        <v>3</v>
      </c>
      <c r="AQ976" s="376">
        <v>11</v>
      </c>
      <c r="AR976" s="378">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76">
        <f ca="1">COUNTIF(INDIRECT("H"&amp;(ROW()+12*(($AO976-1)*3+$AP976)-ROW())/12+5):INDIRECT("S"&amp;(ROW()+12*(($AO976-1)*3+$AP976)-ROW())/12+5),AR976)</f>
        <v>0</v>
      </c>
      <c r="AT976" s="378">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376">
        <f ca="1">COUNTIF(INDIRECT("U"&amp;(ROW()+12*(($AO976-1)*3+$AP976)-ROW())/12+5):INDIRECT("AF"&amp;(ROW()+12*(($AO976-1)*3+$AP976)-ROW())/12+5),AT976)</f>
        <v>0</v>
      </c>
      <c r="AV976" s="376">
        <f ca="1">IF(AND(AR976+AT976&gt;0,AS976+AU976&gt;0),COUNTIF(AV$6:AV975,"&gt;0")+1,0)</f>
        <v>0</v>
      </c>
    </row>
    <row r="977" spans="41:48" x14ac:dyDescent="0.15">
      <c r="AO977" s="376">
        <v>27</v>
      </c>
      <c r="AP977" s="376">
        <v>3</v>
      </c>
      <c r="AQ977" s="376">
        <v>12</v>
      </c>
      <c r="AR977" s="378">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76">
        <f ca="1">COUNTIF(INDIRECT("H"&amp;(ROW()+12*(($AO977-1)*3+$AP977)-ROW())/12+5):INDIRECT("S"&amp;(ROW()+12*(($AO977-1)*3+$AP977)-ROW())/12+5),AR977)</f>
        <v>0</v>
      </c>
      <c r="AT977" s="378">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376">
        <f ca="1">COUNTIF(INDIRECT("U"&amp;(ROW()+12*(($AO977-1)*3+$AP977)-ROW())/12+5):INDIRECT("AF"&amp;(ROW()+12*(($AO977-1)*3+$AP977)-ROW())/12+5),AT977)</f>
        <v>0</v>
      </c>
      <c r="AV977" s="376">
        <f ca="1">IF(AND(AR977+AT977&gt;0,AS977+AU977&gt;0),COUNTIF(AV$6:AV976,"&gt;0")+1,0)</f>
        <v>0</v>
      </c>
    </row>
    <row r="978" spans="41:48" x14ac:dyDescent="0.15">
      <c r="AO978" s="376">
        <v>28</v>
      </c>
      <c r="AP978" s="376">
        <v>1</v>
      </c>
      <c r="AQ978" s="376">
        <v>1</v>
      </c>
      <c r="AR978" s="378">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76">
        <f ca="1">COUNTIF(INDIRECT("H"&amp;(ROW()+12*(($AO978-1)*3+$AP978)-ROW())/12+5):INDIRECT("S"&amp;(ROW()+12*(($AO978-1)*3+$AP978)-ROW())/12+5),AR978)</f>
        <v>0</v>
      </c>
      <c r="AT978" s="378">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376">
        <f ca="1">COUNTIF(INDIRECT("U"&amp;(ROW()+12*(($AO978-1)*3+$AP978)-ROW())/12+5):INDIRECT("AF"&amp;(ROW()+12*(($AO978-1)*3+$AP978)-ROW())/12+5),AT978)</f>
        <v>0</v>
      </c>
      <c r="AV978" s="376">
        <f ca="1">IF(AND(AR978+AT978&gt;0,AS978+AU978&gt;0),COUNTIF(AV$6:AV977,"&gt;0")+1,0)</f>
        <v>0</v>
      </c>
    </row>
    <row r="979" spans="41:48" x14ac:dyDescent="0.15">
      <c r="AO979" s="376">
        <v>28</v>
      </c>
      <c r="AP979" s="376">
        <v>1</v>
      </c>
      <c r="AQ979" s="376">
        <v>2</v>
      </c>
      <c r="AR979" s="378">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76">
        <f ca="1">COUNTIF(INDIRECT("H"&amp;(ROW()+12*(($AO979-1)*3+$AP979)-ROW())/12+5):INDIRECT("S"&amp;(ROW()+12*(($AO979-1)*3+$AP979)-ROW())/12+5),AR979)</f>
        <v>0</v>
      </c>
      <c r="AT979" s="378">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376">
        <f ca="1">COUNTIF(INDIRECT("U"&amp;(ROW()+12*(($AO979-1)*3+$AP979)-ROW())/12+5):INDIRECT("AF"&amp;(ROW()+12*(($AO979-1)*3+$AP979)-ROW())/12+5),AT979)</f>
        <v>0</v>
      </c>
      <c r="AV979" s="376">
        <f ca="1">IF(AND(AR979+AT979&gt;0,AS979+AU979&gt;0),COUNTIF(AV$6:AV978,"&gt;0")+1,0)</f>
        <v>0</v>
      </c>
    </row>
    <row r="980" spans="41:48" x14ac:dyDescent="0.15">
      <c r="AO980" s="376">
        <v>28</v>
      </c>
      <c r="AP980" s="376">
        <v>1</v>
      </c>
      <c r="AQ980" s="376">
        <v>3</v>
      </c>
      <c r="AR980" s="378">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76">
        <f ca="1">COUNTIF(INDIRECT("H"&amp;(ROW()+12*(($AO980-1)*3+$AP980)-ROW())/12+5):INDIRECT("S"&amp;(ROW()+12*(($AO980-1)*3+$AP980)-ROW())/12+5),AR980)</f>
        <v>0</v>
      </c>
      <c r="AT980" s="378">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376">
        <f ca="1">COUNTIF(INDIRECT("U"&amp;(ROW()+12*(($AO980-1)*3+$AP980)-ROW())/12+5):INDIRECT("AF"&amp;(ROW()+12*(($AO980-1)*3+$AP980)-ROW())/12+5),AT980)</f>
        <v>0</v>
      </c>
      <c r="AV980" s="376">
        <f ca="1">IF(AND(AR980+AT980&gt;0,AS980+AU980&gt;0),COUNTIF(AV$6:AV979,"&gt;0")+1,0)</f>
        <v>0</v>
      </c>
    </row>
    <row r="981" spans="41:48" x14ac:dyDescent="0.15">
      <c r="AO981" s="376">
        <v>28</v>
      </c>
      <c r="AP981" s="376">
        <v>1</v>
      </c>
      <c r="AQ981" s="376">
        <v>4</v>
      </c>
      <c r="AR981" s="378">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76">
        <f ca="1">COUNTIF(INDIRECT("H"&amp;(ROW()+12*(($AO981-1)*3+$AP981)-ROW())/12+5):INDIRECT("S"&amp;(ROW()+12*(($AO981-1)*3+$AP981)-ROW())/12+5),AR981)</f>
        <v>0</v>
      </c>
      <c r="AT981" s="378">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376">
        <f ca="1">COUNTIF(INDIRECT("U"&amp;(ROW()+12*(($AO981-1)*3+$AP981)-ROW())/12+5):INDIRECT("AF"&amp;(ROW()+12*(($AO981-1)*3+$AP981)-ROW())/12+5),AT981)</f>
        <v>0</v>
      </c>
      <c r="AV981" s="376">
        <f ca="1">IF(AND(AR981+AT981&gt;0,AS981+AU981&gt;0),COUNTIF(AV$6:AV980,"&gt;0")+1,0)</f>
        <v>0</v>
      </c>
    </row>
    <row r="982" spans="41:48" x14ac:dyDescent="0.15">
      <c r="AO982" s="376">
        <v>28</v>
      </c>
      <c r="AP982" s="376">
        <v>1</v>
      </c>
      <c r="AQ982" s="376">
        <v>5</v>
      </c>
      <c r="AR982" s="378">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76">
        <f ca="1">COUNTIF(INDIRECT("H"&amp;(ROW()+12*(($AO982-1)*3+$AP982)-ROW())/12+5):INDIRECT("S"&amp;(ROW()+12*(($AO982-1)*3+$AP982)-ROW())/12+5),AR982)</f>
        <v>0</v>
      </c>
      <c r="AT982" s="378">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376">
        <f ca="1">COUNTIF(INDIRECT("U"&amp;(ROW()+12*(($AO982-1)*3+$AP982)-ROW())/12+5):INDIRECT("AF"&amp;(ROW()+12*(($AO982-1)*3+$AP982)-ROW())/12+5),AT982)</f>
        <v>0</v>
      </c>
      <c r="AV982" s="376">
        <f ca="1">IF(AND(AR982+AT982&gt;0,AS982+AU982&gt;0),COUNTIF(AV$6:AV981,"&gt;0")+1,0)</f>
        <v>0</v>
      </c>
    </row>
    <row r="983" spans="41:48" x14ac:dyDescent="0.15">
      <c r="AO983" s="376">
        <v>28</v>
      </c>
      <c r="AP983" s="376">
        <v>1</v>
      </c>
      <c r="AQ983" s="376">
        <v>6</v>
      </c>
      <c r="AR983" s="378">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76">
        <f ca="1">COUNTIF(INDIRECT("H"&amp;(ROW()+12*(($AO983-1)*3+$AP983)-ROW())/12+5):INDIRECT("S"&amp;(ROW()+12*(($AO983-1)*3+$AP983)-ROW())/12+5),AR983)</f>
        <v>0</v>
      </c>
      <c r="AT983" s="378">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376">
        <f ca="1">COUNTIF(INDIRECT("U"&amp;(ROW()+12*(($AO983-1)*3+$AP983)-ROW())/12+5):INDIRECT("AF"&amp;(ROW()+12*(($AO983-1)*3+$AP983)-ROW())/12+5),AT983)</f>
        <v>0</v>
      </c>
      <c r="AV983" s="376">
        <f ca="1">IF(AND(AR983+AT983&gt;0,AS983+AU983&gt;0),COUNTIF(AV$6:AV982,"&gt;0")+1,0)</f>
        <v>0</v>
      </c>
    </row>
    <row r="984" spans="41:48" x14ac:dyDescent="0.15">
      <c r="AO984" s="376">
        <v>28</v>
      </c>
      <c r="AP984" s="376">
        <v>1</v>
      </c>
      <c r="AQ984" s="376">
        <v>7</v>
      </c>
      <c r="AR984" s="378">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76">
        <f ca="1">COUNTIF(INDIRECT("H"&amp;(ROW()+12*(($AO984-1)*3+$AP984)-ROW())/12+5):INDIRECT("S"&amp;(ROW()+12*(($AO984-1)*3+$AP984)-ROW())/12+5),AR984)</f>
        <v>0</v>
      </c>
      <c r="AT984" s="378">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376">
        <f ca="1">COUNTIF(INDIRECT("U"&amp;(ROW()+12*(($AO984-1)*3+$AP984)-ROW())/12+5):INDIRECT("AF"&amp;(ROW()+12*(($AO984-1)*3+$AP984)-ROW())/12+5),AT984)</f>
        <v>0</v>
      </c>
      <c r="AV984" s="376">
        <f ca="1">IF(AND(AR984+AT984&gt;0,AS984+AU984&gt;0),COUNTIF(AV$6:AV983,"&gt;0")+1,0)</f>
        <v>0</v>
      </c>
    </row>
    <row r="985" spans="41:48" x14ac:dyDescent="0.15">
      <c r="AO985" s="376">
        <v>28</v>
      </c>
      <c r="AP985" s="376">
        <v>1</v>
      </c>
      <c r="AQ985" s="376">
        <v>8</v>
      </c>
      <c r="AR985" s="378">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76">
        <f ca="1">COUNTIF(INDIRECT("H"&amp;(ROW()+12*(($AO985-1)*3+$AP985)-ROW())/12+5):INDIRECT("S"&amp;(ROW()+12*(($AO985-1)*3+$AP985)-ROW())/12+5),AR985)</f>
        <v>0</v>
      </c>
      <c r="AT985" s="378">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376">
        <f ca="1">COUNTIF(INDIRECT("U"&amp;(ROW()+12*(($AO985-1)*3+$AP985)-ROW())/12+5):INDIRECT("AF"&amp;(ROW()+12*(($AO985-1)*3+$AP985)-ROW())/12+5),AT985)</f>
        <v>0</v>
      </c>
      <c r="AV985" s="376">
        <f ca="1">IF(AND(AR985+AT985&gt;0,AS985+AU985&gt;0),COUNTIF(AV$6:AV984,"&gt;0")+1,0)</f>
        <v>0</v>
      </c>
    </row>
    <row r="986" spans="41:48" x14ac:dyDescent="0.15">
      <c r="AO986" s="376">
        <v>28</v>
      </c>
      <c r="AP986" s="376">
        <v>1</v>
      </c>
      <c r="AQ986" s="376">
        <v>9</v>
      </c>
      <c r="AR986" s="378">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76">
        <f ca="1">COUNTIF(INDIRECT("H"&amp;(ROW()+12*(($AO986-1)*3+$AP986)-ROW())/12+5):INDIRECT("S"&amp;(ROW()+12*(($AO986-1)*3+$AP986)-ROW())/12+5),AR986)</f>
        <v>0</v>
      </c>
      <c r="AT986" s="378">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376">
        <f ca="1">COUNTIF(INDIRECT("U"&amp;(ROW()+12*(($AO986-1)*3+$AP986)-ROW())/12+5):INDIRECT("AF"&amp;(ROW()+12*(($AO986-1)*3+$AP986)-ROW())/12+5),AT986)</f>
        <v>0</v>
      </c>
      <c r="AV986" s="376">
        <f ca="1">IF(AND(AR986+AT986&gt;0,AS986+AU986&gt;0),COUNTIF(AV$6:AV985,"&gt;0")+1,0)</f>
        <v>0</v>
      </c>
    </row>
    <row r="987" spans="41:48" x14ac:dyDescent="0.15">
      <c r="AO987" s="376">
        <v>28</v>
      </c>
      <c r="AP987" s="376">
        <v>1</v>
      </c>
      <c r="AQ987" s="376">
        <v>10</v>
      </c>
      <c r="AR987" s="378">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76">
        <f ca="1">COUNTIF(INDIRECT("H"&amp;(ROW()+12*(($AO987-1)*3+$AP987)-ROW())/12+5):INDIRECT("S"&amp;(ROW()+12*(($AO987-1)*3+$AP987)-ROW())/12+5),AR987)</f>
        <v>0</v>
      </c>
      <c r="AT987" s="378">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376">
        <f ca="1">COUNTIF(INDIRECT("U"&amp;(ROW()+12*(($AO987-1)*3+$AP987)-ROW())/12+5):INDIRECT("AF"&amp;(ROW()+12*(($AO987-1)*3+$AP987)-ROW())/12+5),AT987)</f>
        <v>0</v>
      </c>
      <c r="AV987" s="376">
        <f ca="1">IF(AND(AR987+AT987&gt;0,AS987+AU987&gt;0),COUNTIF(AV$6:AV986,"&gt;0")+1,0)</f>
        <v>0</v>
      </c>
    </row>
    <row r="988" spans="41:48" x14ac:dyDescent="0.15">
      <c r="AO988" s="376">
        <v>28</v>
      </c>
      <c r="AP988" s="376">
        <v>1</v>
      </c>
      <c r="AQ988" s="376">
        <v>11</v>
      </c>
      <c r="AR988" s="378">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76">
        <f ca="1">COUNTIF(INDIRECT("H"&amp;(ROW()+12*(($AO988-1)*3+$AP988)-ROW())/12+5):INDIRECT("S"&amp;(ROW()+12*(($AO988-1)*3+$AP988)-ROW())/12+5),AR988)</f>
        <v>0</v>
      </c>
      <c r="AT988" s="378">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376">
        <f ca="1">COUNTIF(INDIRECT("U"&amp;(ROW()+12*(($AO988-1)*3+$AP988)-ROW())/12+5):INDIRECT("AF"&amp;(ROW()+12*(($AO988-1)*3+$AP988)-ROW())/12+5),AT988)</f>
        <v>0</v>
      </c>
      <c r="AV988" s="376">
        <f ca="1">IF(AND(AR988+AT988&gt;0,AS988+AU988&gt;0),COUNTIF(AV$6:AV987,"&gt;0")+1,0)</f>
        <v>0</v>
      </c>
    </row>
    <row r="989" spans="41:48" x14ac:dyDescent="0.15">
      <c r="AO989" s="376">
        <v>28</v>
      </c>
      <c r="AP989" s="376">
        <v>1</v>
      </c>
      <c r="AQ989" s="376">
        <v>12</v>
      </c>
      <c r="AR989" s="378">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76">
        <f ca="1">COUNTIF(INDIRECT("H"&amp;(ROW()+12*(($AO989-1)*3+$AP989)-ROW())/12+5):INDIRECT("S"&amp;(ROW()+12*(($AO989-1)*3+$AP989)-ROW())/12+5),AR989)</f>
        <v>0</v>
      </c>
      <c r="AT989" s="378">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376">
        <f ca="1">COUNTIF(INDIRECT("U"&amp;(ROW()+12*(($AO989-1)*3+$AP989)-ROW())/12+5):INDIRECT("AF"&amp;(ROW()+12*(($AO989-1)*3+$AP989)-ROW())/12+5),AT989)</f>
        <v>0</v>
      </c>
      <c r="AV989" s="376">
        <f ca="1">IF(AND(AR989+AT989&gt;0,AS989+AU989&gt;0),COUNTIF(AV$6:AV988,"&gt;0")+1,0)</f>
        <v>0</v>
      </c>
    </row>
    <row r="990" spans="41:48" x14ac:dyDescent="0.15">
      <c r="AO990" s="376">
        <v>28</v>
      </c>
      <c r="AP990" s="376">
        <v>2</v>
      </c>
      <c r="AQ990" s="376">
        <v>1</v>
      </c>
      <c r="AR990" s="378">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76">
        <f ca="1">COUNTIF(INDIRECT("H"&amp;(ROW()+12*(($AO990-1)*3+$AP990)-ROW())/12+5):INDIRECT("S"&amp;(ROW()+12*(($AO990-1)*3+$AP990)-ROW())/12+5),AR990)</f>
        <v>0</v>
      </c>
      <c r="AT990" s="378">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376">
        <f ca="1">COUNTIF(INDIRECT("U"&amp;(ROW()+12*(($AO990-1)*3+$AP990)-ROW())/12+5):INDIRECT("AF"&amp;(ROW()+12*(($AO990-1)*3+$AP990)-ROW())/12+5),AT990)</f>
        <v>0</v>
      </c>
      <c r="AV990" s="376">
        <f ca="1">IF(AND(AR990+AT990&gt;0,AS990+AU990&gt;0),COUNTIF(AV$6:AV989,"&gt;0")+1,0)</f>
        <v>0</v>
      </c>
    </row>
    <row r="991" spans="41:48" x14ac:dyDescent="0.15">
      <c r="AO991" s="376">
        <v>28</v>
      </c>
      <c r="AP991" s="376">
        <v>2</v>
      </c>
      <c r="AQ991" s="376">
        <v>2</v>
      </c>
      <c r="AR991" s="378">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76">
        <f ca="1">COUNTIF(INDIRECT("H"&amp;(ROW()+12*(($AO991-1)*3+$AP991)-ROW())/12+5):INDIRECT("S"&amp;(ROW()+12*(($AO991-1)*3+$AP991)-ROW())/12+5),AR991)</f>
        <v>0</v>
      </c>
      <c r="AT991" s="378">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376">
        <f ca="1">COUNTIF(INDIRECT("U"&amp;(ROW()+12*(($AO991-1)*3+$AP991)-ROW())/12+5):INDIRECT("AF"&amp;(ROW()+12*(($AO991-1)*3+$AP991)-ROW())/12+5),AT991)</f>
        <v>0</v>
      </c>
      <c r="AV991" s="376">
        <f ca="1">IF(AND(AR991+AT991&gt;0,AS991+AU991&gt;0),COUNTIF(AV$6:AV990,"&gt;0")+1,0)</f>
        <v>0</v>
      </c>
    </row>
    <row r="992" spans="41:48" x14ac:dyDescent="0.15">
      <c r="AO992" s="376">
        <v>28</v>
      </c>
      <c r="AP992" s="376">
        <v>2</v>
      </c>
      <c r="AQ992" s="376">
        <v>3</v>
      </c>
      <c r="AR992" s="378">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76">
        <f ca="1">COUNTIF(INDIRECT("H"&amp;(ROW()+12*(($AO992-1)*3+$AP992)-ROW())/12+5):INDIRECT("S"&amp;(ROW()+12*(($AO992-1)*3+$AP992)-ROW())/12+5),AR992)</f>
        <v>0</v>
      </c>
      <c r="AT992" s="378">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376">
        <f ca="1">COUNTIF(INDIRECT("U"&amp;(ROW()+12*(($AO992-1)*3+$AP992)-ROW())/12+5):INDIRECT("AF"&amp;(ROW()+12*(($AO992-1)*3+$AP992)-ROW())/12+5),AT992)</f>
        <v>0</v>
      </c>
      <c r="AV992" s="376">
        <f ca="1">IF(AND(AR992+AT992&gt;0,AS992+AU992&gt;0),COUNTIF(AV$6:AV991,"&gt;0")+1,0)</f>
        <v>0</v>
      </c>
    </row>
    <row r="993" spans="41:48" x14ac:dyDescent="0.15">
      <c r="AO993" s="376">
        <v>28</v>
      </c>
      <c r="AP993" s="376">
        <v>2</v>
      </c>
      <c r="AQ993" s="376">
        <v>4</v>
      </c>
      <c r="AR993" s="378">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76">
        <f ca="1">COUNTIF(INDIRECT("H"&amp;(ROW()+12*(($AO993-1)*3+$AP993)-ROW())/12+5):INDIRECT("S"&amp;(ROW()+12*(($AO993-1)*3+$AP993)-ROW())/12+5),AR993)</f>
        <v>0</v>
      </c>
      <c r="AT993" s="378">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376">
        <f ca="1">COUNTIF(INDIRECT("U"&amp;(ROW()+12*(($AO993-1)*3+$AP993)-ROW())/12+5):INDIRECT("AF"&amp;(ROW()+12*(($AO993-1)*3+$AP993)-ROW())/12+5),AT993)</f>
        <v>0</v>
      </c>
      <c r="AV993" s="376">
        <f ca="1">IF(AND(AR993+AT993&gt;0,AS993+AU993&gt;0),COUNTIF(AV$6:AV992,"&gt;0")+1,0)</f>
        <v>0</v>
      </c>
    </row>
    <row r="994" spans="41:48" x14ac:dyDescent="0.15">
      <c r="AO994" s="376">
        <v>28</v>
      </c>
      <c r="AP994" s="376">
        <v>2</v>
      </c>
      <c r="AQ994" s="376">
        <v>5</v>
      </c>
      <c r="AR994" s="378">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76">
        <f ca="1">COUNTIF(INDIRECT("H"&amp;(ROW()+12*(($AO994-1)*3+$AP994)-ROW())/12+5):INDIRECT("S"&amp;(ROW()+12*(($AO994-1)*3+$AP994)-ROW())/12+5),AR994)</f>
        <v>0</v>
      </c>
      <c r="AT994" s="378">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376">
        <f ca="1">COUNTIF(INDIRECT("U"&amp;(ROW()+12*(($AO994-1)*3+$AP994)-ROW())/12+5):INDIRECT("AF"&amp;(ROW()+12*(($AO994-1)*3+$AP994)-ROW())/12+5),AT994)</f>
        <v>0</v>
      </c>
      <c r="AV994" s="376">
        <f ca="1">IF(AND(AR994+AT994&gt;0,AS994+AU994&gt;0),COUNTIF(AV$6:AV993,"&gt;0")+1,0)</f>
        <v>0</v>
      </c>
    </row>
    <row r="995" spans="41:48" x14ac:dyDescent="0.15">
      <c r="AO995" s="376">
        <v>28</v>
      </c>
      <c r="AP995" s="376">
        <v>2</v>
      </c>
      <c r="AQ995" s="376">
        <v>6</v>
      </c>
      <c r="AR995" s="378">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76">
        <f ca="1">COUNTIF(INDIRECT("H"&amp;(ROW()+12*(($AO995-1)*3+$AP995)-ROW())/12+5):INDIRECT("S"&amp;(ROW()+12*(($AO995-1)*3+$AP995)-ROW())/12+5),AR995)</f>
        <v>0</v>
      </c>
      <c r="AT995" s="378">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376">
        <f ca="1">COUNTIF(INDIRECT("U"&amp;(ROW()+12*(($AO995-1)*3+$AP995)-ROW())/12+5):INDIRECT("AF"&amp;(ROW()+12*(($AO995-1)*3+$AP995)-ROW())/12+5),AT995)</f>
        <v>0</v>
      </c>
      <c r="AV995" s="376">
        <f ca="1">IF(AND(AR995+AT995&gt;0,AS995+AU995&gt;0),COUNTIF(AV$6:AV994,"&gt;0")+1,0)</f>
        <v>0</v>
      </c>
    </row>
    <row r="996" spans="41:48" x14ac:dyDescent="0.15">
      <c r="AO996" s="376">
        <v>28</v>
      </c>
      <c r="AP996" s="376">
        <v>2</v>
      </c>
      <c r="AQ996" s="376">
        <v>7</v>
      </c>
      <c r="AR996" s="378">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76">
        <f ca="1">COUNTIF(INDIRECT("H"&amp;(ROW()+12*(($AO996-1)*3+$AP996)-ROW())/12+5):INDIRECT("S"&amp;(ROW()+12*(($AO996-1)*3+$AP996)-ROW())/12+5),AR996)</f>
        <v>0</v>
      </c>
      <c r="AT996" s="378">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376">
        <f ca="1">COUNTIF(INDIRECT("U"&amp;(ROW()+12*(($AO996-1)*3+$AP996)-ROW())/12+5):INDIRECT("AF"&amp;(ROW()+12*(($AO996-1)*3+$AP996)-ROW())/12+5),AT996)</f>
        <v>0</v>
      </c>
      <c r="AV996" s="376">
        <f ca="1">IF(AND(AR996+AT996&gt;0,AS996+AU996&gt;0),COUNTIF(AV$6:AV995,"&gt;0")+1,0)</f>
        <v>0</v>
      </c>
    </row>
    <row r="997" spans="41:48" x14ac:dyDescent="0.15">
      <c r="AO997" s="376">
        <v>28</v>
      </c>
      <c r="AP997" s="376">
        <v>2</v>
      </c>
      <c r="AQ997" s="376">
        <v>8</v>
      </c>
      <c r="AR997" s="378">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76">
        <f ca="1">COUNTIF(INDIRECT("H"&amp;(ROW()+12*(($AO997-1)*3+$AP997)-ROW())/12+5):INDIRECT("S"&amp;(ROW()+12*(($AO997-1)*3+$AP997)-ROW())/12+5),AR997)</f>
        <v>0</v>
      </c>
      <c r="AT997" s="378">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376">
        <f ca="1">COUNTIF(INDIRECT("U"&amp;(ROW()+12*(($AO997-1)*3+$AP997)-ROW())/12+5):INDIRECT("AF"&amp;(ROW()+12*(($AO997-1)*3+$AP997)-ROW())/12+5),AT997)</f>
        <v>0</v>
      </c>
      <c r="AV997" s="376">
        <f ca="1">IF(AND(AR997+AT997&gt;0,AS997+AU997&gt;0),COUNTIF(AV$6:AV996,"&gt;0")+1,0)</f>
        <v>0</v>
      </c>
    </row>
    <row r="998" spans="41:48" x14ac:dyDescent="0.15">
      <c r="AO998" s="376">
        <v>28</v>
      </c>
      <c r="AP998" s="376">
        <v>2</v>
      </c>
      <c r="AQ998" s="376">
        <v>9</v>
      </c>
      <c r="AR998" s="378">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76">
        <f ca="1">COUNTIF(INDIRECT("H"&amp;(ROW()+12*(($AO998-1)*3+$AP998)-ROW())/12+5):INDIRECT("S"&amp;(ROW()+12*(($AO998-1)*3+$AP998)-ROW())/12+5),AR998)</f>
        <v>0</v>
      </c>
      <c r="AT998" s="378">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376">
        <f ca="1">COUNTIF(INDIRECT("U"&amp;(ROW()+12*(($AO998-1)*3+$AP998)-ROW())/12+5):INDIRECT("AF"&amp;(ROW()+12*(($AO998-1)*3+$AP998)-ROW())/12+5),AT998)</f>
        <v>0</v>
      </c>
      <c r="AV998" s="376">
        <f ca="1">IF(AND(AR998+AT998&gt;0,AS998+AU998&gt;0),COUNTIF(AV$6:AV997,"&gt;0")+1,0)</f>
        <v>0</v>
      </c>
    </row>
    <row r="999" spans="41:48" x14ac:dyDescent="0.15">
      <c r="AO999" s="376">
        <v>28</v>
      </c>
      <c r="AP999" s="376">
        <v>2</v>
      </c>
      <c r="AQ999" s="376">
        <v>10</v>
      </c>
      <c r="AR999" s="378">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76">
        <f ca="1">COUNTIF(INDIRECT("H"&amp;(ROW()+12*(($AO999-1)*3+$AP999)-ROW())/12+5):INDIRECT("S"&amp;(ROW()+12*(($AO999-1)*3+$AP999)-ROW())/12+5),AR999)</f>
        <v>0</v>
      </c>
      <c r="AT999" s="378">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376">
        <f ca="1">COUNTIF(INDIRECT("U"&amp;(ROW()+12*(($AO999-1)*3+$AP999)-ROW())/12+5):INDIRECT("AF"&amp;(ROW()+12*(($AO999-1)*3+$AP999)-ROW())/12+5),AT999)</f>
        <v>0</v>
      </c>
      <c r="AV999" s="376">
        <f ca="1">IF(AND(AR999+AT999&gt;0,AS999+AU999&gt;0),COUNTIF(AV$6:AV998,"&gt;0")+1,0)</f>
        <v>0</v>
      </c>
    </row>
    <row r="1000" spans="41:48" x14ac:dyDescent="0.15">
      <c r="AO1000" s="376">
        <v>28</v>
      </c>
      <c r="AP1000" s="376">
        <v>2</v>
      </c>
      <c r="AQ1000" s="376">
        <v>11</v>
      </c>
      <c r="AR1000" s="378">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76">
        <f ca="1">COUNTIF(INDIRECT("H"&amp;(ROW()+12*(($AO1000-1)*3+$AP1000)-ROW())/12+5):INDIRECT("S"&amp;(ROW()+12*(($AO1000-1)*3+$AP1000)-ROW())/12+5),AR1000)</f>
        <v>0</v>
      </c>
      <c r="AT1000" s="378">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376">
        <f ca="1">COUNTIF(INDIRECT("U"&amp;(ROW()+12*(($AO1000-1)*3+$AP1000)-ROW())/12+5):INDIRECT("AF"&amp;(ROW()+12*(($AO1000-1)*3+$AP1000)-ROW())/12+5),AT1000)</f>
        <v>0</v>
      </c>
      <c r="AV1000" s="376">
        <f ca="1">IF(AND(AR1000+AT1000&gt;0,AS1000+AU1000&gt;0),COUNTIF(AV$6:AV999,"&gt;0")+1,0)</f>
        <v>0</v>
      </c>
    </row>
    <row r="1001" spans="41:48" x14ac:dyDescent="0.15">
      <c r="AO1001" s="376">
        <v>28</v>
      </c>
      <c r="AP1001" s="376">
        <v>2</v>
      </c>
      <c r="AQ1001" s="376">
        <v>12</v>
      </c>
      <c r="AR1001" s="378">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76">
        <f ca="1">COUNTIF(INDIRECT("H"&amp;(ROW()+12*(($AO1001-1)*3+$AP1001)-ROW())/12+5):INDIRECT("S"&amp;(ROW()+12*(($AO1001-1)*3+$AP1001)-ROW())/12+5),AR1001)</f>
        <v>0</v>
      </c>
      <c r="AT1001" s="378">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376">
        <f ca="1">COUNTIF(INDIRECT("U"&amp;(ROW()+12*(($AO1001-1)*3+$AP1001)-ROW())/12+5):INDIRECT("AF"&amp;(ROW()+12*(($AO1001-1)*3+$AP1001)-ROW())/12+5),AT1001)</f>
        <v>0</v>
      </c>
      <c r="AV1001" s="376">
        <f ca="1">IF(AND(AR1001+AT1001&gt;0,AS1001+AU1001&gt;0),COUNTIF(AV$6:AV1000,"&gt;0")+1,0)</f>
        <v>0</v>
      </c>
    </row>
    <row r="1002" spans="41:48" x14ac:dyDescent="0.15">
      <c r="AO1002" s="376">
        <v>28</v>
      </c>
      <c r="AP1002" s="376">
        <v>3</v>
      </c>
      <c r="AQ1002" s="376">
        <v>1</v>
      </c>
      <c r="AR1002" s="378">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76">
        <f ca="1">COUNTIF(INDIRECT("H"&amp;(ROW()+12*(($AO1002-1)*3+$AP1002)-ROW())/12+5):INDIRECT("S"&amp;(ROW()+12*(($AO1002-1)*3+$AP1002)-ROW())/12+5),AR1002)</f>
        <v>0</v>
      </c>
      <c r="AT1002" s="378">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376">
        <f ca="1">COUNTIF(INDIRECT("U"&amp;(ROW()+12*(($AO1002-1)*3+$AP1002)-ROW())/12+5):INDIRECT("AF"&amp;(ROW()+12*(($AO1002-1)*3+$AP1002)-ROW())/12+5),AT1002)</f>
        <v>0</v>
      </c>
      <c r="AV1002" s="376">
        <f ca="1">IF(AND(AR1002+AT1002&gt;0,AS1002+AU1002&gt;0),COUNTIF(AV$6:AV1001,"&gt;0")+1,0)</f>
        <v>0</v>
      </c>
    </row>
    <row r="1003" spans="41:48" x14ac:dyDescent="0.15">
      <c r="AO1003" s="376">
        <v>28</v>
      </c>
      <c r="AP1003" s="376">
        <v>3</v>
      </c>
      <c r="AQ1003" s="376">
        <v>2</v>
      </c>
      <c r="AR1003" s="378">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76">
        <f ca="1">COUNTIF(INDIRECT("H"&amp;(ROW()+12*(($AO1003-1)*3+$AP1003)-ROW())/12+5):INDIRECT("S"&amp;(ROW()+12*(($AO1003-1)*3+$AP1003)-ROW())/12+5),AR1003)</f>
        <v>0</v>
      </c>
      <c r="AT1003" s="378">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376">
        <f ca="1">COUNTIF(INDIRECT("U"&amp;(ROW()+12*(($AO1003-1)*3+$AP1003)-ROW())/12+5):INDIRECT("AF"&amp;(ROW()+12*(($AO1003-1)*3+$AP1003)-ROW())/12+5),AT1003)</f>
        <v>0</v>
      </c>
      <c r="AV1003" s="376">
        <f ca="1">IF(AND(AR1003+AT1003&gt;0,AS1003+AU1003&gt;0),COUNTIF(AV$6:AV1002,"&gt;0")+1,0)</f>
        <v>0</v>
      </c>
    </row>
    <row r="1004" spans="41:48" x14ac:dyDescent="0.15">
      <c r="AO1004" s="376">
        <v>28</v>
      </c>
      <c r="AP1004" s="376">
        <v>3</v>
      </c>
      <c r="AQ1004" s="376">
        <v>3</v>
      </c>
      <c r="AR1004" s="378">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76">
        <f ca="1">COUNTIF(INDIRECT("H"&amp;(ROW()+12*(($AO1004-1)*3+$AP1004)-ROW())/12+5):INDIRECT("S"&amp;(ROW()+12*(($AO1004-1)*3+$AP1004)-ROW())/12+5),AR1004)</f>
        <v>0</v>
      </c>
      <c r="AT1004" s="378">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376">
        <f ca="1">COUNTIF(INDIRECT("U"&amp;(ROW()+12*(($AO1004-1)*3+$AP1004)-ROW())/12+5):INDIRECT("AF"&amp;(ROW()+12*(($AO1004-1)*3+$AP1004)-ROW())/12+5),AT1004)</f>
        <v>0</v>
      </c>
      <c r="AV1004" s="376">
        <f ca="1">IF(AND(AR1004+AT1004&gt;0,AS1004+AU1004&gt;0),COUNTIF(AV$6:AV1003,"&gt;0")+1,0)</f>
        <v>0</v>
      </c>
    </row>
    <row r="1005" spans="41:48" x14ac:dyDescent="0.15">
      <c r="AO1005" s="376">
        <v>28</v>
      </c>
      <c r="AP1005" s="376">
        <v>3</v>
      </c>
      <c r="AQ1005" s="376">
        <v>4</v>
      </c>
      <c r="AR1005" s="378">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76">
        <f ca="1">COUNTIF(INDIRECT("H"&amp;(ROW()+12*(($AO1005-1)*3+$AP1005)-ROW())/12+5):INDIRECT("S"&amp;(ROW()+12*(($AO1005-1)*3+$AP1005)-ROW())/12+5),AR1005)</f>
        <v>0</v>
      </c>
      <c r="AT1005" s="378">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376">
        <f ca="1">COUNTIF(INDIRECT("U"&amp;(ROW()+12*(($AO1005-1)*3+$AP1005)-ROW())/12+5):INDIRECT("AF"&amp;(ROW()+12*(($AO1005-1)*3+$AP1005)-ROW())/12+5),AT1005)</f>
        <v>0</v>
      </c>
      <c r="AV1005" s="376">
        <f ca="1">IF(AND(AR1005+AT1005&gt;0,AS1005+AU1005&gt;0),COUNTIF(AV$6:AV1004,"&gt;0")+1,0)</f>
        <v>0</v>
      </c>
    </row>
    <row r="1006" spans="41:48" x14ac:dyDescent="0.15">
      <c r="AO1006" s="376">
        <v>28</v>
      </c>
      <c r="AP1006" s="376">
        <v>3</v>
      </c>
      <c r="AQ1006" s="376">
        <v>5</v>
      </c>
      <c r="AR1006" s="378">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76">
        <f ca="1">COUNTIF(INDIRECT("H"&amp;(ROW()+12*(($AO1006-1)*3+$AP1006)-ROW())/12+5):INDIRECT("S"&amp;(ROW()+12*(($AO1006-1)*3+$AP1006)-ROW())/12+5),AR1006)</f>
        <v>0</v>
      </c>
      <c r="AT1006" s="378">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376">
        <f ca="1">COUNTIF(INDIRECT("U"&amp;(ROW()+12*(($AO1006-1)*3+$AP1006)-ROW())/12+5):INDIRECT("AF"&amp;(ROW()+12*(($AO1006-1)*3+$AP1006)-ROW())/12+5),AT1006)</f>
        <v>0</v>
      </c>
      <c r="AV1006" s="376">
        <f ca="1">IF(AND(AR1006+AT1006&gt;0,AS1006+AU1006&gt;0),COUNTIF(AV$6:AV1005,"&gt;0")+1,0)</f>
        <v>0</v>
      </c>
    </row>
    <row r="1007" spans="41:48" x14ac:dyDescent="0.15">
      <c r="AO1007" s="376">
        <v>28</v>
      </c>
      <c r="AP1007" s="376">
        <v>3</v>
      </c>
      <c r="AQ1007" s="376">
        <v>6</v>
      </c>
      <c r="AR1007" s="378">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76">
        <f ca="1">COUNTIF(INDIRECT("H"&amp;(ROW()+12*(($AO1007-1)*3+$AP1007)-ROW())/12+5):INDIRECT("S"&amp;(ROW()+12*(($AO1007-1)*3+$AP1007)-ROW())/12+5),AR1007)</f>
        <v>0</v>
      </c>
      <c r="AT1007" s="378">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376">
        <f ca="1">COUNTIF(INDIRECT("U"&amp;(ROW()+12*(($AO1007-1)*3+$AP1007)-ROW())/12+5):INDIRECT("AF"&amp;(ROW()+12*(($AO1007-1)*3+$AP1007)-ROW())/12+5),AT1007)</f>
        <v>0</v>
      </c>
      <c r="AV1007" s="376">
        <f ca="1">IF(AND(AR1007+AT1007&gt;0,AS1007+AU1007&gt;0),COUNTIF(AV$6:AV1006,"&gt;0")+1,0)</f>
        <v>0</v>
      </c>
    </row>
    <row r="1008" spans="41:48" x14ac:dyDescent="0.15">
      <c r="AO1008" s="376">
        <v>28</v>
      </c>
      <c r="AP1008" s="376">
        <v>3</v>
      </c>
      <c r="AQ1008" s="376">
        <v>7</v>
      </c>
      <c r="AR1008" s="378">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76">
        <f ca="1">COUNTIF(INDIRECT("H"&amp;(ROW()+12*(($AO1008-1)*3+$AP1008)-ROW())/12+5):INDIRECT("S"&amp;(ROW()+12*(($AO1008-1)*3+$AP1008)-ROW())/12+5),AR1008)</f>
        <v>0</v>
      </c>
      <c r="AT1008" s="378">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376">
        <f ca="1">COUNTIF(INDIRECT("U"&amp;(ROW()+12*(($AO1008-1)*3+$AP1008)-ROW())/12+5):INDIRECT("AF"&amp;(ROW()+12*(($AO1008-1)*3+$AP1008)-ROW())/12+5),AT1008)</f>
        <v>0</v>
      </c>
      <c r="AV1008" s="376">
        <f ca="1">IF(AND(AR1008+AT1008&gt;0,AS1008+AU1008&gt;0),COUNTIF(AV$6:AV1007,"&gt;0")+1,0)</f>
        <v>0</v>
      </c>
    </row>
    <row r="1009" spans="41:48" x14ac:dyDescent="0.15">
      <c r="AO1009" s="376">
        <v>28</v>
      </c>
      <c r="AP1009" s="376">
        <v>3</v>
      </c>
      <c r="AQ1009" s="376">
        <v>8</v>
      </c>
      <c r="AR1009" s="378">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76">
        <f ca="1">COUNTIF(INDIRECT("H"&amp;(ROW()+12*(($AO1009-1)*3+$AP1009)-ROW())/12+5):INDIRECT("S"&amp;(ROW()+12*(($AO1009-1)*3+$AP1009)-ROW())/12+5),AR1009)</f>
        <v>0</v>
      </c>
      <c r="AT1009" s="378">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376">
        <f ca="1">COUNTIF(INDIRECT("U"&amp;(ROW()+12*(($AO1009-1)*3+$AP1009)-ROW())/12+5):INDIRECT("AF"&amp;(ROW()+12*(($AO1009-1)*3+$AP1009)-ROW())/12+5),AT1009)</f>
        <v>0</v>
      </c>
      <c r="AV1009" s="376">
        <f ca="1">IF(AND(AR1009+AT1009&gt;0,AS1009+AU1009&gt;0),COUNTIF(AV$6:AV1008,"&gt;0")+1,0)</f>
        <v>0</v>
      </c>
    </row>
    <row r="1010" spans="41:48" x14ac:dyDescent="0.15">
      <c r="AO1010" s="376">
        <v>28</v>
      </c>
      <c r="AP1010" s="376">
        <v>3</v>
      </c>
      <c r="AQ1010" s="376">
        <v>9</v>
      </c>
      <c r="AR1010" s="378">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76">
        <f ca="1">COUNTIF(INDIRECT("H"&amp;(ROW()+12*(($AO1010-1)*3+$AP1010)-ROW())/12+5):INDIRECT("S"&amp;(ROW()+12*(($AO1010-1)*3+$AP1010)-ROW())/12+5),AR1010)</f>
        <v>0</v>
      </c>
      <c r="AT1010" s="378">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376">
        <f ca="1">COUNTIF(INDIRECT("U"&amp;(ROW()+12*(($AO1010-1)*3+$AP1010)-ROW())/12+5):INDIRECT("AF"&amp;(ROW()+12*(($AO1010-1)*3+$AP1010)-ROW())/12+5),AT1010)</f>
        <v>0</v>
      </c>
      <c r="AV1010" s="376">
        <f ca="1">IF(AND(AR1010+AT1010&gt;0,AS1010+AU1010&gt;0),COUNTIF(AV$6:AV1009,"&gt;0")+1,0)</f>
        <v>0</v>
      </c>
    </row>
    <row r="1011" spans="41:48" x14ac:dyDescent="0.15">
      <c r="AO1011" s="376">
        <v>28</v>
      </c>
      <c r="AP1011" s="376">
        <v>3</v>
      </c>
      <c r="AQ1011" s="376">
        <v>10</v>
      </c>
      <c r="AR1011" s="378">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76">
        <f ca="1">COUNTIF(INDIRECT("H"&amp;(ROW()+12*(($AO1011-1)*3+$AP1011)-ROW())/12+5):INDIRECT("S"&amp;(ROW()+12*(($AO1011-1)*3+$AP1011)-ROW())/12+5),AR1011)</f>
        <v>0</v>
      </c>
      <c r="AT1011" s="378">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376">
        <f ca="1">COUNTIF(INDIRECT("U"&amp;(ROW()+12*(($AO1011-1)*3+$AP1011)-ROW())/12+5):INDIRECT("AF"&amp;(ROW()+12*(($AO1011-1)*3+$AP1011)-ROW())/12+5),AT1011)</f>
        <v>0</v>
      </c>
      <c r="AV1011" s="376">
        <f ca="1">IF(AND(AR1011+AT1011&gt;0,AS1011+AU1011&gt;0),COUNTIF(AV$6:AV1010,"&gt;0")+1,0)</f>
        <v>0</v>
      </c>
    </row>
    <row r="1012" spans="41:48" x14ac:dyDescent="0.15">
      <c r="AO1012" s="376">
        <v>28</v>
      </c>
      <c r="AP1012" s="376">
        <v>3</v>
      </c>
      <c r="AQ1012" s="376">
        <v>11</v>
      </c>
      <c r="AR1012" s="378">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76">
        <f ca="1">COUNTIF(INDIRECT("H"&amp;(ROW()+12*(($AO1012-1)*3+$AP1012)-ROW())/12+5):INDIRECT("S"&amp;(ROW()+12*(($AO1012-1)*3+$AP1012)-ROW())/12+5),AR1012)</f>
        <v>0</v>
      </c>
      <c r="AT1012" s="378">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376">
        <f ca="1">COUNTIF(INDIRECT("U"&amp;(ROW()+12*(($AO1012-1)*3+$AP1012)-ROW())/12+5):INDIRECT("AF"&amp;(ROW()+12*(($AO1012-1)*3+$AP1012)-ROW())/12+5),AT1012)</f>
        <v>0</v>
      </c>
      <c r="AV1012" s="376">
        <f ca="1">IF(AND(AR1012+AT1012&gt;0,AS1012+AU1012&gt;0),COUNTIF(AV$6:AV1011,"&gt;0")+1,0)</f>
        <v>0</v>
      </c>
    </row>
    <row r="1013" spans="41:48" x14ac:dyDescent="0.15">
      <c r="AO1013" s="376">
        <v>28</v>
      </c>
      <c r="AP1013" s="376">
        <v>3</v>
      </c>
      <c r="AQ1013" s="376">
        <v>12</v>
      </c>
      <c r="AR1013" s="378">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76">
        <f ca="1">COUNTIF(INDIRECT("H"&amp;(ROW()+12*(($AO1013-1)*3+$AP1013)-ROW())/12+5):INDIRECT("S"&amp;(ROW()+12*(($AO1013-1)*3+$AP1013)-ROW())/12+5),AR1013)</f>
        <v>0</v>
      </c>
      <c r="AT1013" s="378">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376">
        <f ca="1">COUNTIF(INDIRECT("U"&amp;(ROW()+12*(($AO1013-1)*3+$AP1013)-ROW())/12+5):INDIRECT("AF"&amp;(ROW()+12*(($AO1013-1)*3+$AP1013)-ROW())/12+5),AT1013)</f>
        <v>0</v>
      </c>
      <c r="AV1013" s="376">
        <f ca="1">IF(AND(AR1013+AT1013&gt;0,AS1013+AU1013&gt;0),COUNTIF(AV$6:AV1012,"&gt;0")+1,0)</f>
        <v>0</v>
      </c>
    </row>
    <row r="1014" spans="41:48" x14ac:dyDescent="0.15">
      <c r="AO1014" s="376">
        <v>29</v>
      </c>
      <c r="AP1014" s="376">
        <v>1</v>
      </c>
      <c r="AQ1014" s="376">
        <v>1</v>
      </c>
      <c r="AR1014" s="378">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76">
        <f ca="1">COUNTIF(INDIRECT("H"&amp;(ROW()+12*(($AO1014-1)*3+$AP1014)-ROW())/12+5):INDIRECT("S"&amp;(ROW()+12*(($AO1014-1)*3+$AP1014)-ROW())/12+5),AR1014)</f>
        <v>0</v>
      </c>
      <c r="AT1014" s="378">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376">
        <f ca="1">COUNTIF(INDIRECT("U"&amp;(ROW()+12*(($AO1014-1)*3+$AP1014)-ROW())/12+5):INDIRECT("AF"&amp;(ROW()+12*(($AO1014-1)*3+$AP1014)-ROW())/12+5),AT1014)</f>
        <v>0</v>
      </c>
      <c r="AV1014" s="376">
        <f ca="1">IF(AND(AR1014+AT1014&gt;0,AS1014+AU1014&gt;0),COUNTIF(AV$6:AV1013,"&gt;0")+1,0)</f>
        <v>0</v>
      </c>
    </row>
    <row r="1015" spans="41:48" x14ac:dyDescent="0.15">
      <c r="AO1015" s="376">
        <v>29</v>
      </c>
      <c r="AP1015" s="376">
        <v>1</v>
      </c>
      <c r="AQ1015" s="376">
        <v>2</v>
      </c>
      <c r="AR1015" s="378">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76">
        <f ca="1">COUNTIF(INDIRECT("H"&amp;(ROW()+12*(($AO1015-1)*3+$AP1015)-ROW())/12+5):INDIRECT("S"&amp;(ROW()+12*(($AO1015-1)*3+$AP1015)-ROW())/12+5),AR1015)</f>
        <v>0</v>
      </c>
      <c r="AT1015" s="378">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376">
        <f ca="1">COUNTIF(INDIRECT("U"&amp;(ROW()+12*(($AO1015-1)*3+$AP1015)-ROW())/12+5):INDIRECT("AF"&amp;(ROW()+12*(($AO1015-1)*3+$AP1015)-ROW())/12+5),AT1015)</f>
        <v>0</v>
      </c>
      <c r="AV1015" s="376">
        <f ca="1">IF(AND(AR1015+AT1015&gt;0,AS1015+AU1015&gt;0),COUNTIF(AV$6:AV1014,"&gt;0")+1,0)</f>
        <v>0</v>
      </c>
    </row>
    <row r="1016" spans="41:48" x14ac:dyDescent="0.15">
      <c r="AO1016" s="376">
        <v>29</v>
      </c>
      <c r="AP1016" s="376">
        <v>1</v>
      </c>
      <c r="AQ1016" s="376">
        <v>3</v>
      </c>
      <c r="AR1016" s="378">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76">
        <f ca="1">COUNTIF(INDIRECT("H"&amp;(ROW()+12*(($AO1016-1)*3+$AP1016)-ROW())/12+5):INDIRECT("S"&amp;(ROW()+12*(($AO1016-1)*3+$AP1016)-ROW())/12+5),AR1016)</f>
        <v>0</v>
      </c>
      <c r="AT1016" s="378">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376">
        <f ca="1">COUNTIF(INDIRECT("U"&amp;(ROW()+12*(($AO1016-1)*3+$AP1016)-ROW())/12+5):INDIRECT("AF"&amp;(ROW()+12*(($AO1016-1)*3+$AP1016)-ROW())/12+5),AT1016)</f>
        <v>0</v>
      </c>
      <c r="AV1016" s="376">
        <f ca="1">IF(AND(AR1016+AT1016&gt;0,AS1016+AU1016&gt;0),COUNTIF(AV$6:AV1015,"&gt;0")+1,0)</f>
        <v>0</v>
      </c>
    </row>
    <row r="1017" spans="41:48" x14ac:dyDescent="0.15">
      <c r="AO1017" s="376">
        <v>29</v>
      </c>
      <c r="AP1017" s="376">
        <v>1</v>
      </c>
      <c r="AQ1017" s="376">
        <v>4</v>
      </c>
      <c r="AR1017" s="378">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76">
        <f ca="1">COUNTIF(INDIRECT("H"&amp;(ROW()+12*(($AO1017-1)*3+$AP1017)-ROW())/12+5):INDIRECT("S"&amp;(ROW()+12*(($AO1017-1)*3+$AP1017)-ROW())/12+5),AR1017)</f>
        <v>0</v>
      </c>
      <c r="AT1017" s="378">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376">
        <f ca="1">COUNTIF(INDIRECT("U"&amp;(ROW()+12*(($AO1017-1)*3+$AP1017)-ROW())/12+5):INDIRECT("AF"&amp;(ROW()+12*(($AO1017-1)*3+$AP1017)-ROW())/12+5),AT1017)</f>
        <v>0</v>
      </c>
      <c r="AV1017" s="376">
        <f ca="1">IF(AND(AR1017+AT1017&gt;0,AS1017+AU1017&gt;0),COUNTIF(AV$6:AV1016,"&gt;0")+1,0)</f>
        <v>0</v>
      </c>
    </row>
    <row r="1018" spans="41:48" x14ac:dyDescent="0.15">
      <c r="AO1018" s="376">
        <v>29</v>
      </c>
      <c r="AP1018" s="376">
        <v>1</v>
      </c>
      <c r="AQ1018" s="376">
        <v>5</v>
      </c>
      <c r="AR1018" s="378">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76">
        <f ca="1">COUNTIF(INDIRECT("H"&amp;(ROW()+12*(($AO1018-1)*3+$AP1018)-ROW())/12+5):INDIRECT("S"&amp;(ROW()+12*(($AO1018-1)*3+$AP1018)-ROW())/12+5),AR1018)</f>
        <v>0</v>
      </c>
      <c r="AT1018" s="378">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376">
        <f ca="1">COUNTIF(INDIRECT("U"&amp;(ROW()+12*(($AO1018-1)*3+$AP1018)-ROW())/12+5):INDIRECT("AF"&amp;(ROW()+12*(($AO1018-1)*3+$AP1018)-ROW())/12+5),AT1018)</f>
        <v>0</v>
      </c>
      <c r="AV1018" s="376">
        <f ca="1">IF(AND(AR1018+AT1018&gt;0,AS1018+AU1018&gt;0),COUNTIF(AV$6:AV1017,"&gt;0")+1,0)</f>
        <v>0</v>
      </c>
    </row>
    <row r="1019" spans="41:48" x14ac:dyDescent="0.15">
      <c r="AO1019" s="376">
        <v>29</v>
      </c>
      <c r="AP1019" s="376">
        <v>1</v>
      </c>
      <c r="AQ1019" s="376">
        <v>6</v>
      </c>
      <c r="AR1019" s="378">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76">
        <f ca="1">COUNTIF(INDIRECT("H"&amp;(ROW()+12*(($AO1019-1)*3+$AP1019)-ROW())/12+5):INDIRECT("S"&amp;(ROW()+12*(($AO1019-1)*3+$AP1019)-ROW())/12+5),AR1019)</f>
        <v>0</v>
      </c>
      <c r="AT1019" s="378">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376">
        <f ca="1">COUNTIF(INDIRECT("U"&amp;(ROW()+12*(($AO1019-1)*3+$AP1019)-ROW())/12+5):INDIRECT("AF"&amp;(ROW()+12*(($AO1019-1)*3+$AP1019)-ROW())/12+5),AT1019)</f>
        <v>0</v>
      </c>
      <c r="AV1019" s="376">
        <f ca="1">IF(AND(AR1019+AT1019&gt;0,AS1019+AU1019&gt;0),COUNTIF(AV$6:AV1018,"&gt;0")+1,0)</f>
        <v>0</v>
      </c>
    </row>
    <row r="1020" spans="41:48" x14ac:dyDescent="0.15">
      <c r="AO1020" s="376">
        <v>29</v>
      </c>
      <c r="AP1020" s="376">
        <v>1</v>
      </c>
      <c r="AQ1020" s="376">
        <v>7</v>
      </c>
      <c r="AR1020" s="378">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76">
        <f ca="1">COUNTIF(INDIRECT("H"&amp;(ROW()+12*(($AO1020-1)*3+$AP1020)-ROW())/12+5):INDIRECT("S"&amp;(ROW()+12*(($AO1020-1)*3+$AP1020)-ROW())/12+5),AR1020)</f>
        <v>0</v>
      </c>
      <c r="AT1020" s="378">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376">
        <f ca="1">COUNTIF(INDIRECT("U"&amp;(ROW()+12*(($AO1020-1)*3+$AP1020)-ROW())/12+5):INDIRECT("AF"&amp;(ROW()+12*(($AO1020-1)*3+$AP1020)-ROW())/12+5),AT1020)</f>
        <v>0</v>
      </c>
      <c r="AV1020" s="376">
        <f ca="1">IF(AND(AR1020+AT1020&gt;0,AS1020+AU1020&gt;0),COUNTIF(AV$6:AV1019,"&gt;0")+1,0)</f>
        <v>0</v>
      </c>
    </row>
    <row r="1021" spans="41:48" x14ac:dyDescent="0.15">
      <c r="AO1021" s="376">
        <v>29</v>
      </c>
      <c r="AP1021" s="376">
        <v>1</v>
      </c>
      <c r="AQ1021" s="376">
        <v>8</v>
      </c>
      <c r="AR1021" s="378">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76">
        <f ca="1">COUNTIF(INDIRECT("H"&amp;(ROW()+12*(($AO1021-1)*3+$AP1021)-ROW())/12+5):INDIRECT("S"&amp;(ROW()+12*(($AO1021-1)*3+$AP1021)-ROW())/12+5),AR1021)</f>
        <v>0</v>
      </c>
      <c r="AT1021" s="378">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376">
        <f ca="1">COUNTIF(INDIRECT("U"&amp;(ROW()+12*(($AO1021-1)*3+$AP1021)-ROW())/12+5):INDIRECT("AF"&amp;(ROW()+12*(($AO1021-1)*3+$AP1021)-ROW())/12+5),AT1021)</f>
        <v>0</v>
      </c>
      <c r="AV1021" s="376">
        <f ca="1">IF(AND(AR1021+AT1021&gt;0,AS1021+AU1021&gt;0),COUNTIF(AV$6:AV1020,"&gt;0")+1,0)</f>
        <v>0</v>
      </c>
    </row>
    <row r="1022" spans="41:48" x14ac:dyDescent="0.15">
      <c r="AO1022" s="376">
        <v>29</v>
      </c>
      <c r="AP1022" s="376">
        <v>1</v>
      </c>
      <c r="AQ1022" s="376">
        <v>9</v>
      </c>
      <c r="AR1022" s="378">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76">
        <f ca="1">COUNTIF(INDIRECT("H"&amp;(ROW()+12*(($AO1022-1)*3+$AP1022)-ROW())/12+5):INDIRECT("S"&amp;(ROW()+12*(($AO1022-1)*3+$AP1022)-ROW())/12+5),AR1022)</f>
        <v>0</v>
      </c>
      <c r="AT1022" s="378">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376">
        <f ca="1">COUNTIF(INDIRECT("U"&amp;(ROW()+12*(($AO1022-1)*3+$AP1022)-ROW())/12+5):INDIRECT("AF"&amp;(ROW()+12*(($AO1022-1)*3+$AP1022)-ROW())/12+5),AT1022)</f>
        <v>0</v>
      </c>
      <c r="AV1022" s="376">
        <f ca="1">IF(AND(AR1022+AT1022&gt;0,AS1022+AU1022&gt;0),COUNTIF(AV$6:AV1021,"&gt;0")+1,0)</f>
        <v>0</v>
      </c>
    </row>
    <row r="1023" spans="41:48" x14ac:dyDescent="0.15">
      <c r="AO1023" s="376">
        <v>29</v>
      </c>
      <c r="AP1023" s="376">
        <v>1</v>
      </c>
      <c r="AQ1023" s="376">
        <v>10</v>
      </c>
      <c r="AR1023" s="378">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76">
        <f ca="1">COUNTIF(INDIRECT("H"&amp;(ROW()+12*(($AO1023-1)*3+$AP1023)-ROW())/12+5):INDIRECT("S"&amp;(ROW()+12*(($AO1023-1)*3+$AP1023)-ROW())/12+5),AR1023)</f>
        <v>0</v>
      </c>
      <c r="AT1023" s="378">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376">
        <f ca="1">COUNTIF(INDIRECT("U"&amp;(ROW()+12*(($AO1023-1)*3+$AP1023)-ROW())/12+5):INDIRECT("AF"&amp;(ROW()+12*(($AO1023-1)*3+$AP1023)-ROW())/12+5),AT1023)</f>
        <v>0</v>
      </c>
      <c r="AV1023" s="376">
        <f ca="1">IF(AND(AR1023+AT1023&gt;0,AS1023+AU1023&gt;0),COUNTIF(AV$6:AV1022,"&gt;0")+1,0)</f>
        <v>0</v>
      </c>
    </row>
    <row r="1024" spans="41:48" x14ac:dyDescent="0.15">
      <c r="AO1024" s="376">
        <v>29</v>
      </c>
      <c r="AP1024" s="376">
        <v>1</v>
      </c>
      <c r="AQ1024" s="376">
        <v>11</v>
      </c>
      <c r="AR1024" s="378">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76">
        <f ca="1">COUNTIF(INDIRECT("H"&amp;(ROW()+12*(($AO1024-1)*3+$AP1024)-ROW())/12+5):INDIRECT("S"&amp;(ROW()+12*(($AO1024-1)*3+$AP1024)-ROW())/12+5),AR1024)</f>
        <v>0</v>
      </c>
      <c r="AT1024" s="378">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376">
        <f ca="1">COUNTIF(INDIRECT("U"&amp;(ROW()+12*(($AO1024-1)*3+$AP1024)-ROW())/12+5):INDIRECT("AF"&amp;(ROW()+12*(($AO1024-1)*3+$AP1024)-ROW())/12+5),AT1024)</f>
        <v>0</v>
      </c>
      <c r="AV1024" s="376">
        <f ca="1">IF(AND(AR1024+AT1024&gt;0,AS1024+AU1024&gt;0),COUNTIF(AV$6:AV1023,"&gt;0")+1,0)</f>
        <v>0</v>
      </c>
    </row>
    <row r="1025" spans="41:48" x14ac:dyDescent="0.15">
      <c r="AO1025" s="376">
        <v>29</v>
      </c>
      <c r="AP1025" s="376">
        <v>1</v>
      </c>
      <c r="AQ1025" s="376">
        <v>12</v>
      </c>
      <c r="AR1025" s="378">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76">
        <f ca="1">COUNTIF(INDIRECT("H"&amp;(ROW()+12*(($AO1025-1)*3+$AP1025)-ROW())/12+5):INDIRECT("S"&amp;(ROW()+12*(($AO1025-1)*3+$AP1025)-ROW())/12+5),AR1025)</f>
        <v>0</v>
      </c>
      <c r="AT1025" s="378">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376">
        <f ca="1">COUNTIF(INDIRECT("U"&amp;(ROW()+12*(($AO1025-1)*3+$AP1025)-ROW())/12+5):INDIRECT("AF"&amp;(ROW()+12*(($AO1025-1)*3+$AP1025)-ROW())/12+5),AT1025)</f>
        <v>0</v>
      </c>
      <c r="AV1025" s="376">
        <f ca="1">IF(AND(AR1025+AT1025&gt;0,AS1025+AU1025&gt;0),COUNTIF(AV$6:AV1024,"&gt;0")+1,0)</f>
        <v>0</v>
      </c>
    </row>
    <row r="1026" spans="41:48" x14ac:dyDescent="0.15">
      <c r="AO1026" s="376">
        <v>29</v>
      </c>
      <c r="AP1026" s="376">
        <v>2</v>
      </c>
      <c r="AQ1026" s="376">
        <v>1</v>
      </c>
      <c r="AR1026" s="378">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76">
        <f ca="1">COUNTIF(INDIRECT("H"&amp;(ROW()+12*(($AO1026-1)*3+$AP1026)-ROW())/12+5):INDIRECT("S"&amp;(ROW()+12*(($AO1026-1)*3+$AP1026)-ROW())/12+5),AR1026)</f>
        <v>0</v>
      </c>
      <c r="AT1026" s="378">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376">
        <f ca="1">COUNTIF(INDIRECT("U"&amp;(ROW()+12*(($AO1026-1)*3+$AP1026)-ROW())/12+5):INDIRECT("AF"&amp;(ROW()+12*(($AO1026-1)*3+$AP1026)-ROW())/12+5),AT1026)</f>
        <v>0</v>
      </c>
      <c r="AV1026" s="376">
        <f ca="1">IF(AND(AR1026+AT1026&gt;0,AS1026+AU1026&gt;0),COUNTIF(AV$6:AV1025,"&gt;0")+1,0)</f>
        <v>0</v>
      </c>
    </row>
    <row r="1027" spans="41:48" x14ac:dyDescent="0.15">
      <c r="AO1027" s="376">
        <v>29</v>
      </c>
      <c r="AP1027" s="376">
        <v>2</v>
      </c>
      <c r="AQ1027" s="376">
        <v>2</v>
      </c>
      <c r="AR1027" s="378">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76">
        <f ca="1">COUNTIF(INDIRECT("H"&amp;(ROW()+12*(($AO1027-1)*3+$AP1027)-ROW())/12+5):INDIRECT("S"&amp;(ROW()+12*(($AO1027-1)*3+$AP1027)-ROW())/12+5),AR1027)</f>
        <v>0</v>
      </c>
      <c r="AT1027" s="378">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376">
        <f ca="1">COUNTIF(INDIRECT("U"&amp;(ROW()+12*(($AO1027-1)*3+$AP1027)-ROW())/12+5):INDIRECT("AF"&amp;(ROW()+12*(($AO1027-1)*3+$AP1027)-ROW())/12+5),AT1027)</f>
        <v>0</v>
      </c>
      <c r="AV1027" s="376">
        <f ca="1">IF(AND(AR1027+AT1027&gt;0,AS1027+AU1027&gt;0),COUNTIF(AV$6:AV1026,"&gt;0")+1,0)</f>
        <v>0</v>
      </c>
    </row>
    <row r="1028" spans="41:48" x14ac:dyDescent="0.15">
      <c r="AO1028" s="376">
        <v>29</v>
      </c>
      <c r="AP1028" s="376">
        <v>2</v>
      </c>
      <c r="AQ1028" s="376">
        <v>3</v>
      </c>
      <c r="AR1028" s="378">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76">
        <f ca="1">COUNTIF(INDIRECT("H"&amp;(ROW()+12*(($AO1028-1)*3+$AP1028)-ROW())/12+5):INDIRECT("S"&amp;(ROW()+12*(($AO1028-1)*3+$AP1028)-ROW())/12+5),AR1028)</f>
        <v>0</v>
      </c>
      <c r="AT1028" s="378">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376">
        <f ca="1">COUNTIF(INDIRECT("U"&amp;(ROW()+12*(($AO1028-1)*3+$AP1028)-ROW())/12+5):INDIRECT("AF"&amp;(ROW()+12*(($AO1028-1)*3+$AP1028)-ROW())/12+5),AT1028)</f>
        <v>0</v>
      </c>
      <c r="AV1028" s="376">
        <f ca="1">IF(AND(AR1028+AT1028&gt;0,AS1028+AU1028&gt;0),COUNTIF(AV$6:AV1027,"&gt;0")+1,0)</f>
        <v>0</v>
      </c>
    </row>
    <row r="1029" spans="41:48" x14ac:dyDescent="0.15">
      <c r="AO1029" s="376">
        <v>29</v>
      </c>
      <c r="AP1029" s="376">
        <v>2</v>
      </c>
      <c r="AQ1029" s="376">
        <v>4</v>
      </c>
      <c r="AR1029" s="378">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76">
        <f ca="1">COUNTIF(INDIRECT("H"&amp;(ROW()+12*(($AO1029-1)*3+$AP1029)-ROW())/12+5):INDIRECT("S"&amp;(ROW()+12*(($AO1029-1)*3+$AP1029)-ROW())/12+5),AR1029)</f>
        <v>0</v>
      </c>
      <c r="AT1029" s="378">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376">
        <f ca="1">COUNTIF(INDIRECT("U"&amp;(ROW()+12*(($AO1029-1)*3+$AP1029)-ROW())/12+5):INDIRECT("AF"&amp;(ROW()+12*(($AO1029-1)*3+$AP1029)-ROW())/12+5),AT1029)</f>
        <v>0</v>
      </c>
      <c r="AV1029" s="376">
        <f ca="1">IF(AND(AR1029+AT1029&gt;0,AS1029+AU1029&gt;0),COUNTIF(AV$6:AV1028,"&gt;0")+1,0)</f>
        <v>0</v>
      </c>
    </row>
    <row r="1030" spans="41:48" x14ac:dyDescent="0.15">
      <c r="AO1030" s="376">
        <v>29</v>
      </c>
      <c r="AP1030" s="376">
        <v>2</v>
      </c>
      <c r="AQ1030" s="376">
        <v>5</v>
      </c>
      <c r="AR1030" s="378">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76">
        <f ca="1">COUNTIF(INDIRECT("H"&amp;(ROW()+12*(($AO1030-1)*3+$AP1030)-ROW())/12+5):INDIRECT("S"&amp;(ROW()+12*(($AO1030-1)*3+$AP1030)-ROW())/12+5),AR1030)</f>
        <v>0</v>
      </c>
      <c r="AT1030" s="378">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376">
        <f ca="1">COUNTIF(INDIRECT("U"&amp;(ROW()+12*(($AO1030-1)*3+$AP1030)-ROW())/12+5):INDIRECT("AF"&amp;(ROW()+12*(($AO1030-1)*3+$AP1030)-ROW())/12+5),AT1030)</f>
        <v>0</v>
      </c>
      <c r="AV1030" s="376">
        <f ca="1">IF(AND(AR1030+AT1030&gt;0,AS1030+AU1030&gt;0),COUNTIF(AV$6:AV1029,"&gt;0")+1,0)</f>
        <v>0</v>
      </c>
    </row>
    <row r="1031" spans="41:48" x14ac:dyDescent="0.15">
      <c r="AO1031" s="376">
        <v>29</v>
      </c>
      <c r="AP1031" s="376">
        <v>2</v>
      </c>
      <c r="AQ1031" s="376">
        <v>6</v>
      </c>
      <c r="AR1031" s="378">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76">
        <f ca="1">COUNTIF(INDIRECT("H"&amp;(ROW()+12*(($AO1031-1)*3+$AP1031)-ROW())/12+5):INDIRECT("S"&amp;(ROW()+12*(($AO1031-1)*3+$AP1031)-ROW())/12+5),AR1031)</f>
        <v>0</v>
      </c>
      <c r="AT1031" s="378">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376">
        <f ca="1">COUNTIF(INDIRECT("U"&amp;(ROW()+12*(($AO1031-1)*3+$AP1031)-ROW())/12+5):INDIRECT("AF"&amp;(ROW()+12*(($AO1031-1)*3+$AP1031)-ROW())/12+5),AT1031)</f>
        <v>0</v>
      </c>
      <c r="AV1031" s="376">
        <f ca="1">IF(AND(AR1031+AT1031&gt;0,AS1031+AU1031&gt;0),COUNTIF(AV$6:AV1030,"&gt;0")+1,0)</f>
        <v>0</v>
      </c>
    </row>
    <row r="1032" spans="41:48" x14ac:dyDescent="0.15">
      <c r="AO1032" s="376">
        <v>29</v>
      </c>
      <c r="AP1032" s="376">
        <v>2</v>
      </c>
      <c r="AQ1032" s="376">
        <v>7</v>
      </c>
      <c r="AR1032" s="378">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76">
        <f ca="1">COUNTIF(INDIRECT("H"&amp;(ROW()+12*(($AO1032-1)*3+$AP1032)-ROW())/12+5):INDIRECT("S"&amp;(ROW()+12*(($AO1032-1)*3+$AP1032)-ROW())/12+5),AR1032)</f>
        <v>0</v>
      </c>
      <c r="AT1032" s="378">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376">
        <f ca="1">COUNTIF(INDIRECT("U"&amp;(ROW()+12*(($AO1032-1)*3+$AP1032)-ROW())/12+5):INDIRECT("AF"&amp;(ROW()+12*(($AO1032-1)*3+$AP1032)-ROW())/12+5),AT1032)</f>
        <v>0</v>
      </c>
      <c r="AV1032" s="376">
        <f ca="1">IF(AND(AR1032+AT1032&gt;0,AS1032+AU1032&gt;0),COUNTIF(AV$6:AV1031,"&gt;0")+1,0)</f>
        <v>0</v>
      </c>
    </row>
    <row r="1033" spans="41:48" x14ac:dyDescent="0.15">
      <c r="AO1033" s="376">
        <v>29</v>
      </c>
      <c r="AP1033" s="376">
        <v>2</v>
      </c>
      <c r="AQ1033" s="376">
        <v>8</v>
      </c>
      <c r="AR1033" s="378">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76">
        <f ca="1">COUNTIF(INDIRECT("H"&amp;(ROW()+12*(($AO1033-1)*3+$AP1033)-ROW())/12+5):INDIRECT("S"&amp;(ROW()+12*(($AO1033-1)*3+$AP1033)-ROW())/12+5),AR1033)</f>
        <v>0</v>
      </c>
      <c r="AT1033" s="378">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376">
        <f ca="1">COUNTIF(INDIRECT("U"&amp;(ROW()+12*(($AO1033-1)*3+$AP1033)-ROW())/12+5):INDIRECT("AF"&amp;(ROW()+12*(($AO1033-1)*3+$AP1033)-ROW())/12+5),AT1033)</f>
        <v>0</v>
      </c>
      <c r="AV1033" s="376">
        <f ca="1">IF(AND(AR1033+AT1033&gt;0,AS1033+AU1033&gt;0),COUNTIF(AV$6:AV1032,"&gt;0")+1,0)</f>
        <v>0</v>
      </c>
    </row>
    <row r="1034" spans="41:48" x14ac:dyDescent="0.15">
      <c r="AO1034" s="376">
        <v>29</v>
      </c>
      <c r="AP1034" s="376">
        <v>2</v>
      </c>
      <c r="AQ1034" s="376">
        <v>9</v>
      </c>
      <c r="AR1034" s="378">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76">
        <f ca="1">COUNTIF(INDIRECT("H"&amp;(ROW()+12*(($AO1034-1)*3+$AP1034)-ROW())/12+5):INDIRECT("S"&amp;(ROW()+12*(($AO1034-1)*3+$AP1034)-ROW())/12+5),AR1034)</f>
        <v>0</v>
      </c>
      <c r="AT1034" s="378">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376">
        <f ca="1">COUNTIF(INDIRECT("U"&amp;(ROW()+12*(($AO1034-1)*3+$AP1034)-ROW())/12+5):INDIRECT("AF"&amp;(ROW()+12*(($AO1034-1)*3+$AP1034)-ROW())/12+5),AT1034)</f>
        <v>0</v>
      </c>
      <c r="AV1034" s="376">
        <f ca="1">IF(AND(AR1034+AT1034&gt;0,AS1034+AU1034&gt;0),COUNTIF(AV$6:AV1033,"&gt;0")+1,0)</f>
        <v>0</v>
      </c>
    </row>
    <row r="1035" spans="41:48" x14ac:dyDescent="0.15">
      <c r="AO1035" s="376">
        <v>29</v>
      </c>
      <c r="AP1035" s="376">
        <v>2</v>
      </c>
      <c r="AQ1035" s="376">
        <v>10</v>
      </c>
      <c r="AR1035" s="378">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76">
        <f ca="1">COUNTIF(INDIRECT("H"&amp;(ROW()+12*(($AO1035-1)*3+$AP1035)-ROW())/12+5):INDIRECT("S"&amp;(ROW()+12*(($AO1035-1)*3+$AP1035)-ROW())/12+5),AR1035)</f>
        <v>0</v>
      </c>
      <c r="AT1035" s="378">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376">
        <f ca="1">COUNTIF(INDIRECT("U"&amp;(ROW()+12*(($AO1035-1)*3+$AP1035)-ROW())/12+5):INDIRECT("AF"&amp;(ROW()+12*(($AO1035-1)*3+$AP1035)-ROW())/12+5),AT1035)</f>
        <v>0</v>
      </c>
      <c r="AV1035" s="376">
        <f ca="1">IF(AND(AR1035+AT1035&gt;0,AS1035+AU1035&gt;0),COUNTIF(AV$6:AV1034,"&gt;0")+1,0)</f>
        <v>0</v>
      </c>
    </row>
    <row r="1036" spans="41:48" x14ac:dyDescent="0.15">
      <c r="AO1036" s="376">
        <v>29</v>
      </c>
      <c r="AP1036" s="376">
        <v>2</v>
      </c>
      <c r="AQ1036" s="376">
        <v>11</v>
      </c>
      <c r="AR1036" s="378">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76">
        <f ca="1">COUNTIF(INDIRECT("H"&amp;(ROW()+12*(($AO1036-1)*3+$AP1036)-ROW())/12+5):INDIRECT("S"&amp;(ROW()+12*(($AO1036-1)*3+$AP1036)-ROW())/12+5),AR1036)</f>
        <v>0</v>
      </c>
      <c r="AT1036" s="378">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376">
        <f ca="1">COUNTIF(INDIRECT("U"&amp;(ROW()+12*(($AO1036-1)*3+$AP1036)-ROW())/12+5):INDIRECT("AF"&amp;(ROW()+12*(($AO1036-1)*3+$AP1036)-ROW())/12+5),AT1036)</f>
        <v>0</v>
      </c>
      <c r="AV1036" s="376">
        <f ca="1">IF(AND(AR1036+AT1036&gt;0,AS1036+AU1036&gt;0),COUNTIF(AV$6:AV1035,"&gt;0")+1,0)</f>
        <v>0</v>
      </c>
    </row>
    <row r="1037" spans="41:48" x14ac:dyDescent="0.15">
      <c r="AO1037" s="376">
        <v>29</v>
      </c>
      <c r="AP1037" s="376">
        <v>2</v>
      </c>
      <c r="AQ1037" s="376">
        <v>12</v>
      </c>
      <c r="AR1037" s="378">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76">
        <f ca="1">COUNTIF(INDIRECT("H"&amp;(ROW()+12*(($AO1037-1)*3+$AP1037)-ROW())/12+5):INDIRECT("S"&amp;(ROW()+12*(($AO1037-1)*3+$AP1037)-ROW())/12+5),AR1037)</f>
        <v>0</v>
      </c>
      <c r="AT1037" s="378">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376">
        <f ca="1">COUNTIF(INDIRECT("U"&amp;(ROW()+12*(($AO1037-1)*3+$AP1037)-ROW())/12+5):INDIRECT("AF"&amp;(ROW()+12*(($AO1037-1)*3+$AP1037)-ROW())/12+5),AT1037)</f>
        <v>0</v>
      </c>
      <c r="AV1037" s="376">
        <f ca="1">IF(AND(AR1037+AT1037&gt;0,AS1037+AU1037&gt;0),COUNTIF(AV$6:AV1036,"&gt;0")+1,0)</f>
        <v>0</v>
      </c>
    </row>
    <row r="1038" spans="41:48" x14ac:dyDescent="0.15">
      <c r="AO1038" s="376">
        <v>29</v>
      </c>
      <c r="AP1038" s="376">
        <v>3</v>
      </c>
      <c r="AQ1038" s="376">
        <v>1</v>
      </c>
      <c r="AR1038" s="378">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76">
        <f ca="1">COUNTIF(INDIRECT("H"&amp;(ROW()+12*(($AO1038-1)*3+$AP1038)-ROW())/12+5):INDIRECT("S"&amp;(ROW()+12*(($AO1038-1)*3+$AP1038)-ROW())/12+5),AR1038)</f>
        <v>0</v>
      </c>
      <c r="AT1038" s="378">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376">
        <f ca="1">COUNTIF(INDIRECT("U"&amp;(ROW()+12*(($AO1038-1)*3+$AP1038)-ROW())/12+5):INDIRECT("AF"&amp;(ROW()+12*(($AO1038-1)*3+$AP1038)-ROW())/12+5),AT1038)</f>
        <v>0</v>
      </c>
      <c r="AV1038" s="376">
        <f ca="1">IF(AND(AR1038+AT1038&gt;0,AS1038+AU1038&gt;0),COUNTIF(AV$6:AV1037,"&gt;0")+1,0)</f>
        <v>0</v>
      </c>
    </row>
    <row r="1039" spans="41:48" x14ac:dyDescent="0.15">
      <c r="AO1039" s="376">
        <v>29</v>
      </c>
      <c r="AP1039" s="376">
        <v>3</v>
      </c>
      <c r="AQ1039" s="376">
        <v>2</v>
      </c>
      <c r="AR1039" s="378">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76">
        <f ca="1">COUNTIF(INDIRECT("H"&amp;(ROW()+12*(($AO1039-1)*3+$AP1039)-ROW())/12+5):INDIRECT("S"&amp;(ROW()+12*(($AO1039-1)*3+$AP1039)-ROW())/12+5),AR1039)</f>
        <v>0</v>
      </c>
      <c r="AT1039" s="378">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376">
        <f ca="1">COUNTIF(INDIRECT("U"&amp;(ROW()+12*(($AO1039-1)*3+$AP1039)-ROW())/12+5):INDIRECT("AF"&amp;(ROW()+12*(($AO1039-1)*3+$AP1039)-ROW())/12+5),AT1039)</f>
        <v>0</v>
      </c>
      <c r="AV1039" s="376">
        <f ca="1">IF(AND(AR1039+AT1039&gt;0,AS1039+AU1039&gt;0),COUNTIF(AV$6:AV1038,"&gt;0")+1,0)</f>
        <v>0</v>
      </c>
    </row>
    <row r="1040" spans="41:48" x14ac:dyDescent="0.15">
      <c r="AO1040" s="376">
        <v>29</v>
      </c>
      <c r="AP1040" s="376">
        <v>3</v>
      </c>
      <c r="AQ1040" s="376">
        <v>3</v>
      </c>
      <c r="AR1040" s="378">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76">
        <f ca="1">COUNTIF(INDIRECT("H"&amp;(ROW()+12*(($AO1040-1)*3+$AP1040)-ROW())/12+5):INDIRECT("S"&amp;(ROW()+12*(($AO1040-1)*3+$AP1040)-ROW())/12+5),AR1040)</f>
        <v>0</v>
      </c>
      <c r="AT1040" s="378">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376">
        <f ca="1">COUNTIF(INDIRECT("U"&amp;(ROW()+12*(($AO1040-1)*3+$AP1040)-ROW())/12+5):INDIRECT("AF"&amp;(ROW()+12*(($AO1040-1)*3+$AP1040)-ROW())/12+5),AT1040)</f>
        <v>0</v>
      </c>
      <c r="AV1040" s="376">
        <f ca="1">IF(AND(AR1040+AT1040&gt;0,AS1040+AU1040&gt;0),COUNTIF(AV$6:AV1039,"&gt;0")+1,0)</f>
        <v>0</v>
      </c>
    </row>
    <row r="1041" spans="41:48" x14ac:dyDescent="0.15">
      <c r="AO1041" s="376">
        <v>29</v>
      </c>
      <c r="AP1041" s="376">
        <v>3</v>
      </c>
      <c r="AQ1041" s="376">
        <v>4</v>
      </c>
      <c r="AR1041" s="378">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76">
        <f ca="1">COUNTIF(INDIRECT("H"&amp;(ROW()+12*(($AO1041-1)*3+$AP1041)-ROW())/12+5):INDIRECT("S"&amp;(ROW()+12*(($AO1041-1)*3+$AP1041)-ROW())/12+5),AR1041)</f>
        <v>0</v>
      </c>
      <c r="AT1041" s="378">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376">
        <f ca="1">COUNTIF(INDIRECT("U"&amp;(ROW()+12*(($AO1041-1)*3+$AP1041)-ROW())/12+5):INDIRECT("AF"&amp;(ROW()+12*(($AO1041-1)*3+$AP1041)-ROW())/12+5),AT1041)</f>
        <v>0</v>
      </c>
      <c r="AV1041" s="376">
        <f ca="1">IF(AND(AR1041+AT1041&gt;0,AS1041+AU1041&gt;0),COUNTIF(AV$6:AV1040,"&gt;0")+1,0)</f>
        <v>0</v>
      </c>
    </row>
    <row r="1042" spans="41:48" x14ac:dyDescent="0.15">
      <c r="AO1042" s="376">
        <v>29</v>
      </c>
      <c r="AP1042" s="376">
        <v>3</v>
      </c>
      <c r="AQ1042" s="376">
        <v>5</v>
      </c>
      <c r="AR1042" s="378">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76">
        <f ca="1">COUNTIF(INDIRECT("H"&amp;(ROW()+12*(($AO1042-1)*3+$AP1042)-ROW())/12+5):INDIRECT("S"&amp;(ROW()+12*(($AO1042-1)*3+$AP1042)-ROW())/12+5),AR1042)</f>
        <v>0</v>
      </c>
      <c r="AT1042" s="378">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376">
        <f ca="1">COUNTIF(INDIRECT("U"&amp;(ROW()+12*(($AO1042-1)*3+$AP1042)-ROW())/12+5):INDIRECT("AF"&amp;(ROW()+12*(($AO1042-1)*3+$AP1042)-ROW())/12+5),AT1042)</f>
        <v>0</v>
      </c>
      <c r="AV1042" s="376">
        <f ca="1">IF(AND(AR1042+AT1042&gt;0,AS1042+AU1042&gt;0),COUNTIF(AV$6:AV1041,"&gt;0")+1,0)</f>
        <v>0</v>
      </c>
    </row>
    <row r="1043" spans="41:48" x14ac:dyDescent="0.15">
      <c r="AO1043" s="376">
        <v>29</v>
      </c>
      <c r="AP1043" s="376">
        <v>3</v>
      </c>
      <c r="AQ1043" s="376">
        <v>6</v>
      </c>
      <c r="AR1043" s="378">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76">
        <f ca="1">COUNTIF(INDIRECT("H"&amp;(ROW()+12*(($AO1043-1)*3+$AP1043)-ROW())/12+5):INDIRECT("S"&amp;(ROW()+12*(($AO1043-1)*3+$AP1043)-ROW())/12+5),AR1043)</f>
        <v>0</v>
      </c>
      <c r="AT1043" s="378">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376">
        <f ca="1">COUNTIF(INDIRECT("U"&amp;(ROW()+12*(($AO1043-1)*3+$AP1043)-ROW())/12+5):INDIRECT("AF"&amp;(ROW()+12*(($AO1043-1)*3+$AP1043)-ROW())/12+5),AT1043)</f>
        <v>0</v>
      </c>
      <c r="AV1043" s="376">
        <f ca="1">IF(AND(AR1043+AT1043&gt;0,AS1043+AU1043&gt;0),COUNTIF(AV$6:AV1042,"&gt;0")+1,0)</f>
        <v>0</v>
      </c>
    </row>
    <row r="1044" spans="41:48" x14ac:dyDescent="0.15">
      <c r="AO1044" s="376">
        <v>29</v>
      </c>
      <c r="AP1044" s="376">
        <v>3</v>
      </c>
      <c r="AQ1044" s="376">
        <v>7</v>
      </c>
      <c r="AR1044" s="378">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76">
        <f ca="1">COUNTIF(INDIRECT("H"&amp;(ROW()+12*(($AO1044-1)*3+$AP1044)-ROW())/12+5):INDIRECT("S"&amp;(ROW()+12*(($AO1044-1)*3+$AP1044)-ROW())/12+5),AR1044)</f>
        <v>0</v>
      </c>
      <c r="AT1044" s="378">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376">
        <f ca="1">COUNTIF(INDIRECT("U"&amp;(ROW()+12*(($AO1044-1)*3+$AP1044)-ROW())/12+5):INDIRECT("AF"&amp;(ROW()+12*(($AO1044-1)*3+$AP1044)-ROW())/12+5),AT1044)</f>
        <v>0</v>
      </c>
      <c r="AV1044" s="376">
        <f ca="1">IF(AND(AR1044+AT1044&gt;0,AS1044+AU1044&gt;0),COUNTIF(AV$6:AV1043,"&gt;0")+1,0)</f>
        <v>0</v>
      </c>
    </row>
    <row r="1045" spans="41:48" x14ac:dyDescent="0.15">
      <c r="AO1045" s="376">
        <v>29</v>
      </c>
      <c r="AP1045" s="376">
        <v>3</v>
      </c>
      <c r="AQ1045" s="376">
        <v>8</v>
      </c>
      <c r="AR1045" s="378">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76">
        <f ca="1">COUNTIF(INDIRECT("H"&amp;(ROW()+12*(($AO1045-1)*3+$AP1045)-ROW())/12+5):INDIRECT("S"&amp;(ROW()+12*(($AO1045-1)*3+$AP1045)-ROW())/12+5),AR1045)</f>
        <v>0</v>
      </c>
      <c r="AT1045" s="378">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376">
        <f ca="1">COUNTIF(INDIRECT("U"&amp;(ROW()+12*(($AO1045-1)*3+$AP1045)-ROW())/12+5):INDIRECT("AF"&amp;(ROW()+12*(($AO1045-1)*3+$AP1045)-ROW())/12+5),AT1045)</f>
        <v>0</v>
      </c>
      <c r="AV1045" s="376">
        <f ca="1">IF(AND(AR1045+AT1045&gt;0,AS1045+AU1045&gt;0),COUNTIF(AV$6:AV1044,"&gt;0")+1,0)</f>
        <v>0</v>
      </c>
    </row>
    <row r="1046" spans="41:48" x14ac:dyDescent="0.15">
      <c r="AO1046" s="376">
        <v>29</v>
      </c>
      <c r="AP1046" s="376">
        <v>3</v>
      </c>
      <c r="AQ1046" s="376">
        <v>9</v>
      </c>
      <c r="AR1046" s="378">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76">
        <f ca="1">COUNTIF(INDIRECT("H"&amp;(ROW()+12*(($AO1046-1)*3+$AP1046)-ROW())/12+5):INDIRECT("S"&amp;(ROW()+12*(($AO1046-1)*3+$AP1046)-ROW())/12+5),AR1046)</f>
        <v>0</v>
      </c>
      <c r="AT1046" s="378">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376">
        <f ca="1">COUNTIF(INDIRECT("U"&amp;(ROW()+12*(($AO1046-1)*3+$AP1046)-ROW())/12+5):INDIRECT("AF"&amp;(ROW()+12*(($AO1046-1)*3+$AP1046)-ROW())/12+5),AT1046)</f>
        <v>0</v>
      </c>
      <c r="AV1046" s="376">
        <f ca="1">IF(AND(AR1046+AT1046&gt;0,AS1046+AU1046&gt;0),COUNTIF(AV$6:AV1045,"&gt;0")+1,0)</f>
        <v>0</v>
      </c>
    </row>
    <row r="1047" spans="41:48" x14ac:dyDescent="0.15">
      <c r="AO1047" s="376">
        <v>29</v>
      </c>
      <c r="AP1047" s="376">
        <v>3</v>
      </c>
      <c r="AQ1047" s="376">
        <v>10</v>
      </c>
      <c r="AR1047" s="378">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76">
        <f ca="1">COUNTIF(INDIRECT("H"&amp;(ROW()+12*(($AO1047-1)*3+$AP1047)-ROW())/12+5):INDIRECT("S"&amp;(ROW()+12*(($AO1047-1)*3+$AP1047)-ROW())/12+5),AR1047)</f>
        <v>0</v>
      </c>
      <c r="AT1047" s="378">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376">
        <f ca="1">COUNTIF(INDIRECT("U"&amp;(ROW()+12*(($AO1047-1)*3+$AP1047)-ROW())/12+5):INDIRECT("AF"&amp;(ROW()+12*(($AO1047-1)*3+$AP1047)-ROW())/12+5),AT1047)</f>
        <v>0</v>
      </c>
      <c r="AV1047" s="376">
        <f ca="1">IF(AND(AR1047+AT1047&gt;0,AS1047+AU1047&gt;0),COUNTIF(AV$6:AV1046,"&gt;0")+1,0)</f>
        <v>0</v>
      </c>
    </row>
    <row r="1048" spans="41:48" x14ac:dyDescent="0.15">
      <c r="AO1048" s="376">
        <v>29</v>
      </c>
      <c r="AP1048" s="376">
        <v>3</v>
      </c>
      <c r="AQ1048" s="376">
        <v>11</v>
      </c>
      <c r="AR1048" s="378">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76">
        <f ca="1">COUNTIF(INDIRECT("H"&amp;(ROW()+12*(($AO1048-1)*3+$AP1048)-ROW())/12+5):INDIRECT("S"&amp;(ROW()+12*(($AO1048-1)*3+$AP1048)-ROW())/12+5),AR1048)</f>
        <v>0</v>
      </c>
      <c r="AT1048" s="378">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376">
        <f ca="1">COUNTIF(INDIRECT("U"&amp;(ROW()+12*(($AO1048-1)*3+$AP1048)-ROW())/12+5):INDIRECT("AF"&amp;(ROW()+12*(($AO1048-1)*3+$AP1048)-ROW())/12+5),AT1048)</f>
        <v>0</v>
      </c>
      <c r="AV1048" s="376">
        <f ca="1">IF(AND(AR1048+AT1048&gt;0,AS1048+AU1048&gt;0),COUNTIF(AV$6:AV1047,"&gt;0")+1,0)</f>
        <v>0</v>
      </c>
    </row>
    <row r="1049" spans="41:48" x14ac:dyDescent="0.15">
      <c r="AO1049" s="376">
        <v>29</v>
      </c>
      <c r="AP1049" s="376">
        <v>3</v>
      </c>
      <c r="AQ1049" s="376">
        <v>12</v>
      </c>
      <c r="AR1049" s="378">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76">
        <f ca="1">COUNTIF(INDIRECT("H"&amp;(ROW()+12*(($AO1049-1)*3+$AP1049)-ROW())/12+5):INDIRECT("S"&amp;(ROW()+12*(($AO1049-1)*3+$AP1049)-ROW())/12+5),AR1049)</f>
        <v>0</v>
      </c>
      <c r="AT1049" s="378">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376">
        <f ca="1">COUNTIF(INDIRECT("U"&amp;(ROW()+12*(($AO1049-1)*3+$AP1049)-ROW())/12+5):INDIRECT("AF"&amp;(ROW()+12*(($AO1049-1)*3+$AP1049)-ROW())/12+5),AT1049)</f>
        <v>0</v>
      </c>
      <c r="AV1049" s="376">
        <f ca="1">IF(AND(AR1049+AT1049&gt;0,AS1049+AU1049&gt;0),COUNTIF(AV$6:AV1048,"&gt;0")+1,0)</f>
        <v>0</v>
      </c>
    </row>
    <row r="1050" spans="41:48" x14ac:dyDescent="0.15">
      <c r="AO1050" s="376">
        <v>30</v>
      </c>
      <c r="AP1050" s="376">
        <v>1</v>
      </c>
      <c r="AQ1050" s="376">
        <v>1</v>
      </c>
      <c r="AR1050" s="378">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76">
        <f ca="1">COUNTIF(INDIRECT("H"&amp;(ROW()+12*(($AO1050-1)*3+$AP1050)-ROW())/12+5):INDIRECT("S"&amp;(ROW()+12*(($AO1050-1)*3+$AP1050)-ROW())/12+5),AR1050)</f>
        <v>0</v>
      </c>
      <c r="AT1050" s="378">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376">
        <f ca="1">COUNTIF(INDIRECT("U"&amp;(ROW()+12*(($AO1050-1)*3+$AP1050)-ROW())/12+5):INDIRECT("AF"&amp;(ROW()+12*(($AO1050-1)*3+$AP1050)-ROW())/12+5),AT1050)</f>
        <v>0</v>
      </c>
      <c r="AV1050" s="376">
        <f ca="1">IF(AND(AR1050+AT1050&gt;0,AS1050+AU1050&gt;0),COUNTIF(AV$6:AV1049,"&gt;0")+1,0)</f>
        <v>0</v>
      </c>
    </row>
    <row r="1051" spans="41:48" x14ac:dyDescent="0.15">
      <c r="AO1051" s="376">
        <v>30</v>
      </c>
      <c r="AP1051" s="376">
        <v>1</v>
      </c>
      <c r="AQ1051" s="376">
        <v>2</v>
      </c>
      <c r="AR1051" s="378">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76">
        <f ca="1">COUNTIF(INDIRECT("H"&amp;(ROW()+12*(($AO1051-1)*3+$AP1051)-ROW())/12+5):INDIRECT("S"&amp;(ROW()+12*(($AO1051-1)*3+$AP1051)-ROW())/12+5),AR1051)</f>
        <v>0</v>
      </c>
      <c r="AT1051" s="378">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376">
        <f ca="1">COUNTIF(INDIRECT("U"&amp;(ROW()+12*(($AO1051-1)*3+$AP1051)-ROW())/12+5):INDIRECT("AF"&amp;(ROW()+12*(($AO1051-1)*3+$AP1051)-ROW())/12+5),AT1051)</f>
        <v>0</v>
      </c>
      <c r="AV1051" s="376">
        <f ca="1">IF(AND(AR1051+AT1051&gt;0,AS1051+AU1051&gt;0),COUNTIF(AV$6:AV1050,"&gt;0")+1,0)</f>
        <v>0</v>
      </c>
    </row>
    <row r="1052" spans="41:48" x14ac:dyDescent="0.15">
      <c r="AO1052" s="376">
        <v>30</v>
      </c>
      <c r="AP1052" s="376">
        <v>1</v>
      </c>
      <c r="AQ1052" s="376">
        <v>3</v>
      </c>
      <c r="AR1052" s="378">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76">
        <f ca="1">COUNTIF(INDIRECT("H"&amp;(ROW()+12*(($AO1052-1)*3+$AP1052)-ROW())/12+5):INDIRECT("S"&amp;(ROW()+12*(($AO1052-1)*3+$AP1052)-ROW())/12+5),AR1052)</f>
        <v>0</v>
      </c>
      <c r="AT1052" s="378">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376">
        <f ca="1">COUNTIF(INDIRECT("U"&amp;(ROW()+12*(($AO1052-1)*3+$AP1052)-ROW())/12+5):INDIRECT("AF"&amp;(ROW()+12*(($AO1052-1)*3+$AP1052)-ROW())/12+5),AT1052)</f>
        <v>0</v>
      </c>
      <c r="AV1052" s="376">
        <f ca="1">IF(AND(AR1052+AT1052&gt;0,AS1052+AU1052&gt;0),COUNTIF(AV$6:AV1051,"&gt;0")+1,0)</f>
        <v>0</v>
      </c>
    </row>
    <row r="1053" spans="41:48" x14ac:dyDescent="0.15">
      <c r="AO1053" s="376">
        <v>30</v>
      </c>
      <c r="AP1053" s="376">
        <v>1</v>
      </c>
      <c r="AQ1053" s="376">
        <v>4</v>
      </c>
      <c r="AR1053" s="378">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76">
        <f ca="1">COUNTIF(INDIRECT("H"&amp;(ROW()+12*(($AO1053-1)*3+$AP1053)-ROW())/12+5):INDIRECT("S"&amp;(ROW()+12*(($AO1053-1)*3+$AP1053)-ROW())/12+5),AR1053)</f>
        <v>0</v>
      </c>
      <c r="AT1053" s="378">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376">
        <f ca="1">COUNTIF(INDIRECT("U"&amp;(ROW()+12*(($AO1053-1)*3+$AP1053)-ROW())/12+5):INDIRECT("AF"&amp;(ROW()+12*(($AO1053-1)*3+$AP1053)-ROW())/12+5),AT1053)</f>
        <v>0</v>
      </c>
      <c r="AV1053" s="376">
        <f ca="1">IF(AND(AR1053+AT1053&gt;0,AS1053+AU1053&gt;0),COUNTIF(AV$6:AV1052,"&gt;0")+1,0)</f>
        <v>0</v>
      </c>
    </row>
    <row r="1054" spans="41:48" x14ac:dyDescent="0.15">
      <c r="AO1054" s="376">
        <v>30</v>
      </c>
      <c r="AP1054" s="376">
        <v>1</v>
      </c>
      <c r="AQ1054" s="376">
        <v>5</v>
      </c>
      <c r="AR1054" s="378">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76">
        <f ca="1">COUNTIF(INDIRECT("H"&amp;(ROW()+12*(($AO1054-1)*3+$AP1054)-ROW())/12+5):INDIRECT("S"&amp;(ROW()+12*(($AO1054-1)*3+$AP1054)-ROW())/12+5),AR1054)</f>
        <v>0</v>
      </c>
      <c r="AT1054" s="378">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376">
        <f ca="1">COUNTIF(INDIRECT("U"&amp;(ROW()+12*(($AO1054-1)*3+$AP1054)-ROW())/12+5):INDIRECT("AF"&amp;(ROW()+12*(($AO1054-1)*3+$AP1054)-ROW())/12+5),AT1054)</f>
        <v>0</v>
      </c>
      <c r="AV1054" s="376">
        <f ca="1">IF(AND(AR1054+AT1054&gt;0,AS1054+AU1054&gt;0),COUNTIF(AV$6:AV1053,"&gt;0")+1,0)</f>
        <v>0</v>
      </c>
    </row>
    <row r="1055" spans="41:48" x14ac:dyDescent="0.15">
      <c r="AO1055" s="376">
        <v>30</v>
      </c>
      <c r="AP1055" s="376">
        <v>1</v>
      </c>
      <c r="AQ1055" s="376">
        <v>6</v>
      </c>
      <c r="AR1055" s="378">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76">
        <f ca="1">COUNTIF(INDIRECT("H"&amp;(ROW()+12*(($AO1055-1)*3+$AP1055)-ROW())/12+5):INDIRECT("S"&amp;(ROW()+12*(($AO1055-1)*3+$AP1055)-ROW())/12+5),AR1055)</f>
        <v>0</v>
      </c>
      <c r="AT1055" s="378">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376">
        <f ca="1">COUNTIF(INDIRECT("U"&amp;(ROW()+12*(($AO1055-1)*3+$AP1055)-ROW())/12+5):INDIRECT("AF"&amp;(ROW()+12*(($AO1055-1)*3+$AP1055)-ROW())/12+5),AT1055)</f>
        <v>0</v>
      </c>
      <c r="AV1055" s="376">
        <f ca="1">IF(AND(AR1055+AT1055&gt;0,AS1055+AU1055&gt;0),COUNTIF(AV$6:AV1054,"&gt;0")+1,0)</f>
        <v>0</v>
      </c>
    </row>
    <row r="1056" spans="41:48" x14ac:dyDescent="0.15">
      <c r="AO1056" s="376">
        <v>30</v>
      </c>
      <c r="AP1056" s="376">
        <v>1</v>
      </c>
      <c r="AQ1056" s="376">
        <v>7</v>
      </c>
      <c r="AR1056" s="378">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76">
        <f ca="1">COUNTIF(INDIRECT("H"&amp;(ROW()+12*(($AO1056-1)*3+$AP1056)-ROW())/12+5):INDIRECT("S"&amp;(ROW()+12*(($AO1056-1)*3+$AP1056)-ROW())/12+5),AR1056)</f>
        <v>0</v>
      </c>
      <c r="AT1056" s="378">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376">
        <f ca="1">COUNTIF(INDIRECT("U"&amp;(ROW()+12*(($AO1056-1)*3+$AP1056)-ROW())/12+5):INDIRECT("AF"&amp;(ROW()+12*(($AO1056-1)*3+$AP1056)-ROW())/12+5),AT1056)</f>
        <v>0</v>
      </c>
      <c r="AV1056" s="376">
        <f ca="1">IF(AND(AR1056+AT1056&gt;0,AS1056+AU1056&gt;0),COUNTIF(AV$6:AV1055,"&gt;0")+1,0)</f>
        <v>0</v>
      </c>
    </row>
    <row r="1057" spans="41:48" x14ac:dyDescent="0.15">
      <c r="AO1057" s="376">
        <v>30</v>
      </c>
      <c r="AP1057" s="376">
        <v>1</v>
      </c>
      <c r="AQ1057" s="376">
        <v>8</v>
      </c>
      <c r="AR1057" s="378">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76">
        <f ca="1">COUNTIF(INDIRECT("H"&amp;(ROW()+12*(($AO1057-1)*3+$AP1057)-ROW())/12+5):INDIRECT("S"&amp;(ROW()+12*(($AO1057-1)*3+$AP1057)-ROW())/12+5),AR1057)</f>
        <v>0</v>
      </c>
      <c r="AT1057" s="378">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376">
        <f ca="1">COUNTIF(INDIRECT("U"&amp;(ROW()+12*(($AO1057-1)*3+$AP1057)-ROW())/12+5):INDIRECT("AF"&amp;(ROW()+12*(($AO1057-1)*3+$AP1057)-ROW())/12+5),AT1057)</f>
        <v>0</v>
      </c>
      <c r="AV1057" s="376">
        <f ca="1">IF(AND(AR1057+AT1057&gt;0,AS1057+AU1057&gt;0),COUNTIF(AV$6:AV1056,"&gt;0")+1,0)</f>
        <v>0</v>
      </c>
    </row>
    <row r="1058" spans="41:48" x14ac:dyDescent="0.15">
      <c r="AO1058" s="376">
        <v>30</v>
      </c>
      <c r="AP1058" s="376">
        <v>1</v>
      </c>
      <c r="AQ1058" s="376">
        <v>9</v>
      </c>
      <c r="AR1058" s="378">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76">
        <f ca="1">COUNTIF(INDIRECT("H"&amp;(ROW()+12*(($AO1058-1)*3+$AP1058)-ROW())/12+5):INDIRECT("S"&amp;(ROW()+12*(($AO1058-1)*3+$AP1058)-ROW())/12+5),AR1058)</f>
        <v>0</v>
      </c>
      <c r="AT1058" s="378">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376">
        <f ca="1">COUNTIF(INDIRECT("U"&amp;(ROW()+12*(($AO1058-1)*3+$AP1058)-ROW())/12+5):INDIRECT("AF"&amp;(ROW()+12*(($AO1058-1)*3+$AP1058)-ROW())/12+5),AT1058)</f>
        <v>0</v>
      </c>
      <c r="AV1058" s="376">
        <f ca="1">IF(AND(AR1058+AT1058&gt;0,AS1058+AU1058&gt;0),COUNTIF(AV$6:AV1057,"&gt;0")+1,0)</f>
        <v>0</v>
      </c>
    </row>
    <row r="1059" spans="41:48" x14ac:dyDescent="0.15">
      <c r="AO1059" s="376">
        <v>30</v>
      </c>
      <c r="AP1059" s="376">
        <v>1</v>
      </c>
      <c r="AQ1059" s="376">
        <v>10</v>
      </c>
      <c r="AR1059" s="378">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76">
        <f ca="1">COUNTIF(INDIRECT("H"&amp;(ROW()+12*(($AO1059-1)*3+$AP1059)-ROW())/12+5):INDIRECT("S"&amp;(ROW()+12*(($AO1059-1)*3+$AP1059)-ROW())/12+5),AR1059)</f>
        <v>0</v>
      </c>
      <c r="AT1059" s="378">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376">
        <f ca="1">COUNTIF(INDIRECT("U"&amp;(ROW()+12*(($AO1059-1)*3+$AP1059)-ROW())/12+5):INDIRECT("AF"&amp;(ROW()+12*(($AO1059-1)*3+$AP1059)-ROW())/12+5),AT1059)</f>
        <v>0</v>
      </c>
      <c r="AV1059" s="376">
        <f ca="1">IF(AND(AR1059+AT1059&gt;0,AS1059+AU1059&gt;0),COUNTIF(AV$6:AV1058,"&gt;0")+1,0)</f>
        <v>0</v>
      </c>
    </row>
    <row r="1060" spans="41:48" x14ac:dyDescent="0.15">
      <c r="AO1060" s="376">
        <v>30</v>
      </c>
      <c r="AP1060" s="376">
        <v>1</v>
      </c>
      <c r="AQ1060" s="376">
        <v>11</v>
      </c>
      <c r="AR1060" s="378">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76">
        <f ca="1">COUNTIF(INDIRECT("H"&amp;(ROW()+12*(($AO1060-1)*3+$AP1060)-ROW())/12+5):INDIRECT("S"&amp;(ROW()+12*(($AO1060-1)*3+$AP1060)-ROW())/12+5),AR1060)</f>
        <v>0</v>
      </c>
      <c r="AT1060" s="378">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376">
        <f ca="1">COUNTIF(INDIRECT("U"&amp;(ROW()+12*(($AO1060-1)*3+$AP1060)-ROW())/12+5):INDIRECT("AF"&amp;(ROW()+12*(($AO1060-1)*3+$AP1060)-ROW())/12+5),AT1060)</f>
        <v>0</v>
      </c>
      <c r="AV1060" s="376">
        <f ca="1">IF(AND(AR1060+AT1060&gt;0,AS1060+AU1060&gt;0),COUNTIF(AV$6:AV1059,"&gt;0")+1,0)</f>
        <v>0</v>
      </c>
    </row>
    <row r="1061" spans="41:48" x14ac:dyDescent="0.15">
      <c r="AO1061" s="376">
        <v>30</v>
      </c>
      <c r="AP1061" s="376">
        <v>1</v>
      </c>
      <c r="AQ1061" s="376">
        <v>12</v>
      </c>
      <c r="AR1061" s="378">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76">
        <f ca="1">COUNTIF(INDIRECT("H"&amp;(ROW()+12*(($AO1061-1)*3+$AP1061)-ROW())/12+5):INDIRECT("S"&amp;(ROW()+12*(($AO1061-1)*3+$AP1061)-ROW())/12+5),AR1061)</f>
        <v>0</v>
      </c>
      <c r="AT1061" s="378">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376">
        <f ca="1">COUNTIF(INDIRECT("U"&amp;(ROW()+12*(($AO1061-1)*3+$AP1061)-ROW())/12+5):INDIRECT("AF"&amp;(ROW()+12*(($AO1061-1)*3+$AP1061)-ROW())/12+5),AT1061)</f>
        <v>0</v>
      </c>
      <c r="AV1061" s="376">
        <f ca="1">IF(AND(AR1061+AT1061&gt;0,AS1061+AU1061&gt;0),COUNTIF(AV$6:AV1060,"&gt;0")+1,0)</f>
        <v>0</v>
      </c>
    </row>
    <row r="1062" spans="41:48" x14ac:dyDescent="0.15">
      <c r="AO1062" s="376">
        <v>30</v>
      </c>
      <c r="AP1062" s="376">
        <v>2</v>
      </c>
      <c r="AQ1062" s="376">
        <v>1</v>
      </c>
      <c r="AR1062" s="378">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76">
        <f ca="1">COUNTIF(INDIRECT("H"&amp;(ROW()+12*(($AO1062-1)*3+$AP1062)-ROW())/12+5):INDIRECT("S"&amp;(ROW()+12*(($AO1062-1)*3+$AP1062)-ROW())/12+5),AR1062)</f>
        <v>0</v>
      </c>
      <c r="AT1062" s="378">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376">
        <f ca="1">COUNTIF(INDIRECT("U"&amp;(ROW()+12*(($AO1062-1)*3+$AP1062)-ROW())/12+5):INDIRECT("AF"&amp;(ROW()+12*(($AO1062-1)*3+$AP1062)-ROW())/12+5),AT1062)</f>
        <v>0</v>
      </c>
      <c r="AV1062" s="376">
        <f ca="1">IF(AND(AR1062+AT1062&gt;0,AS1062+AU1062&gt;0),COUNTIF(AV$6:AV1061,"&gt;0")+1,0)</f>
        <v>0</v>
      </c>
    </row>
    <row r="1063" spans="41:48" x14ac:dyDescent="0.15">
      <c r="AO1063" s="376">
        <v>30</v>
      </c>
      <c r="AP1063" s="376">
        <v>2</v>
      </c>
      <c r="AQ1063" s="376">
        <v>2</v>
      </c>
      <c r="AR1063" s="378">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76">
        <f ca="1">COUNTIF(INDIRECT("H"&amp;(ROW()+12*(($AO1063-1)*3+$AP1063)-ROW())/12+5):INDIRECT("S"&amp;(ROW()+12*(($AO1063-1)*3+$AP1063)-ROW())/12+5),AR1063)</f>
        <v>0</v>
      </c>
      <c r="AT1063" s="378">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376">
        <f ca="1">COUNTIF(INDIRECT("U"&amp;(ROW()+12*(($AO1063-1)*3+$AP1063)-ROW())/12+5):INDIRECT("AF"&amp;(ROW()+12*(($AO1063-1)*3+$AP1063)-ROW())/12+5),AT1063)</f>
        <v>0</v>
      </c>
      <c r="AV1063" s="376">
        <f ca="1">IF(AND(AR1063+AT1063&gt;0,AS1063+AU1063&gt;0),COUNTIF(AV$6:AV1062,"&gt;0")+1,0)</f>
        <v>0</v>
      </c>
    </row>
    <row r="1064" spans="41:48" x14ac:dyDescent="0.15">
      <c r="AO1064" s="376">
        <v>30</v>
      </c>
      <c r="AP1064" s="376">
        <v>2</v>
      </c>
      <c r="AQ1064" s="376">
        <v>3</v>
      </c>
      <c r="AR1064" s="378">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76">
        <f ca="1">COUNTIF(INDIRECT("H"&amp;(ROW()+12*(($AO1064-1)*3+$AP1064)-ROW())/12+5):INDIRECT("S"&amp;(ROW()+12*(($AO1064-1)*3+$AP1064)-ROW())/12+5),AR1064)</f>
        <v>0</v>
      </c>
      <c r="AT1064" s="378">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376">
        <f ca="1">COUNTIF(INDIRECT("U"&amp;(ROW()+12*(($AO1064-1)*3+$AP1064)-ROW())/12+5):INDIRECT("AF"&amp;(ROW()+12*(($AO1064-1)*3+$AP1064)-ROW())/12+5),AT1064)</f>
        <v>0</v>
      </c>
      <c r="AV1064" s="376">
        <f ca="1">IF(AND(AR1064+AT1064&gt;0,AS1064+AU1064&gt;0),COUNTIF(AV$6:AV1063,"&gt;0")+1,0)</f>
        <v>0</v>
      </c>
    </row>
    <row r="1065" spans="41:48" x14ac:dyDescent="0.15">
      <c r="AO1065" s="376">
        <v>30</v>
      </c>
      <c r="AP1065" s="376">
        <v>2</v>
      </c>
      <c r="AQ1065" s="376">
        <v>4</v>
      </c>
      <c r="AR1065" s="378">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76">
        <f ca="1">COUNTIF(INDIRECT("H"&amp;(ROW()+12*(($AO1065-1)*3+$AP1065)-ROW())/12+5):INDIRECT("S"&amp;(ROW()+12*(($AO1065-1)*3+$AP1065)-ROW())/12+5),AR1065)</f>
        <v>0</v>
      </c>
      <c r="AT1065" s="378">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376">
        <f ca="1">COUNTIF(INDIRECT("U"&amp;(ROW()+12*(($AO1065-1)*3+$AP1065)-ROW())/12+5):INDIRECT("AF"&amp;(ROW()+12*(($AO1065-1)*3+$AP1065)-ROW())/12+5),AT1065)</f>
        <v>0</v>
      </c>
      <c r="AV1065" s="376">
        <f ca="1">IF(AND(AR1065+AT1065&gt;0,AS1065+AU1065&gt;0),COUNTIF(AV$6:AV1064,"&gt;0")+1,0)</f>
        <v>0</v>
      </c>
    </row>
    <row r="1066" spans="41:48" x14ac:dyDescent="0.15">
      <c r="AO1066" s="376">
        <v>30</v>
      </c>
      <c r="AP1066" s="376">
        <v>2</v>
      </c>
      <c r="AQ1066" s="376">
        <v>5</v>
      </c>
      <c r="AR1066" s="378">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76">
        <f ca="1">COUNTIF(INDIRECT("H"&amp;(ROW()+12*(($AO1066-1)*3+$AP1066)-ROW())/12+5):INDIRECT("S"&amp;(ROW()+12*(($AO1066-1)*3+$AP1066)-ROW())/12+5),AR1066)</f>
        <v>0</v>
      </c>
      <c r="AT1066" s="378">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376">
        <f ca="1">COUNTIF(INDIRECT("U"&amp;(ROW()+12*(($AO1066-1)*3+$AP1066)-ROW())/12+5):INDIRECT("AF"&amp;(ROW()+12*(($AO1066-1)*3+$AP1066)-ROW())/12+5),AT1066)</f>
        <v>0</v>
      </c>
      <c r="AV1066" s="376">
        <f ca="1">IF(AND(AR1066+AT1066&gt;0,AS1066+AU1066&gt;0),COUNTIF(AV$6:AV1065,"&gt;0")+1,0)</f>
        <v>0</v>
      </c>
    </row>
    <row r="1067" spans="41:48" x14ac:dyDescent="0.15">
      <c r="AO1067" s="376">
        <v>30</v>
      </c>
      <c r="AP1067" s="376">
        <v>2</v>
      </c>
      <c r="AQ1067" s="376">
        <v>6</v>
      </c>
      <c r="AR1067" s="378">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76">
        <f ca="1">COUNTIF(INDIRECT("H"&amp;(ROW()+12*(($AO1067-1)*3+$AP1067)-ROW())/12+5):INDIRECT("S"&amp;(ROW()+12*(($AO1067-1)*3+$AP1067)-ROW())/12+5),AR1067)</f>
        <v>0</v>
      </c>
      <c r="AT1067" s="378">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376">
        <f ca="1">COUNTIF(INDIRECT("U"&amp;(ROW()+12*(($AO1067-1)*3+$AP1067)-ROW())/12+5):INDIRECT("AF"&amp;(ROW()+12*(($AO1067-1)*3+$AP1067)-ROW())/12+5),AT1067)</f>
        <v>0</v>
      </c>
      <c r="AV1067" s="376">
        <f ca="1">IF(AND(AR1067+AT1067&gt;0,AS1067+AU1067&gt;0),COUNTIF(AV$6:AV1066,"&gt;0")+1,0)</f>
        <v>0</v>
      </c>
    </row>
    <row r="1068" spans="41:48" x14ac:dyDescent="0.15">
      <c r="AO1068" s="376">
        <v>30</v>
      </c>
      <c r="AP1068" s="376">
        <v>2</v>
      </c>
      <c r="AQ1068" s="376">
        <v>7</v>
      </c>
      <c r="AR1068" s="378">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76">
        <f ca="1">COUNTIF(INDIRECT("H"&amp;(ROW()+12*(($AO1068-1)*3+$AP1068)-ROW())/12+5):INDIRECT("S"&amp;(ROW()+12*(($AO1068-1)*3+$AP1068)-ROW())/12+5),AR1068)</f>
        <v>0</v>
      </c>
      <c r="AT1068" s="378">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376">
        <f ca="1">COUNTIF(INDIRECT("U"&amp;(ROW()+12*(($AO1068-1)*3+$AP1068)-ROW())/12+5):INDIRECT("AF"&amp;(ROW()+12*(($AO1068-1)*3+$AP1068)-ROW())/12+5),AT1068)</f>
        <v>0</v>
      </c>
      <c r="AV1068" s="376">
        <f ca="1">IF(AND(AR1068+AT1068&gt;0,AS1068+AU1068&gt;0),COUNTIF(AV$6:AV1067,"&gt;0")+1,0)</f>
        <v>0</v>
      </c>
    </row>
    <row r="1069" spans="41:48" x14ac:dyDescent="0.15">
      <c r="AO1069" s="376">
        <v>30</v>
      </c>
      <c r="AP1069" s="376">
        <v>2</v>
      </c>
      <c r="AQ1069" s="376">
        <v>8</v>
      </c>
      <c r="AR1069" s="378">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76">
        <f ca="1">COUNTIF(INDIRECT("H"&amp;(ROW()+12*(($AO1069-1)*3+$AP1069)-ROW())/12+5):INDIRECT("S"&amp;(ROW()+12*(($AO1069-1)*3+$AP1069)-ROW())/12+5),AR1069)</f>
        <v>0</v>
      </c>
      <c r="AT1069" s="378">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376">
        <f ca="1">COUNTIF(INDIRECT("U"&amp;(ROW()+12*(($AO1069-1)*3+$AP1069)-ROW())/12+5):INDIRECT("AF"&amp;(ROW()+12*(($AO1069-1)*3+$AP1069)-ROW())/12+5),AT1069)</f>
        <v>0</v>
      </c>
      <c r="AV1069" s="376">
        <f ca="1">IF(AND(AR1069+AT1069&gt;0,AS1069+AU1069&gt;0),COUNTIF(AV$6:AV1068,"&gt;0")+1,0)</f>
        <v>0</v>
      </c>
    </row>
    <row r="1070" spans="41:48" x14ac:dyDescent="0.15">
      <c r="AO1070" s="376">
        <v>30</v>
      </c>
      <c r="AP1070" s="376">
        <v>2</v>
      </c>
      <c r="AQ1070" s="376">
        <v>9</v>
      </c>
      <c r="AR1070" s="378">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76">
        <f ca="1">COUNTIF(INDIRECT("H"&amp;(ROW()+12*(($AO1070-1)*3+$AP1070)-ROW())/12+5):INDIRECT("S"&amp;(ROW()+12*(($AO1070-1)*3+$AP1070)-ROW())/12+5),AR1070)</f>
        <v>0</v>
      </c>
      <c r="AT1070" s="378">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376">
        <f ca="1">COUNTIF(INDIRECT("U"&amp;(ROW()+12*(($AO1070-1)*3+$AP1070)-ROW())/12+5):INDIRECT("AF"&amp;(ROW()+12*(($AO1070-1)*3+$AP1070)-ROW())/12+5),AT1070)</f>
        <v>0</v>
      </c>
      <c r="AV1070" s="376">
        <f ca="1">IF(AND(AR1070+AT1070&gt;0,AS1070+AU1070&gt;0),COUNTIF(AV$6:AV1069,"&gt;0")+1,0)</f>
        <v>0</v>
      </c>
    </row>
    <row r="1071" spans="41:48" x14ac:dyDescent="0.15">
      <c r="AO1071" s="376">
        <v>30</v>
      </c>
      <c r="AP1071" s="376">
        <v>2</v>
      </c>
      <c r="AQ1071" s="376">
        <v>10</v>
      </c>
      <c r="AR1071" s="378">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76">
        <f ca="1">COUNTIF(INDIRECT("H"&amp;(ROW()+12*(($AO1071-1)*3+$AP1071)-ROW())/12+5):INDIRECT("S"&amp;(ROW()+12*(($AO1071-1)*3+$AP1071)-ROW())/12+5),AR1071)</f>
        <v>0</v>
      </c>
      <c r="AT1071" s="378">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376">
        <f ca="1">COUNTIF(INDIRECT("U"&amp;(ROW()+12*(($AO1071-1)*3+$AP1071)-ROW())/12+5):INDIRECT("AF"&amp;(ROW()+12*(($AO1071-1)*3+$AP1071)-ROW())/12+5),AT1071)</f>
        <v>0</v>
      </c>
      <c r="AV1071" s="376">
        <f ca="1">IF(AND(AR1071+AT1071&gt;0,AS1071+AU1071&gt;0),COUNTIF(AV$6:AV1070,"&gt;0")+1,0)</f>
        <v>0</v>
      </c>
    </row>
    <row r="1072" spans="41:48" x14ac:dyDescent="0.15">
      <c r="AO1072" s="376">
        <v>30</v>
      </c>
      <c r="AP1072" s="376">
        <v>2</v>
      </c>
      <c r="AQ1072" s="376">
        <v>11</v>
      </c>
      <c r="AR1072" s="378">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76">
        <f ca="1">COUNTIF(INDIRECT("H"&amp;(ROW()+12*(($AO1072-1)*3+$AP1072)-ROW())/12+5):INDIRECT("S"&amp;(ROW()+12*(($AO1072-1)*3+$AP1072)-ROW())/12+5),AR1072)</f>
        <v>0</v>
      </c>
      <c r="AT1072" s="378">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376">
        <f ca="1">COUNTIF(INDIRECT("U"&amp;(ROW()+12*(($AO1072-1)*3+$AP1072)-ROW())/12+5):INDIRECT("AF"&amp;(ROW()+12*(($AO1072-1)*3+$AP1072)-ROW())/12+5),AT1072)</f>
        <v>0</v>
      </c>
      <c r="AV1072" s="376">
        <f ca="1">IF(AND(AR1072+AT1072&gt;0,AS1072+AU1072&gt;0),COUNTIF(AV$6:AV1071,"&gt;0")+1,0)</f>
        <v>0</v>
      </c>
    </row>
    <row r="1073" spans="41:48" x14ac:dyDescent="0.15">
      <c r="AO1073" s="376">
        <v>30</v>
      </c>
      <c r="AP1073" s="376">
        <v>2</v>
      </c>
      <c r="AQ1073" s="376">
        <v>12</v>
      </c>
      <c r="AR1073" s="378">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76">
        <f ca="1">COUNTIF(INDIRECT("H"&amp;(ROW()+12*(($AO1073-1)*3+$AP1073)-ROW())/12+5):INDIRECT("S"&amp;(ROW()+12*(($AO1073-1)*3+$AP1073)-ROW())/12+5),AR1073)</f>
        <v>0</v>
      </c>
      <c r="AT1073" s="378">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376">
        <f ca="1">COUNTIF(INDIRECT("U"&amp;(ROW()+12*(($AO1073-1)*3+$AP1073)-ROW())/12+5):INDIRECT("AF"&amp;(ROW()+12*(($AO1073-1)*3+$AP1073)-ROW())/12+5),AT1073)</f>
        <v>0</v>
      </c>
      <c r="AV1073" s="376">
        <f ca="1">IF(AND(AR1073+AT1073&gt;0,AS1073+AU1073&gt;0),COUNTIF(AV$6:AV1072,"&gt;0")+1,0)</f>
        <v>0</v>
      </c>
    </row>
    <row r="1074" spans="41:48" x14ac:dyDescent="0.15">
      <c r="AO1074" s="376">
        <v>30</v>
      </c>
      <c r="AP1074" s="376">
        <v>3</v>
      </c>
      <c r="AQ1074" s="376">
        <v>1</v>
      </c>
      <c r="AR1074" s="378">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76">
        <f ca="1">COUNTIF(INDIRECT("H"&amp;(ROW()+12*(($AO1074-1)*3+$AP1074)-ROW())/12+5):INDIRECT("S"&amp;(ROW()+12*(($AO1074-1)*3+$AP1074)-ROW())/12+5),AR1074)</f>
        <v>0</v>
      </c>
      <c r="AT1074" s="378">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376">
        <f ca="1">COUNTIF(INDIRECT("U"&amp;(ROW()+12*(($AO1074-1)*3+$AP1074)-ROW())/12+5):INDIRECT("AF"&amp;(ROW()+12*(($AO1074-1)*3+$AP1074)-ROW())/12+5),AT1074)</f>
        <v>0</v>
      </c>
      <c r="AV1074" s="376">
        <f ca="1">IF(AND(AR1074+AT1074&gt;0,AS1074+AU1074&gt;0),COUNTIF(AV$6:AV1073,"&gt;0")+1,0)</f>
        <v>0</v>
      </c>
    </row>
    <row r="1075" spans="41:48" x14ac:dyDescent="0.15">
      <c r="AO1075" s="376">
        <v>30</v>
      </c>
      <c r="AP1075" s="376">
        <v>3</v>
      </c>
      <c r="AQ1075" s="376">
        <v>2</v>
      </c>
      <c r="AR1075" s="378">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76">
        <f ca="1">COUNTIF(INDIRECT("H"&amp;(ROW()+12*(($AO1075-1)*3+$AP1075)-ROW())/12+5):INDIRECT("S"&amp;(ROW()+12*(($AO1075-1)*3+$AP1075)-ROW())/12+5),AR1075)</f>
        <v>0</v>
      </c>
      <c r="AT1075" s="378">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376">
        <f ca="1">COUNTIF(INDIRECT("U"&amp;(ROW()+12*(($AO1075-1)*3+$AP1075)-ROW())/12+5):INDIRECT("AF"&amp;(ROW()+12*(($AO1075-1)*3+$AP1075)-ROW())/12+5),AT1075)</f>
        <v>0</v>
      </c>
      <c r="AV1075" s="376">
        <f ca="1">IF(AND(AR1075+AT1075&gt;0,AS1075+AU1075&gt;0),COUNTIF(AV$6:AV1074,"&gt;0")+1,0)</f>
        <v>0</v>
      </c>
    </row>
    <row r="1076" spans="41:48" x14ac:dyDescent="0.15">
      <c r="AO1076" s="376">
        <v>30</v>
      </c>
      <c r="AP1076" s="376">
        <v>3</v>
      </c>
      <c r="AQ1076" s="376">
        <v>3</v>
      </c>
      <c r="AR1076" s="378">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76">
        <f ca="1">COUNTIF(INDIRECT("H"&amp;(ROW()+12*(($AO1076-1)*3+$AP1076)-ROW())/12+5):INDIRECT("S"&amp;(ROW()+12*(($AO1076-1)*3+$AP1076)-ROW())/12+5),AR1076)</f>
        <v>0</v>
      </c>
      <c r="AT1076" s="378">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376">
        <f ca="1">COUNTIF(INDIRECT("U"&amp;(ROW()+12*(($AO1076-1)*3+$AP1076)-ROW())/12+5):INDIRECT("AF"&amp;(ROW()+12*(($AO1076-1)*3+$AP1076)-ROW())/12+5),AT1076)</f>
        <v>0</v>
      </c>
      <c r="AV1076" s="376">
        <f ca="1">IF(AND(AR1076+AT1076&gt;0,AS1076+AU1076&gt;0),COUNTIF(AV$6:AV1075,"&gt;0")+1,0)</f>
        <v>0</v>
      </c>
    </row>
    <row r="1077" spans="41:48" x14ac:dyDescent="0.15">
      <c r="AO1077" s="376">
        <v>30</v>
      </c>
      <c r="AP1077" s="376">
        <v>3</v>
      </c>
      <c r="AQ1077" s="376">
        <v>4</v>
      </c>
      <c r="AR1077" s="378">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76">
        <f ca="1">COUNTIF(INDIRECT("H"&amp;(ROW()+12*(($AO1077-1)*3+$AP1077)-ROW())/12+5):INDIRECT("S"&amp;(ROW()+12*(($AO1077-1)*3+$AP1077)-ROW())/12+5),AR1077)</f>
        <v>0</v>
      </c>
      <c r="AT1077" s="378">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376">
        <f ca="1">COUNTIF(INDIRECT("U"&amp;(ROW()+12*(($AO1077-1)*3+$AP1077)-ROW())/12+5):INDIRECT("AF"&amp;(ROW()+12*(($AO1077-1)*3+$AP1077)-ROW())/12+5),AT1077)</f>
        <v>0</v>
      </c>
      <c r="AV1077" s="376">
        <f ca="1">IF(AND(AR1077+AT1077&gt;0,AS1077+AU1077&gt;0),COUNTIF(AV$6:AV1076,"&gt;0")+1,0)</f>
        <v>0</v>
      </c>
    </row>
    <row r="1078" spans="41:48" x14ac:dyDescent="0.15">
      <c r="AO1078" s="376">
        <v>30</v>
      </c>
      <c r="AP1078" s="376">
        <v>3</v>
      </c>
      <c r="AQ1078" s="376">
        <v>5</v>
      </c>
      <c r="AR1078" s="378">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76">
        <f ca="1">COUNTIF(INDIRECT("H"&amp;(ROW()+12*(($AO1078-1)*3+$AP1078)-ROW())/12+5):INDIRECT("S"&amp;(ROW()+12*(($AO1078-1)*3+$AP1078)-ROW())/12+5),AR1078)</f>
        <v>0</v>
      </c>
      <c r="AT1078" s="378">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376">
        <f ca="1">COUNTIF(INDIRECT("U"&amp;(ROW()+12*(($AO1078-1)*3+$AP1078)-ROW())/12+5):INDIRECT("AF"&amp;(ROW()+12*(($AO1078-1)*3+$AP1078)-ROW())/12+5),AT1078)</f>
        <v>0</v>
      </c>
      <c r="AV1078" s="376">
        <f ca="1">IF(AND(AR1078+AT1078&gt;0,AS1078+AU1078&gt;0),COUNTIF(AV$6:AV1077,"&gt;0")+1,0)</f>
        <v>0</v>
      </c>
    </row>
    <row r="1079" spans="41:48" x14ac:dyDescent="0.15">
      <c r="AO1079" s="376">
        <v>30</v>
      </c>
      <c r="AP1079" s="376">
        <v>3</v>
      </c>
      <c r="AQ1079" s="376">
        <v>6</v>
      </c>
      <c r="AR1079" s="378">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76">
        <f ca="1">COUNTIF(INDIRECT("H"&amp;(ROW()+12*(($AO1079-1)*3+$AP1079)-ROW())/12+5):INDIRECT("S"&amp;(ROW()+12*(($AO1079-1)*3+$AP1079)-ROW())/12+5),AR1079)</f>
        <v>0</v>
      </c>
      <c r="AT1079" s="378">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376">
        <f ca="1">COUNTIF(INDIRECT("U"&amp;(ROW()+12*(($AO1079-1)*3+$AP1079)-ROW())/12+5):INDIRECT("AF"&amp;(ROW()+12*(($AO1079-1)*3+$AP1079)-ROW())/12+5),AT1079)</f>
        <v>0</v>
      </c>
      <c r="AV1079" s="376">
        <f ca="1">IF(AND(AR1079+AT1079&gt;0,AS1079+AU1079&gt;0),COUNTIF(AV$6:AV1078,"&gt;0")+1,0)</f>
        <v>0</v>
      </c>
    </row>
    <row r="1080" spans="41:48" x14ac:dyDescent="0.15">
      <c r="AO1080" s="376">
        <v>30</v>
      </c>
      <c r="AP1080" s="376">
        <v>3</v>
      </c>
      <c r="AQ1080" s="376">
        <v>7</v>
      </c>
      <c r="AR1080" s="378">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76">
        <f ca="1">COUNTIF(INDIRECT("H"&amp;(ROW()+12*(($AO1080-1)*3+$AP1080)-ROW())/12+5):INDIRECT("S"&amp;(ROW()+12*(($AO1080-1)*3+$AP1080)-ROW())/12+5),AR1080)</f>
        <v>0</v>
      </c>
      <c r="AT1080" s="378">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376">
        <f ca="1">COUNTIF(INDIRECT("U"&amp;(ROW()+12*(($AO1080-1)*3+$AP1080)-ROW())/12+5):INDIRECT("AF"&amp;(ROW()+12*(($AO1080-1)*3+$AP1080)-ROW())/12+5),AT1080)</f>
        <v>0</v>
      </c>
      <c r="AV1080" s="376">
        <f ca="1">IF(AND(AR1080+AT1080&gt;0,AS1080+AU1080&gt;0),COUNTIF(AV$6:AV1079,"&gt;0")+1,0)</f>
        <v>0</v>
      </c>
    </row>
    <row r="1081" spans="41:48" x14ac:dyDescent="0.15">
      <c r="AO1081" s="376">
        <v>30</v>
      </c>
      <c r="AP1081" s="376">
        <v>3</v>
      </c>
      <c r="AQ1081" s="376">
        <v>8</v>
      </c>
      <c r="AR1081" s="378">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76">
        <f ca="1">COUNTIF(INDIRECT("H"&amp;(ROW()+12*(($AO1081-1)*3+$AP1081)-ROW())/12+5):INDIRECT("S"&amp;(ROW()+12*(($AO1081-1)*3+$AP1081)-ROW())/12+5),AR1081)</f>
        <v>0</v>
      </c>
      <c r="AT1081" s="378">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376">
        <f ca="1">COUNTIF(INDIRECT("U"&amp;(ROW()+12*(($AO1081-1)*3+$AP1081)-ROW())/12+5):INDIRECT("AF"&amp;(ROW()+12*(($AO1081-1)*3+$AP1081)-ROW())/12+5),AT1081)</f>
        <v>0</v>
      </c>
      <c r="AV1081" s="376">
        <f ca="1">IF(AND(AR1081+AT1081&gt;0,AS1081+AU1081&gt;0),COUNTIF(AV$6:AV1080,"&gt;0")+1,0)</f>
        <v>0</v>
      </c>
    </row>
    <row r="1082" spans="41:48" x14ac:dyDescent="0.15">
      <c r="AO1082" s="376">
        <v>30</v>
      </c>
      <c r="AP1082" s="376">
        <v>3</v>
      </c>
      <c r="AQ1082" s="376">
        <v>9</v>
      </c>
      <c r="AR1082" s="378">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76">
        <f ca="1">COUNTIF(INDIRECT("H"&amp;(ROW()+12*(($AO1082-1)*3+$AP1082)-ROW())/12+5):INDIRECT("S"&amp;(ROW()+12*(($AO1082-1)*3+$AP1082)-ROW())/12+5),AR1082)</f>
        <v>0</v>
      </c>
      <c r="AT1082" s="378">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376">
        <f ca="1">COUNTIF(INDIRECT("U"&amp;(ROW()+12*(($AO1082-1)*3+$AP1082)-ROW())/12+5):INDIRECT("AF"&amp;(ROW()+12*(($AO1082-1)*3+$AP1082)-ROW())/12+5),AT1082)</f>
        <v>0</v>
      </c>
      <c r="AV1082" s="376">
        <f ca="1">IF(AND(AR1082+AT1082&gt;0,AS1082+AU1082&gt;0),COUNTIF(AV$6:AV1081,"&gt;0")+1,0)</f>
        <v>0</v>
      </c>
    </row>
    <row r="1083" spans="41:48" x14ac:dyDescent="0.15">
      <c r="AO1083" s="376">
        <v>30</v>
      </c>
      <c r="AP1083" s="376">
        <v>3</v>
      </c>
      <c r="AQ1083" s="376">
        <v>10</v>
      </c>
      <c r="AR1083" s="378">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76">
        <f ca="1">COUNTIF(INDIRECT("H"&amp;(ROW()+12*(($AO1083-1)*3+$AP1083)-ROW())/12+5):INDIRECT("S"&amp;(ROW()+12*(($AO1083-1)*3+$AP1083)-ROW())/12+5),AR1083)</f>
        <v>0</v>
      </c>
      <c r="AT1083" s="378">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376">
        <f ca="1">COUNTIF(INDIRECT("U"&amp;(ROW()+12*(($AO1083-1)*3+$AP1083)-ROW())/12+5):INDIRECT("AF"&amp;(ROW()+12*(($AO1083-1)*3+$AP1083)-ROW())/12+5),AT1083)</f>
        <v>0</v>
      </c>
      <c r="AV1083" s="376">
        <f ca="1">IF(AND(AR1083+AT1083&gt;0,AS1083+AU1083&gt;0),COUNTIF(AV$6:AV1082,"&gt;0")+1,0)</f>
        <v>0</v>
      </c>
    </row>
    <row r="1084" spans="41:48" x14ac:dyDescent="0.15">
      <c r="AO1084" s="376">
        <v>30</v>
      </c>
      <c r="AP1084" s="376">
        <v>3</v>
      </c>
      <c r="AQ1084" s="376">
        <v>11</v>
      </c>
      <c r="AR1084" s="378">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76">
        <f ca="1">COUNTIF(INDIRECT("H"&amp;(ROW()+12*(($AO1084-1)*3+$AP1084)-ROW())/12+5):INDIRECT("S"&amp;(ROW()+12*(($AO1084-1)*3+$AP1084)-ROW())/12+5),AR1084)</f>
        <v>0</v>
      </c>
      <c r="AT1084" s="378">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376">
        <f ca="1">COUNTIF(INDIRECT("U"&amp;(ROW()+12*(($AO1084-1)*3+$AP1084)-ROW())/12+5):INDIRECT("AF"&amp;(ROW()+12*(($AO1084-1)*3+$AP1084)-ROW())/12+5),AT1084)</f>
        <v>0</v>
      </c>
      <c r="AV1084" s="376">
        <f ca="1">IF(AND(AR1084+AT1084&gt;0,AS1084+AU1084&gt;0),COUNTIF(AV$6:AV1083,"&gt;0")+1,0)</f>
        <v>0</v>
      </c>
    </row>
    <row r="1085" spans="41:48" x14ac:dyDescent="0.15">
      <c r="AO1085" s="376">
        <v>30</v>
      </c>
      <c r="AP1085" s="376">
        <v>3</v>
      </c>
      <c r="AQ1085" s="376">
        <v>12</v>
      </c>
      <c r="AR1085" s="378">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76">
        <f ca="1">COUNTIF(INDIRECT("H"&amp;(ROW()+12*(($AO1085-1)*3+$AP1085)-ROW())/12+5):INDIRECT("S"&amp;(ROW()+12*(($AO1085-1)*3+$AP1085)-ROW())/12+5),AR1085)</f>
        <v>0</v>
      </c>
      <c r="AT1085" s="378">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376">
        <f ca="1">COUNTIF(INDIRECT("U"&amp;(ROW()+12*(($AO1085-1)*3+$AP1085)-ROW())/12+5):INDIRECT("AF"&amp;(ROW()+12*(($AO1085-1)*3+$AP1085)-ROW())/12+5),AT1085)</f>
        <v>0</v>
      </c>
      <c r="AV1085" s="376">
        <f ca="1">IF(AND(AR1085+AT1085&gt;0,AS1085+AU1085&gt;0),COUNTIF(AV$6:AV1084,"&gt;0")+1,0)</f>
        <v>0</v>
      </c>
    </row>
  </sheetData>
  <sheetProtection algorithmName="SHA-512" hashValue="EX+HQgWmt5k4DsJiOtsYRshEKxQoJcVLsHet7ZkWqc1iaZulgDsF7BE/l3NZo2tS4CpuTP9X25GQWl3feEC0fw==" saltValue="Rsli/hlewa8HXxKe+GVHbw==" spinCount="100000" sheet="1" objects="1" scenarios="1"/>
  <mergeCells count="220">
    <mergeCell ref="AH90:AH92"/>
    <mergeCell ref="A93:A95"/>
    <mergeCell ref="B93:B95"/>
    <mergeCell ref="C93:C95"/>
    <mergeCell ref="D93:D95"/>
    <mergeCell ref="E93:E95"/>
    <mergeCell ref="F93:F95"/>
    <mergeCell ref="AH93:AH95"/>
    <mergeCell ref="A90:A92"/>
    <mergeCell ref="B90:B92"/>
    <mergeCell ref="C90:C92"/>
    <mergeCell ref="D90:D92"/>
    <mergeCell ref="E90:E92"/>
    <mergeCell ref="F90:F92"/>
    <mergeCell ref="AH84:AH86"/>
    <mergeCell ref="A87:A89"/>
    <mergeCell ref="B87:B89"/>
    <mergeCell ref="C87:C89"/>
    <mergeCell ref="D87:D89"/>
    <mergeCell ref="E87:E89"/>
    <mergeCell ref="F87:F89"/>
    <mergeCell ref="AH87:AH89"/>
    <mergeCell ref="A84:A86"/>
    <mergeCell ref="B84:B86"/>
    <mergeCell ref="C84:C86"/>
    <mergeCell ref="D84:D86"/>
    <mergeCell ref="E84:E86"/>
    <mergeCell ref="F84:F86"/>
    <mergeCell ref="AH78:AH80"/>
    <mergeCell ref="A81:A83"/>
    <mergeCell ref="B81:B83"/>
    <mergeCell ref="C81:C83"/>
    <mergeCell ref="D81:D83"/>
    <mergeCell ref="E81:E83"/>
    <mergeCell ref="F81:F83"/>
    <mergeCell ref="AH81:AH83"/>
    <mergeCell ref="A78:A80"/>
    <mergeCell ref="B78:B80"/>
    <mergeCell ref="C78:C80"/>
    <mergeCell ref="D78:D80"/>
    <mergeCell ref="E78:E80"/>
    <mergeCell ref="F78:F80"/>
    <mergeCell ref="AH72:AH74"/>
    <mergeCell ref="A75:A77"/>
    <mergeCell ref="B75:B77"/>
    <mergeCell ref="C75:C77"/>
    <mergeCell ref="D75:D77"/>
    <mergeCell ref="E75:E77"/>
    <mergeCell ref="F75:F77"/>
    <mergeCell ref="AH75:AH77"/>
    <mergeCell ref="A72:A74"/>
    <mergeCell ref="B72:B74"/>
    <mergeCell ref="C72:C74"/>
    <mergeCell ref="D72:D74"/>
    <mergeCell ref="E72:E74"/>
    <mergeCell ref="F72:F74"/>
    <mergeCell ref="AH66:AH68"/>
    <mergeCell ref="A69:A71"/>
    <mergeCell ref="B69:B71"/>
    <mergeCell ref="C69:C71"/>
    <mergeCell ref="D69:D71"/>
    <mergeCell ref="E69:E71"/>
    <mergeCell ref="F69:F71"/>
    <mergeCell ref="AH69:AH71"/>
    <mergeCell ref="A66:A68"/>
    <mergeCell ref="B66:B68"/>
    <mergeCell ref="C66:C68"/>
    <mergeCell ref="D66:D68"/>
    <mergeCell ref="E66:E68"/>
    <mergeCell ref="F66:F68"/>
    <mergeCell ref="AH60:AH62"/>
    <mergeCell ref="A63:A65"/>
    <mergeCell ref="B63:B65"/>
    <mergeCell ref="C63:C65"/>
    <mergeCell ref="D63:D65"/>
    <mergeCell ref="E63:E65"/>
    <mergeCell ref="F63:F65"/>
    <mergeCell ref="AH63:AH65"/>
    <mergeCell ref="A60:A62"/>
    <mergeCell ref="B60:B62"/>
    <mergeCell ref="C60:C62"/>
    <mergeCell ref="D60:D62"/>
    <mergeCell ref="E60:E62"/>
    <mergeCell ref="F60:F62"/>
    <mergeCell ref="AH54:AH56"/>
    <mergeCell ref="A57:A59"/>
    <mergeCell ref="B57:B59"/>
    <mergeCell ref="C57:C59"/>
    <mergeCell ref="D57:D59"/>
    <mergeCell ref="E57:E59"/>
    <mergeCell ref="F57:F59"/>
    <mergeCell ref="AH57:AH59"/>
    <mergeCell ref="A54:A56"/>
    <mergeCell ref="B54:B56"/>
    <mergeCell ref="C54:C56"/>
    <mergeCell ref="D54:D56"/>
    <mergeCell ref="E54:E56"/>
    <mergeCell ref="F54:F56"/>
    <mergeCell ref="AH48:AH50"/>
    <mergeCell ref="A51:A53"/>
    <mergeCell ref="B51:B53"/>
    <mergeCell ref="C51:C53"/>
    <mergeCell ref="D51:D53"/>
    <mergeCell ref="E51:E53"/>
    <mergeCell ref="F51:F53"/>
    <mergeCell ref="AH51:AH53"/>
    <mergeCell ref="A48:A50"/>
    <mergeCell ref="B48:B50"/>
    <mergeCell ref="C48:C50"/>
    <mergeCell ref="D48:D50"/>
    <mergeCell ref="E48:E50"/>
    <mergeCell ref="F48:F50"/>
    <mergeCell ref="AH42:AH44"/>
    <mergeCell ref="A45:A47"/>
    <mergeCell ref="B45:B47"/>
    <mergeCell ref="C45:C47"/>
    <mergeCell ref="D45:D47"/>
    <mergeCell ref="E45:E47"/>
    <mergeCell ref="F45:F47"/>
    <mergeCell ref="AH45:AH47"/>
    <mergeCell ref="A42:A44"/>
    <mergeCell ref="B42:B44"/>
    <mergeCell ref="C42:C44"/>
    <mergeCell ref="D42:D44"/>
    <mergeCell ref="E42:E44"/>
    <mergeCell ref="F42:F44"/>
    <mergeCell ref="AH36:AH38"/>
    <mergeCell ref="A39:A41"/>
    <mergeCell ref="B39:B41"/>
    <mergeCell ref="C39:C41"/>
    <mergeCell ref="D39:D41"/>
    <mergeCell ref="E39:E41"/>
    <mergeCell ref="F39:F41"/>
    <mergeCell ref="AH39:AH41"/>
    <mergeCell ref="A36:A38"/>
    <mergeCell ref="B36:B38"/>
    <mergeCell ref="C36:C38"/>
    <mergeCell ref="D36:D38"/>
    <mergeCell ref="E36:E38"/>
    <mergeCell ref="F36:F38"/>
    <mergeCell ref="AH30:AH32"/>
    <mergeCell ref="A33:A35"/>
    <mergeCell ref="B33:B35"/>
    <mergeCell ref="C33:C35"/>
    <mergeCell ref="D33:D35"/>
    <mergeCell ref="E33:E35"/>
    <mergeCell ref="F33:F35"/>
    <mergeCell ref="AH33:AH35"/>
    <mergeCell ref="A30:A32"/>
    <mergeCell ref="B30:B32"/>
    <mergeCell ref="C30:C32"/>
    <mergeCell ref="D30:D32"/>
    <mergeCell ref="E30:E32"/>
    <mergeCell ref="F30:F32"/>
    <mergeCell ref="AH24:AH26"/>
    <mergeCell ref="A27:A29"/>
    <mergeCell ref="B27:B29"/>
    <mergeCell ref="C27:C29"/>
    <mergeCell ref="D27:D29"/>
    <mergeCell ref="E27:E29"/>
    <mergeCell ref="F27:F29"/>
    <mergeCell ref="AH27:AH29"/>
    <mergeCell ref="A24:A26"/>
    <mergeCell ref="B24:B26"/>
    <mergeCell ref="C24:C26"/>
    <mergeCell ref="D24:D26"/>
    <mergeCell ref="E24:E26"/>
    <mergeCell ref="F24:F26"/>
    <mergeCell ref="D18:D20"/>
    <mergeCell ref="AH18:AH20"/>
    <mergeCell ref="A21:A23"/>
    <mergeCell ref="B21:B23"/>
    <mergeCell ref="C21:C23"/>
    <mergeCell ref="E21:E23"/>
    <mergeCell ref="F21:F23"/>
    <mergeCell ref="AH21:AH23"/>
    <mergeCell ref="A18:A20"/>
    <mergeCell ref="B18:B20"/>
    <mergeCell ref="C18:C20"/>
    <mergeCell ref="E18:E20"/>
    <mergeCell ref="F18:F20"/>
    <mergeCell ref="D21:D23"/>
    <mergeCell ref="AH12:AH14"/>
    <mergeCell ref="A15:A17"/>
    <mergeCell ref="B15:B17"/>
    <mergeCell ref="C15:C17"/>
    <mergeCell ref="E15:E17"/>
    <mergeCell ref="F15:F17"/>
    <mergeCell ref="AH15:AH17"/>
    <mergeCell ref="A12:A14"/>
    <mergeCell ref="B12:B14"/>
    <mergeCell ref="C12:C14"/>
    <mergeCell ref="D12:D14"/>
    <mergeCell ref="E12:E14"/>
    <mergeCell ref="F12:F14"/>
    <mergeCell ref="D15:D17"/>
    <mergeCell ref="AD1:AG1"/>
    <mergeCell ref="R2:S2"/>
    <mergeCell ref="T2:U2"/>
    <mergeCell ref="V2:W2"/>
    <mergeCell ref="X2:Y2"/>
    <mergeCell ref="Z2:AA2"/>
    <mergeCell ref="AH6:AH8"/>
    <mergeCell ref="A9:A11"/>
    <mergeCell ref="B9:B11"/>
    <mergeCell ref="C9:C11"/>
    <mergeCell ref="D9:D11"/>
    <mergeCell ref="E9:E11"/>
    <mergeCell ref="F9:F11"/>
    <mergeCell ref="AH9:AH11"/>
    <mergeCell ref="A4:G4"/>
    <mergeCell ref="H4:T4"/>
    <mergeCell ref="U4:AG4"/>
    <mergeCell ref="AH4:AH5"/>
    <mergeCell ref="A6:A8"/>
    <mergeCell ref="B6:B8"/>
    <mergeCell ref="C6:C8"/>
    <mergeCell ref="D6:D8"/>
    <mergeCell ref="E6:E8"/>
    <mergeCell ref="F6:F8"/>
  </mergeCells>
  <phoneticPr fontId="11"/>
  <conditionalFormatting sqref="H15:S15">
    <cfRule type="expression" dxfId="163" priority="158">
      <formula>BH16=1</formula>
    </cfRule>
  </conditionalFormatting>
  <conditionalFormatting sqref="H16:S16">
    <cfRule type="expression" dxfId="162" priority="159">
      <formula>BH16=1</formula>
    </cfRule>
  </conditionalFormatting>
  <conditionalFormatting sqref="H18:S18">
    <cfRule type="expression" dxfId="161" priority="156">
      <formula>BH19=1</formula>
    </cfRule>
  </conditionalFormatting>
  <conditionalFormatting sqref="H19:S19">
    <cfRule type="expression" dxfId="160" priority="157">
      <formula>BH19=1</formula>
    </cfRule>
  </conditionalFormatting>
  <conditionalFormatting sqref="H21:S21">
    <cfRule type="expression" dxfId="159" priority="154">
      <formula>BH22=1</formula>
    </cfRule>
  </conditionalFormatting>
  <conditionalFormatting sqref="H22:S22">
    <cfRule type="expression" dxfId="158" priority="155">
      <formula>BH22=1</formula>
    </cfRule>
  </conditionalFormatting>
  <conditionalFormatting sqref="H24:S24">
    <cfRule type="expression" dxfId="157" priority="152">
      <formula>BH25=1</formula>
    </cfRule>
  </conditionalFormatting>
  <conditionalFormatting sqref="H25:S25">
    <cfRule type="expression" dxfId="156" priority="153">
      <formula>BH25=1</formula>
    </cfRule>
  </conditionalFormatting>
  <conditionalFormatting sqref="H27:S27">
    <cfRule type="expression" dxfId="155" priority="150">
      <formula>BH28=1</formula>
    </cfRule>
  </conditionalFormatting>
  <conditionalFormatting sqref="H28:S28">
    <cfRule type="expression" dxfId="154" priority="151">
      <formula>BH28=1</formula>
    </cfRule>
  </conditionalFormatting>
  <conditionalFormatting sqref="V9:AF9">
    <cfRule type="expression" dxfId="153" priority="148">
      <formula>BI10=1</formula>
    </cfRule>
  </conditionalFormatting>
  <conditionalFormatting sqref="V10:AF10">
    <cfRule type="expression" dxfId="152" priority="149">
      <formula>BI10=1</formula>
    </cfRule>
  </conditionalFormatting>
  <conditionalFormatting sqref="V12:AF12">
    <cfRule type="expression" dxfId="151" priority="146">
      <formula>BI13=1</formula>
    </cfRule>
  </conditionalFormatting>
  <conditionalFormatting sqref="V13:AF13">
    <cfRule type="expression" dxfId="150" priority="147">
      <formula>BI13=1</formula>
    </cfRule>
  </conditionalFormatting>
  <conditionalFormatting sqref="U15:AF15">
    <cfRule type="expression" dxfId="149" priority="144">
      <formula>BH16=1</formula>
    </cfRule>
  </conditionalFormatting>
  <conditionalFormatting sqref="U16:AF16">
    <cfRule type="expression" dxfId="148" priority="145">
      <formula>BH16=1</formula>
    </cfRule>
  </conditionalFormatting>
  <conditionalFormatting sqref="U18:AF18">
    <cfRule type="expression" dxfId="147" priority="142">
      <formula>BH19=1</formula>
    </cfRule>
  </conditionalFormatting>
  <conditionalFormatting sqref="U19:AF19">
    <cfRule type="expression" dxfId="146" priority="143">
      <formula>BH19=1</formula>
    </cfRule>
  </conditionalFormatting>
  <conditionalFormatting sqref="U21:AF21">
    <cfRule type="expression" dxfId="145" priority="140">
      <formula>BH22=1</formula>
    </cfRule>
  </conditionalFormatting>
  <conditionalFormatting sqref="U22:AF22">
    <cfRule type="expression" dxfId="144" priority="141">
      <formula>BH22=1</formula>
    </cfRule>
  </conditionalFormatting>
  <conditionalFormatting sqref="U24:AF24">
    <cfRule type="expression" dxfId="143" priority="138">
      <formula>BH25=1</formula>
    </cfRule>
  </conditionalFormatting>
  <conditionalFormatting sqref="U25:AF25">
    <cfRule type="expression" dxfId="142" priority="139">
      <formula>BH25=1</formula>
    </cfRule>
  </conditionalFormatting>
  <conditionalFormatting sqref="U27:AF27">
    <cfRule type="expression" dxfId="141" priority="136">
      <formula>BH28=1</formula>
    </cfRule>
  </conditionalFormatting>
  <conditionalFormatting sqref="U28:AF28">
    <cfRule type="expression" dxfId="140" priority="137">
      <formula>BH28=1</formula>
    </cfRule>
  </conditionalFormatting>
  <conditionalFormatting sqref="H30:P30">
    <cfRule type="expression" dxfId="139" priority="134">
      <formula>BH31=1</formula>
    </cfRule>
  </conditionalFormatting>
  <conditionalFormatting sqref="H31:P31">
    <cfRule type="expression" dxfId="138" priority="135">
      <formula>BH31=1</formula>
    </cfRule>
  </conditionalFormatting>
  <conditionalFormatting sqref="H33:P33">
    <cfRule type="expression" dxfId="137" priority="132">
      <formula>BH34=1</formula>
    </cfRule>
  </conditionalFormatting>
  <conditionalFormatting sqref="H34:P34">
    <cfRule type="expression" dxfId="136" priority="133">
      <formula>BH34=1</formula>
    </cfRule>
  </conditionalFormatting>
  <conditionalFormatting sqref="U30:AF30">
    <cfRule type="expression" dxfId="135" priority="130">
      <formula>BH31=1</formula>
    </cfRule>
  </conditionalFormatting>
  <conditionalFormatting sqref="U31:AF31">
    <cfRule type="expression" dxfId="134" priority="131">
      <formula>BH31=1</formula>
    </cfRule>
  </conditionalFormatting>
  <conditionalFormatting sqref="U33:AF33">
    <cfRule type="expression" dxfId="133" priority="128">
      <formula>BH34=1</formula>
    </cfRule>
  </conditionalFormatting>
  <conditionalFormatting sqref="U34:AF34">
    <cfRule type="expression" dxfId="132" priority="129">
      <formula>BH34=1</formula>
    </cfRule>
  </conditionalFormatting>
  <conditionalFormatting sqref="Q30:S30">
    <cfRule type="expression" dxfId="131" priority="126">
      <formula>BQ31=1</formula>
    </cfRule>
  </conditionalFormatting>
  <conditionalFormatting sqref="Q31:S31">
    <cfRule type="expression" dxfId="130" priority="127">
      <formula>BQ31=1</formula>
    </cfRule>
  </conditionalFormatting>
  <conditionalFormatting sqref="Q33:S33">
    <cfRule type="expression" dxfId="129" priority="124">
      <formula>BQ34=1</formula>
    </cfRule>
  </conditionalFormatting>
  <conditionalFormatting sqref="Q34:S34">
    <cfRule type="expression" dxfId="128" priority="125">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127" priority="123">
      <formula>OR(AND($E6&lt;&gt;"保育士",$E6&lt;&gt;"保育教諭",$E6&lt;&gt;"教諭",$E6&lt;&gt;"保健師・助産師・看護師・准看護師"),$F6&lt;7)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126" priority="1">
      <formula>$AP$2&gt;$AP$3</formula>
    </cfRule>
  </conditionalFormatting>
  <conditionalFormatting sqref="U6:U7 U9:U10 U12:U13 U15:U16 U18:U19 U21:U22 U24:U25 U27:U28 U30:U31 U33:U34 U39:U40 U42:U43 U45:U46 U48:U49 U51:U52 U54:U55 U57:U58 U60:U61 U63:U64 U69:U70 U72:U73 U75:U76 U78:U79 U81:U82 U84:U85 U87:U88 U90:U91 U93:U94">
    <cfRule type="expression" dxfId="125" priority="14">
      <formula>$AQ$2&gt;$AQ$3</formula>
    </cfRule>
  </conditionalFormatting>
  <conditionalFormatting sqref="H36:S36">
    <cfRule type="expression" dxfId="124" priority="119">
      <formula>BH37=1</formula>
    </cfRule>
  </conditionalFormatting>
  <conditionalFormatting sqref="H37:S37">
    <cfRule type="expression" dxfId="123" priority="120">
      <formula>BH37=1</formula>
    </cfRule>
  </conditionalFormatting>
  <conditionalFormatting sqref="H39:S39">
    <cfRule type="expression" dxfId="122" priority="117">
      <formula>BH40=1</formula>
    </cfRule>
  </conditionalFormatting>
  <conditionalFormatting sqref="H40:S40">
    <cfRule type="expression" dxfId="121" priority="118">
      <formula>BH40=1</formula>
    </cfRule>
  </conditionalFormatting>
  <conditionalFormatting sqref="H42:S42">
    <cfRule type="expression" dxfId="120" priority="115">
      <formula>BH43=1</formula>
    </cfRule>
  </conditionalFormatting>
  <conditionalFormatting sqref="H43:S43">
    <cfRule type="expression" dxfId="119" priority="108">
      <formula>BH43=1</formula>
    </cfRule>
  </conditionalFormatting>
  <conditionalFormatting sqref="H45:S45">
    <cfRule type="expression" dxfId="118" priority="113">
      <formula>BH46=1</formula>
    </cfRule>
  </conditionalFormatting>
  <conditionalFormatting sqref="H46:S46">
    <cfRule type="expression" dxfId="117" priority="114">
      <formula>BH46=1</formula>
    </cfRule>
  </conditionalFormatting>
  <conditionalFormatting sqref="H48:S48">
    <cfRule type="expression" dxfId="116" priority="111">
      <formula>BH49=1</formula>
    </cfRule>
  </conditionalFormatting>
  <conditionalFormatting sqref="H49:S49">
    <cfRule type="expression" dxfId="115" priority="112">
      <formula>BH49=1</formula>
    </cfRule>
  </conditionalFormatting>
  <conditionalFormatting sqref="H51:S51">
    <cfRule type="expression" dxfId="114" priority="109">
      <formula>BH52=1</formula>
    </cfRule>
  </conditionalFormatting>
  <conditionalFormatting sqref="H52:S52">
    <cfRule type="expression" dxfId="113" priority="110">
      <formula>BH52=1</formula>
    </cfRule>
  </conditionalFormatting>
  <conditionalFormatting sqref="H54:S54">
    <cfRule type="expression" dxfId="112" priority="107">
      <formula>BH55=1</formula>
    </cfRule>
  </conditionalFormatting>
  <conditionalFormatting sqref="H55:S55">
    <cfRule type="expression" dxfId="111" priority="61">
      <formula>BH55=1</formula>
    </cfRule>
  </conditionalFormatting>
  <conditionalFormatting sqref="H57:S57">
    <cfRule type="expression" dxfId="110" priority="105">
      <formula>BH58=1</formula>
    </cfRule>
  </conditionalFormatting>
  <conditionalFormatting sqref="H58:S58">
    <cfRule type="expression" dxfId="109" priority="106">
      <formula>BH58=1</formula>
    </cfRule>
  </conditionalFormatting>
  <conditionalFormatting sqref="U36:AF36">
    <cfRule type="expression" dxfId="108" priority="103">
      <formula>BH37=1</formula>
    </cfRule>
  </conditionalFormatting>
  <conditionalFormatting sqref="U37:AF37">
    <cfRule type="expression" dxfId="107" priority="104">
      <formula>BH37=1</formula>
    </cfRule>
  </conditionalFormatting>
  <conditionalFormatting sqref="U39:AF39">
    <cfRule type="expression" dxfId="106" priority="101">
      <formula>BH40=1</formula>
    </cfRule>
  </conditionalFormatting>
  <conditionalFormatting sqref="U40:AF40">
    <cfRule type="expression" dxfId="105" priority="102">
      <formula>BH40=1</formula>
    </cfRule>
  </conditionalFormatting>
  <conditionalFormatting sqref="U42:AF42">
    <cfRule type="expression" dxfId="104" priority="99">
      <formula>BH43=1</formula>
    </cfRule>
  </conditionalFormatting>
  <conditionalFormatting sqref="U43:AF43">
    <cfRule type="expression" dxfId="103" priority="100">
      <formula>BH43=1</formula>
    </cfRule>
  </conditionalFormatting>
  <conditionalFormatting sqref="U45:AF45">
    <cfRule type="expression" dxfId="102" priority="97">
      <formula>BH46=1</formula>
    </cfRule>
  </conditionalFormatting>
  <conditionalFormatting sqref="U46:AF46">
    <cfRule type="expression" dxfId="101" priority="98">
      <formula>BH46=1</formula>
    </cfRule>
  </conditionalFormatting>
  <conditionalFormatting sqref="U48:AF48">
    <cfRule type="expression" dxfId="100" priority="95">
      <formula>BH49=1</formula>
    </cfRule>
  </conditionalFormatting>
  <conditionalFormatting sqref="U49:AF49">
    <cfRule type="expression" dxfId="99" priority="96">
      <formula>BH49=1</formula>
    </cfRule>
  </conditionalFormatting>
  <conditionalFormatting sqref="U51:AF51">
    <cfRule type="expression" dxfId="98" priority="93">
      <formula>BH52=1</formula>
    </cfRule>
  </conditionalFormatting>
  <conditionalFormatting sqref="U52:AF52">
    <cfRule type="expression" dxfId="97" priority="94">
      <formula>BH52=1</formula>
    </cfRule>
  </conditionalFormatting>
  <conditionalFormatting sqref="U54:AF54">
    <cfRule type="expression" dxfId="96" priority="91">
      <formula>BH55=1</formula>
    </cfRule>
  </conditionalFormatting>
  <conditionalFormatting sqref="U55:AF55">
    <cfRule type="expression" dxfId="95" priority="92">
      <formula>BH55=1</formula>
    </cfRule>
  </conditionalFormatting>
  <conditionalFormatting sqref="U57:AF57">
    <cfRule type="expression" dxfId="94" priority="89">
      <formula>BH58=1</formula>
    </cfRule>
  </conditionalFormatting>
  <conditionalFormatting sqref="U58:AF58">
    <cfRule type="expression" dxfId="93" priority="90">
      <formula>BH58=1</formula>
    </cfRule>
  </conditionalFormatting>
  <conditionalFormatting sqref="H60:P60">
    <cfRule type="expression" dxfId="92" priority="87">
      <formula>BH61=1</formula>
    </cfRule>
  </conditionalFormatting>
  <conditionalFormatting sqref="H61:P61">
    <cfRule type="expression" dxfId="91" priority="88">
      <formula>BH61=1</formula>
    </cfRule>
  </conditionalFormatting>
  <conditionalFormatting sqref="H63:P63">
    <cfRule type="expression" dxfId="90" priority="85">
      <formula>BH64=1</formula>
    </cfRule>
  </conditionalFormatting>
  <conditionalFormatting sqref="H64:P64">
    <cfRule type="expression" dxfId="89" priority="86">
      <formula>BH64=1</formula>
    </cfRule>
  </conditionalFormatting>
  <conditionalFormatting sqref="U60:AF60">
    <cfRule type="expression" dxfId="88" priority="83">
      <formula>BH61=1</formula>
    </cfRule>
  </conditionalFormatting>
  <conditionalFormatting sqref="U61:AF61">
    <cfRule type="expression" dxfId="87" priority="84">
      <formula>BH61=1</formula>
    </cfRule>
  </conditionalFormatting>
  <conditionalFormatting sqref="U63:AF63">
    <cfRule type="expression" dxfId="86" priority="81">
      <formula>BH64=1</formula>
    </cfRule>
  </conditionalFormatting>
  <conditionalFormatting sqref="U64:AF64">
    <cfRule type="expression" dxfId="85" priority="82">
      <formula>BH64=1</formula>
    </cfRule>
  </conditionalFormatting>
  <conditionalFormatting sqref="Q60:S60">
    <cfRule type="expression" dxfId="84" priority="79">
      <formula>BQ61=1</formula>
    </cfRule>
  </conditionalFormatting>
  <conditionalFormatting sqref="Q61:S61">
    <cfRule type="expression" dxfId="83" priority="80">
      <formula>BQ61=1</formula>
    </cfRule>
  </conditionalFormatting>
  <conditionalFormatting sqref="Q63:S63">
    <cfRule type="expression" dxfId="82" priority="77">
      <formula>BQ64=1</formula>
    </cfRule>
  </conditionalFormatting>
  <conditionalFormatting sqref="Q64:S64">
    <cfRule type="expression" dxfId="81" priority="78">
      <formula>BQ64=1</formula>
    </cfRule>
  </conditionalFormatting>
  <conditionalFormatting sqref="U38:AF38">
    <cfRule type="expression" dxfId="80" priority="76">
      <formula>OR(AND($E36&lt;&gt;"保育士",$E36&lt;&gt;"保育教諭",$E36&lt;&gt;"教諭",$E36&lt;&gt;"保健師・助産師・看護師・准看護師"),$F36&lt;7)</formula>
    </cfRule>
  </conditionalFormatting>
  <conditionalFormatting sqref="H36:H37">
    <cfRule type="expression" dxfId="79" priority="74">
      <formula>$AP$2&gt;$AP$3</formula>
    </cfRule>
  </conditionalFormatting>
  <conditionalFormatting sqref="U36:U37">
    <cfRule type="expression" dxfId="78" priority="75">
      <formula>$AQ$2&gt;$AQ$3</formula>
    </cfRule>
  </conditionalFormatting>
  <conditionalFormatting sqref="H66:S66">
    <cfRule type="expression" dxfId="77" priority="72">
      <formula>BH67=1</formula>
    </cfRule>
  </conditionalFormatting>
  <conditionalFormatting sqref="H67:S67">
    <cfRule type="expression" dxfId="76" priority="73">
      <formula>BH67=1</formula>
    </cfRule>
  </conditionalFormatting>
  <conditionalFormatting sqref="H69:S69">
    <cfRule type="expression" dxfId="75" priority="70">
      <formula>BH70=1</formula>
    </cfRule>
  </conditionalFormatting>
  <conditionalFormatting sqref="H70:S70">
    <cfRule type="expression" dxfId="74" priority="71">
      <formula>BH70=1</formula>
    </cfRule>
  </conditionalFormatting>
  <conditionalFormatting sqref="H72:S72">
    <cfRule type="expression" dxfId="73" priority="68">
      <formula>BH73=1</formula>
    </cfRule>
  </conditionalFormatting>
  <conditionalFormatting sqref="H73:S73">
    <cfRule type="expression" dxfId="72" priority="69">
      <formula>BH73=1</formula>
    </cfRule>
  </conditionalFormatting>
  <conditionalFormatting sqref="H75:S75">
    <cfRule type="expression" dxfId="71" priority="66">
      <formula>BH76=1</formula>
    </cfRule>
  </conditionalFormatting>
  <conditionalFormatting sqref="H76:S76">
    <cfRule type="expression" dxfId="70" priority="67">
      <formula>BH76=1</formula>
    </cfRule>
  </conditionalFormatting>
  <conditionalFormatting sqref="H78:S78">
    <cfRule type="expression" dxfId="69" priority="64">
      <formula>BH79=1</formula>
    </cfRule>
  </conditionalFormatting>
  <conditionalFormatting sqref="H79:S79">
    <cfRule type="expression" dxfId="68" priority="65">
      <formula>BH79=1</formula>
    </cfRule>
  </conditionalFormatting>
  <conditionalFormatting sqref="H81:S81">
    <cfRule type="expression" dxfId="67" priority="62">
      <formula>BH82=1</formula>
    </cfRule>
  </conditionalFormatting>
  <conditionalFormatting sqref="H82:S82">
    <cfRule type="expression" dxfId="66" priority="63">
      <formula>BH82=1</formula>
    </cfRule>
  </conditionalFormatting>
  <conditionalFormatting sqref="H84:S84">
    <cfRule type="expression" dxfId="65" priority="60">
      <formula>BH85=1</formula>
    </cfRule>
  </conditionalFormatting>
  <conditionalFormatting sqref="H85:S85">
    <cfRule type="expression" dxfId="64" priority="11">
      <formula>BH85=1</formula>
    </cfRule>
  </conditionalFormatting>
  <conditionalFormatting sqref="H87:S87">
    <cfRule type="expression" dxfId="63" priority="58">
      <formula>BH88=1</formula>
    </cfRule>
  </conditionalFormatting>
  <conditionalFormatting sqref="H88:S88">
    <cfRule type="expression" dxfId="62" priority="59">
      <formula>BH88=1</formula>
    </cfRule>
  </conditionalFormatting>
  <conditionalFormatting sqref="U66:AF66">
    <cfRule type="expression" dxfId="61" priority="56">
      <formula>BH67=1</formula>
    </cfRule>
  </conditionalFormatting>
  <conditionalFormatting sqref="U67:AF67">
    <cfRule type="expression" dxfId="60" priority="57">
      <formula>BH67=1</formula>
    </cfRule>
  </conditionalFormatting>
  <conditionalFormatting sqref="U69:AF69">
    <cfRule type="expression" dxfId="59" priority="54">
      <formula>BH70=1</formula>
    </cfRule>
  </conditionalFormatting>
  <conditionalFormatting sqref="U70:AF70">
    <cfRule type="expression" dxfId="58" priority="55">
      <formula>BH70=1</formula>
    </cfRule>
  </conditionalFormatting>
  <conditionalFormatting sqref="U72:AF72">
    <cfRule type="expression" dxfId="57" priority="52">
      <formula>BH73=1</formula>
    </cfRule>
  </conditionalFormatting>
  <conditionalFormatting sqref="U73:AF73">
    <cfRule type="expression" dxfId="56" priority="53">
      <formula>BH73=1</formula>
    </cfRule>
  </conditionalFormatting>
  <conditionalFormatting sqref="U75:AF75">
    <cfRule type="expression" dxfId="55" priority="50">
      <formula>BH76=1</formula>
    </cfRule>
  </conditionalFormatting>
  <conditionalFormatting sqref="U76:AF76">
    <cfRule type="expression" dxfId="54" priority="51">
      <formula>BH76=1</formula>
    </cfRule>
  </conditionalFormatting>
  <conditionalFormatting sqref="U78:AF78">
    <cfRule type="expression" dxfId="53" priority="48">
      <formula>BH79=1</formula>
    </cfRule>
  </conditionalFormatting>
  <conditionalFormatting sqref="U79:AF79">
    <cfRule type="expression" dxfId="52" priority="49">
      <formula>BH79=1</formula>
    </cfRule>
  </conditionalFormatting>
  <conditionalFormatting sqref="U81:AF81">
    <cfRule type="expression" dxfId="51" priority="46">
      <formula>BH82=1</formula>
    </cfRule>
  </conditionalFormatting>
  <conditionalFormatting sqref="U82:AF82">
    <cfRule type="expression" dxfId="50" priority="47">
      <formula>BH82=1</formula>
    </cfRule>
  </conditionalFormatting>
  <conditionalFormatting sqref="U84:AF84">
    <cfRule type="expression" dxfId="49" priority="44">
      <formula>BH85=1</formula>
    </cfRule>
  </conditionalFormatting>
  <conditionalFormatting sqref="U85:AF85">
    <cfRule type="expression" dxfId="48" priority="45">
      <formula>BH85=1</formula>
    </cfRule>
  </conditionalFormatting>
  <conditionalFormatting sqref="U87:AF87">
    <cfRule type="expression" dxfId="47" priority="42">
      <formula>BH88=1</formula>
    </cfRule>
  </conditionalFormatting>
  <conditionalFormatting sqref="U88:AF88">
    <cfRule type="expression" dxfId="46" priority="43">
      <formula>BH88=1</formula>
    </cfRule>
  </conditionalFormatting>
  <conditionalFormatting sqref="H90:P90">
    <cfRule type="expression" dxfId="45" priority="40">
      <formula>BH91=1</formula>
    </cfRule>
  </conditionalFormatting>
  <conditionalFormatting sqref="H91:P91">
    <cfRule type="expression" dxfId="44" priority="41">
      <formula>BH91=1</formula>
    </cfRule>
  </conditionalFormatting>
  <conditionalFormatting sqref="H93:P93">
    <cfRule type="expression" dxfId="43" priority="38">
      <formula>BH94=1</formula>
    </cfRule>
  </conditionalFormatting>
  <conditionalFormatting sqref="H94:P94">
    <cfRule type="expression" dxfId="42" priority="39">
      <formula>BH94=1</formula>
    </cfRule>
  </conditionalFormatting>
  <conditionalFormatting sqref="U90:AF90">
    <cfRule type="expression" dxfId="41" priority="36">
      <formula>BH91=1</formula>
    </cfRule>
  </conditionalFormatting>
  <conditionalFormatting sqref="U91:AF91">
    <cfRule type="expression" dxfId="40" priority="37">
      <formula>BH91=1</formula>
    </cfRule>
  </conditionalFormatting>
  <conditionalFormatting sqref="U93:AF93">
    <cfRule type="expression" dxfId="39" priority="34">
      <formula>BH94=1</formula>
    </cfRule>
  </conditionalFormatting>
  <conditionalFormatting sqref="U94:AF94">
    <cfRule type="expression" dxfId="38" priority="35">
      <formula>BH94=1</formula>
    </cfRule>
  </conditionalFormatting>
  <conditionalFormatting sqref="Q90:S90">
    <cfRule type="expression" dxfId="37" priority="32">
      <formula>BQ91=1</formula>
    </cfRule>
  </conditionalFormatting>
  <conditionalFormatting sqref="Q91:S91">
    <cfRule type="expression" dxfId="36" priority="33">
      <formula>BQ91=1</formula>
    </cfRule>
  </conditionalFormatting>
  <conditionalFormatting sqref="Q93:S93">
    <cfRule type="expression" dxfId="35" priority="30">
      <formula>BQ94=1</formula>
    </cfRule>
  </conditionalFormatting>
  <conditionalFormatting sqref="Q94:S94">
    <cfRule type="expression" dxfId="34" priority="31">
      <formula>BQ94=1</formula>
    </cfRule>
  </conditionalFormatting>
  <conditionalFormatting sqref="U68:AF68">
    <cfRule type="expression" dxfId="0" priority="29">
      <formula>OR(AND($E66&lt;&gt;"保育士",$E66&lt;&gt;"保育教諭",$E66&lt;&gt;"教諭",$E66&lt;&gt;"保健師・助産師・看護師・准看護師"),$F66&lt;7)</formula>
    </cfRule>
  </conditionalFormatting>
  <conditionalFormatting sqref="H66:H67">
    <cfRule type="expression" dxfId="33" priority="27">
      <formula>$AP$2&gt;$AP$3</formula>
    </cfRule>
  </conditionalFormatting>
  <conditionalFormatting sqref="U66:U67">
    <cfRule type="expression" dxfId="32" priority="28">
      <formula>$AQ$2&gt;$AQ$3</formula>
    </cfRule>
  </conditionalFormatting>
  <conditionalFormatting sqref="AH6:AH7 AH9:AH95">
    <cfRule type="expression" dxfId="31" priority="26">
      <formula>AND($AH6="",OR(MAX($BH6:$BS6)&lt;&gt;MIN($BH6:$BS6),MAX($BU6:$CF6)&lt;&gt;MIN($BU6:$CF6)))</formula>
    </cfRule>
  </conditionalFormatting>
  <conditionalFormatting sqref="V6:AF6">
    <cfRule type="expression" dxfId="30" priority="24">
      <formula>BI7=1</formula>
    </cfRule>
  </conditionalFormatting>
  <conditionalFormatting sqref="V7:AF7">
    <cfRule type="expression" dxfId="29" priority="25">
      <formula>BI7=1</formula>
    </cfRule>
  </conditionalFormatting>
  <conditionalFormatting sqref="H9:S9">
    <cfRule type="expression" dxfId="28" priority="12">
      <formula>BH10=1</formula>
    </cfRule>
  </conditionalFormatting>
  <conditionalFormatting sqref="H10:S10">
    <cfRule type="expression" dxfId="27" priority="20">
      <formula>BH10=1</formula>
    </cfRule>
  </conditionalFormatting>
  <conditionalFormatting sqref="H12:S12">
    <cfRule type="expression" dxfId="26" priority="18">
      <formula>BH13=1</formula>
    </cfRule>
  </conditionalFormatting>
  <conditionalFormatting sqref="H13:S13">
    <cfRule type="expression" dxfId="25" priority="19">
      <formula>BH13=1</formula>
    </cfRule>
  </conditionalFormatting>
  <conditionalFormatting sqref="U9">
    <cfRule type="expression" dxfId="24" priority="122">
      <formula>BH10=1</formula>
    </cfRule>
  </conditionalFormatting>
  <conditionalFormatting sqref="U10">
    <cfRule type="expression" dxfId="23" priority="17">
      <formula>BH10=1</formula>
    </cfRule>
  </conditionalFormatting>
  <conditionalFormatting sqref="U12">
    <cfRule type="expression" dxfId="22" priority="16">
      <formula>BH13=1</formula>
    </cfRule>
  </conditionalFormatting>
  <conditionalFormatting sqref="U13">
    <cfRule type="expression" dxfId="21" priority="15">
      <formula>BH13=1</formula>
    </cfRule>
  </conditionalFormatting>
  <conditionalFormatting sqref="H6:S6">
    <cfRule type="expression" dxfId="20" priority="10">
      <formula>BH7=1</formula>
    </cfRule>
  </conditionalFormatting>
  <conditionalFormatting sqref="H7:S7">
    <cfRule type="expression" dxfId="19" priority="3">
      <formula>BH7=1</formula>
    </cfRule>
  </conditionalFormatting>
  <conditionalFormatting sqref="U6">
    <cfRule type="expression" dxfId="18" priority="160">
      <formula>BH7=1</formula>
    </cfRule>
  </conditionalFormatting>
  <conditionalFormatting sqref="U7">
    <cfRule type="expression" dxfId="17" priority="162">
      <formula>BH7=1</formula>
    </cfRule>
  </conditionalFormatting>
  <conditionalFormatting sqref="I6">
    <cfRule type="expression" dxfId="16" priority="6">
      <formula>BI7=1</formula>
    </cfRule>
  </conditionalFormatting>
  <conditionalFormatting sqref="I6">
    <cfRule type="expression" dxfId="15" priority="7">
      <formula>AND(OR($D6="副園長",$D6="教頭",$D6="主幹教諭",$D6="主任保育士"),BI6=#REF!)</formula>
    </cfRule>
  </conditionalFormatting>
  <conditionalFormatting sqref="J9">
    <cfRule type="expression" dxfId="14" priority="5">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13" priority="161">
      <formula>AND(BU6&gt;0,BU6&lt;5000)</formula>
    </cfRule>
    <cfRule type="expression" dxfId="12" priority="8">
      <formula>OR(AND($E6&lt;&gt;"保育士",$E6&lt;&gt;"保育教諭",$E6&lt;&gt;"教諭",$E6&lt;&gt;"保健師・助産師・看護師・准看護師"),$F6&lt;7)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11" priority="163">
      <formula>AND(BU6&gt;0,BU6&lt;5000)</formula>
    </cfRule>
    <cfRule type="expression" dxfId="10" priority="9">
      <formula>OR(AND($E6&lt;&gt;"保育士",$E6&lt;&gt;"保育教諭",$E6&lt;&gt;"教諭",$E6&lt;&gt;"保健師・助産師・看護師・准看護師"),$F6&lt;7)</formula>
    </cfRule>
  </conditionalFormatting>
  <conditionalFormatting sqref="I2 L2 O2">
    <cfRule type="containsBlanks" dxfId="9" priority="4">
      <formula>LEN(TRIM(I2))=0</formula>
    </cfRule>
  </conditionalFormatting>
  <conditionalFormatting sqref="AH8">
    <cfRule type="expression" dxfId="8" priority="165">
      <formula>AND($AH8="",OR(MAX($CJ6:$CU6)&lt;&gt;MIN($CJ6:$CU6),MAX($BU8:$CF8)&lt;&gt;MIN($BU8:$CF8)))</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7" priority="168">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6" priority="167">
      <formula>AND(BH6&gt;0,BH6&lt;5000)</formula>
    </cfRule>
  </conditionalFormatting>
  <pageMargins left="0.23622047244094491" right="0.23622047244094491" top="0.35433070866141736" bottom="0.35433070866141736" header="0.31496062992125984" footer="0.31496062992125984"/>
  <pageSetup paperSize="9" scale="4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1" id="{53C6875F-1DF9-41DD-B6E8-56CD93093BD7}">
            <xm:f>AND(OR($D6="副園長",$D6="教頭",$D6="主幹教諭",$D6="主任保育士"),BH6=マスタ!$C$3)</xm:f>
            <x14:dxf>
              <fill>
                <patternFill>
                  <bgColor rgb="FF92D050"/>
                </patternFill>
              </fill>
            </x14:dxf>
          </x14:cfRule>
          <x14:cfRule type="expression" priority="121" id="{6EF7787D-8D4A-4B80-A8CE-C2B8A30EBF61}">
            <xm:f>AND(CJ$5&lt;④入力シート３!BH$5,CJ$5=CJ6)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2" id="{4CFA63C1-CE76-4C9D-8DD2-97D0BFF127D5}">
            <xm:f>AND(OR($D6="副園長",$D6="教頭",$D6="主幹教諭",$D6="主任保育士"),BH6=マスタ!$C$3)</xm:f>
            <x14:dxf>
              <fill>
                <patternFill>
                  <bgColor rgb="FF92D050"/>
                </patternFill>
              </fill>
            </x14:dxf>
          </x14:cfRule>
          <x14:cfRule type="expression" priority="116" id="{2B7064F2-7E4C-479D-933C-94F51BF7B048}">
            <xm:f>AND(CJ$5&lt;④入力シート３!BH$5,CJ$5=CJ6)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 xmlns:xm="http://schemas.microsoft.com/office/excel/2006/main">
          <x14:cfRule type="expression" priority="166" id="{99338710-7171-4FC1-9989-1F09B4BCAC05}">
            <xm:f>AND($I$2&gt;=2,MAX(BH$6,BH$9,BH$12,BH$15,BH$18,BH$21,BH$24,BH$27,BH$30,BH$33,BH$39,BH$42,BH$45,BH$48,BH$51,BH$54,BH$57,BH$60,BH$63,BH$66,BH$69,BH$72,BH$75,BH$78,BH$81,BH$84,BH$87,BH$90,BH$93)&lt;マスタ!$C$3)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D6:D95</xm:sqref>
        </x14:dataValidation>
        <x14:dataValidation type="list" allowBlank="1" showInputMessage="1" showErrorMessage="1">
          <x14:formula1>
            <xm:f>マスタ!$F$3:$F$15</xm:f>
          </x14:formula1>
          <xm:sqref>E6:E95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1085"/>
  <sheetViews>
    <sheetView view="pageBreakPreview" zoomScale="60" zoomScaleNormal="89" workbookViewId="0">
      <selection activeCell="B6" sqref="B6:B8"/>
    </sheetView>
  </sheetViews>
  <sheetFormatPr defaultRowHeight="13.5" x14ac:dyDescent="0.15"/>
  <cols>
    <col min="1" max="1" width="5.125" style="376" customWidth="1"/>
    <col min="2" max="3" width="13.375" style="376" customWidth="1"/>
    <col min="4" max="4" width="11.625" style="376" customWidth="1"/>
    <col min="5" max="6" width="7.875" style="376" customWidth="1"/>
    <col min="7" max="7" width="12.75" style="376" customWidth="1"/>
    <col min="8" max="20" width="8" style="377" customWidth="1"/>
    <col min="21" max="21" width="27.25" style="376" hidden="1" customWidth="1"/>
    <col min="22" max="22" width="3.375" style="401" customWidth="1"/>
    <col min="23" max="33" width="8" style="401" customWidth="1"/>
    <col min="34" max="34" width="8" style="376" customWidth="1"/>
    <col min="35" max="42" width="9" style="376" hidden="1" customWidth="1"/>
    <col min="43" max="43" width="13.25" style="376" hidden="1" customWidth="1"/>
    <col min="44" max="84" width="9" style="376" hidden="1" customWidth="1"/>
    <col min="85" max="85" width="9" style="376" customWidth="1"/>
    <col min="86" max="16384" width="9" style="376"/>
  </cols>
  <sheetData>
    <row r="1" spans="1:84" x14ac:dyDescent="0.15">
      <c r="A1" s="396"/>
      <c r="B1" s="396"/>
      <c r="C1" s="396"/>
      <c r="D1" s="396"/>
      <c r="E1" s="396"/>
      <c r="F1" s="396"/>
      <c r="G1" s="396"/>
      <c r="H1" s="397"/>
      <c r="I1" s="397"/>
      <c r="J1" s="397"/>
      <c r="K1" s="397"/>
      <c r="L1" s="397"/>
      <c r="M1" s="397"/>
      <c r="N1" s="397"/>
      <c r="O1" s="397"/>
      <c r="P1" s="397"/>
      <c r="Q1" s="510" t="str">
        <f>IF(①入力シート!D8="","","（"&amp;①入力シート!D8&amp;"）　　")</f>
        <v/>
      </c>
      <c r="R1" s="510"/>
      <c r="S1" s="510"/>
      <c r="T1" s="510"/>
    </row>
    <row r="2" spans="1:84" x14ac:dyDescent="0.15">
      <c r="A2" s="396"/>
      <c r="B2" s="396"/>
      <c r="C2" s="396"/>
      <c r="D2" s="396"/>
      <c r="E2" s="396"/>
      <c r="F2" s="396"/>
      <c r="G2" s="396"/>
      <c r="H2" s="400" t="s">
        <v>404</v>
      </c>
      <c r="I2" s="403">
        <f>③入力シート２!I2</f>
        <v>0</v>
      </c>
      <c r="J2" s="398" t="s">
        <v>401</v>
      </c>
      <c r="K2" s="400" t="s">
        <v>403</v>
      </c>
      <c r="L2" s="403">
        <f>③入力シート２!L2</f>
        <v>0</v>
      </c>
      <c r="M2" s="398" t="s">
        <v>401</v>
      </c>
      <c r="N2" s="400" t="s">
        <v>402</v>
      </c>
      <c r="O2" s="403">
        <f>③入力シート２!O2</f>
        <v>0</v>
      </c>
      <c r="P2" s="398" t="s">
        <v>401</v>
      </c>
      <c r="Q2" s="397"/>
      <c r="R2" s="397"/>
      <c r="S2" s="397"/>
      <c r="T2" s="397"/>
    </row>
    <row r="3" spans="1:84" x14ac:dyDescent="0.15">
      <c r="A3" s="396"/>
      <c r="B3" s="396"/>
      <c r="C3" s="396"/>
      <c r="D3" s="396"/>
      <c r="E3" s="396"/>
      <c r="F3" s="396"/>
      <c r="G3" s="396"/>
      <c r="H3" s="397"/>
      <c r="I3" s="397"/>
      <c r="J3" s="397"/>
      <c r="K3" s="397"/>
      <c r="L3" s="397"/>
      <c r="M3" s="397"/>
      <c r="N3" s="397"/>
      <c r="O3" s="397"/>
      <c r="P3" s="397"/>
      <c r="Q3" s="397"/>
      <c r="R3" s="397"/>
      <c r="S3" s="397"/>
      <c r="T3" s="397"/>
    </row>
    <row r="4" spans="1:84" ht="21.75" customHeight="1" x14ac:dyDescent="0.15">
      <c r="A4" s="543" t="s">
        <v>408</v>
      </c>
      <c r="B4" s="543"/>
      <c r="C4" s="543"/>
      <c r="D4" s="543"/>
      <c r="E4" s="543"/>
      <c r="F4" s="543"/>
      <c r="G4" s="530"/>
      <c r="H4" s="532" t="s">
        <v>407</v>
      </c>
      <c r="I4" s="533"/>
      <c r="J4" s="533"/>
      <c r="K4" s="533"/>
      <c r="L4" s="533"/>
      <c r="M4" s="533"/>
      <c r="N4" s="533"/>
      <c r="O4" s="533"/>
      <c r="P4" s="533"/>
      <c r="Q4" s="533"/>
      <c r="R4" s="533"/>
      <c r="S4" s="533"/>
      <c r="T4" s="534"/>
      <c r="U4" s="520" t="s">
        <v>393</v>
      </c>
      <c r="BG4" s="376" t="s">
        <v>406</v>
      </c>
      <c r="BH4" s="376">
        <f>COUNTA(C6:C95)</f>
        <v>0</v>
      </c>
    </row>
    <row r="5" spans="1:84" x14ac:dyDescent="0.15">
      <c r="A5" s="395"/>
      <c r="B5" s="419" t="s">
        <v>392</v>
      </c>
      <c r="C5" s="394" t="s">
        <v>391</v>
      </c>
      <c r="D5" s="394" t="s">
        <v>390</v>
      </c>
      <c r="E5" s="394" t="s">
        <v>106</v>
      </c>
      <c r="F5" s="394" t="s">
        <v>389</v>
      </c>
      <c r="G5" s="419" t="s">
        <v>388</v>
      </c>
      <c r="H5" s="393" t="s">
        <v>387</v>
      </c>
      <c r="I5" s="393" t="s">
        <v>386</v>
      </c>
      <c r="J5" s="393" t="s">
        <v>385</v>
      </c>
      <c r="K5" s="393" t="s">
        <v>384</v>
      </c>
      <c r="L5" s="393" t="s">
        <v>383</v>
      </c>
      <c r="M5" s="393" t="s">
        <v>382</v>
      </c>
      <c r="N5" s="393" t="s">
        <v>381</v>
      </c>
      <c r="O5" s="393" t="s">
        <v>380</v>
      </c>
      <c r="P5" s="393" t="s">
        <v>379</v>
      </c>
      <c r="Q5" s="393" t="s">
        <v>378</v>
      </c>
      <c r="R5" s="393" t="s">
        <v>377</v>
      </c>
      <c r="S5" s="393" t="s">
        <v>376</v>
      </c>
      <c r="T5" s="393" t="s">
        <v>375</v>
      </c>
      <c r="U5" s="522"/>
      <c r="AH5" s="392"/>
      <c r="AI5" s="392"/>
      <c r="AJ5" s="392"/>
      <c r="AK5" s="392"/>
      <c r="AL5" s="392"/>
      <c r="AM5" s="392"/>
      <c r="AN5" s="392"/>
      <c r="AO5" s="392" t="s">
        <v>374</v>
      </c>
      <c r="AP5" s="392" t="s">
        <v>373</v>
      </c>
      <c r="AQ5" s="391" t="s">
        <v>372</v>
      </c>
      <c r="AR5" s="391" t="s">
        <v>371</v>
      </c>
      <c r="AS5" s="391" t="s">
        <v>370</v>
      </c>
      <c r="AT5" s="391" t="s">
        <v>371</v>
      </c>
      <c r="AU5" s="391" t="s">
        <v>370</v>
      </c>
      <c r="AV5" s="391" t="s">
        <v>369</v>
      </c>
      <c r="BG5" s="376" t="s">
        <v>405</v>
      </c>
      <c r="BH5" s="376">
        <f>MAX(BH6,BH9,BH12,BH15,BH18,BH21,BH24,BH27,BH30,BH33,BH36,BH39,BH42,BH45,BH48,BH51,BH54,BH57,BH60,BH63,BH66,BH69,BH72,BH75,BH78,BH81,BH84,BH87,BH90,BH93)</f>
        <v>0</v>
      </c>
      <c r="BI5" s="376">
        <f t="shared" ref="BI5:BS5" si="0">MAX(BI6,BI9,BI12,BI15,BI18,BI21,BI24,BI27,BI30,BI33,BI36,BI39,BI42,BI45,BI48,BI51,BI54,BI57,BI60,BI63,BI66,BI69,BI72,BI75,BI78,BI81,BI84,BI87,BI90,BI93)</f>
        <v>0</v>
      </c>
      <c r="BJ5" s="376">
        <f t="shared" si="0"/>
        <v>0</v>
      </c>
      <c r="BK5" s="376">
        <f t="shared" si="0"/>
        <v>0</v>
      </c>
      <c r="BL5" s="376">
        <f t="shared" si="0"/>
        <v>0</v>
      </c>
      <c r="BM5" s="376">
        <f t="shared" si="0"/>
        <v>0</v>
      </c>
      <c r="BN5" s="376">
        <f t="shared" si="0"/>
        <v>0</v>
      </c>
      <c r="BO5" s="376">
        <f t="shared" si="0"/>
        <v>0</v>
      </c>
      <c r="BP5" s="376">
        <f t="shared" si="0"/>
        <v>0</v>
      </c>
      <c r="BQ5" s="376">
        <f t="shared" si="0"/>
        <v>0</v>
      </c>
      <c r="BR5" s="376">
        <f t="shared" si="0"/>
        <v>0</v>
      </c>
      <c r="BS5" s="376">
        <f t="shared" si="0"/>
        <v>0</v>
      </c>
    </row>
    <row r="6" spans="1:84" x14ac:dyDescent="0.15">
      <c r="A6" s="520">
        <v>1</v>
      </c>
      <c r="B6" s="535"/>
      <c r="C6" s="536"/>
      <c r="D6" s="526"/>
      <c r="E6" s="527"/>
      <c r="F6" s="526"/>
      <c r="G6" s="390" t="s">
        <v>367</v>
      </c>
      <c r="H6" s="389"/>
      <c r="I6" s="436" t="str">
        <f t="shared" ref="I6:S21" si="1">IF(H6="","",H6)</f>
        <v/>
      </c>
      <c r="J6" s="436" t="str">
        <f t="shared" si="1"/>
        <v/>
      </c>
      <c r="K6" s="436" t="str">
        <f t="shared" si="1"/>
        <v/>
      </c>
      <c r="L6" s="436" t="str">
        <f t="shared" si="1"/>
        <v/>
      </c>
      <c r="M6" s="436" t="str">
        <f t="shared" si="1"/>
        <v/>
      </c>
      <c r="N6" s="436" t="str">
        <f t="shared" si="1"/>
        <v/>
      </c>
      <c r="O6" s="436" t="str">
        <f t="shared" si="1"/>
        <v/>
      </c>
      <c r="P6" s="436" t="str">
        <f t="shared" si="1"/>
        <v/>
      </c>
      <c r="Q6" s="436" t="str">
        <f t="shared" si="1"/>
        <v/>
      </c>
      <c r="R6" s="436" t="str">
        <f t="shared" si="1"/>
        <v/>
      </c>
      <c r="S6" s="436" t="str">
        <f t="shared" si="1"/>
        <v/>
      </c>
      <c r="T6" s="387">
        <f t="shared" ref="T6:T69" si="2">SUM(H6:S6)</f>
        <v>0</v>
      </c>
      <c r="U6" s="517"/>
      <c r="AH6" s="377"/>
      <c r="AI6" s="377"/>
      <c r="AJ6" s="377"/>
      <c r="AK6" s="377"/>
      <c r="AL6" s="377"/>
      <c r="AM6" s="377"/>
      <c r="AN6" s="377"/>
      <c r="AO6" s="376">
        <v>1</v>
      </c>
      <c r="AP6" s="376">
        <v>1</v>
      </c>
      <c r="AQ6" s="376">
        <v>1</v>
      </c>
      <c r="AR6" s="378">
        <f ca="1">IF($AQ6=1,IF(INDIRECT(ADDRESS(($AO6-1)*3+$AP6+5,$AQ6+7))="",0,INDIRECT(ADDRESS(($AO6-1)*3+$AP6+5,$AQ6+7))),IF(INDIRECT(ADDRESS(($AO6-1)*3+$AP6+5,$AQ6+7))="",0,IF(COUNTIF(INDIRECT(ADDRESS(($AO6-1)*36+($AP6-1)*12+6,COLUMN())):INDIRECT(ADDRESS(($AO6-1)*36+($AP6-1)*12+$AQ6+4,COLUMN())),INDIRECT(ADDRESS(($AO6-1)*3+$AP6+5,$AQ6+7)))&gt;=1,0,INDIRECT(ADDRESS(($AO6-1)*3+$AP6+5,$AQ6+7)))))</f>
        <v>0</v>
      </c>
      <c r="AS6" s="376">
        <f ca="1">COUNTIF(INDIRECT("H"&amp;(ROW()+12*(($AO6-1)*3+$AP6)-ROW())/12+5):INDIRECT("S"&amp;(ROW()+12*(($AO6-1)*3+$AP6)-ROW())/12+5),AR6)</f>
        <v>0</v>
      </c>
      <c r="AT6" s="378"/>
      <c r="AV6" s="376">
        <f t="shared" ref="AV6" ca="1" si="3">IF(AND(AR6&gt;0,AS6&gt;0),1,0)</f>
        <v>0</v>
      </c>
      <c r="BF6" s="376">
        <v>1</v>
      </c>
      <c r="BH6" s="382">
        <f t="shared" ref="BH6:BS6" si="4">SUM(H6:H7)</f>
        <v>0</v>
      </c>
      <c r="BI6" s="382">
        <f t="shared" si="4"/>
        <v>0</v>
      </c>
      <c r="BJ6" s="382">
        <f t="shared" si="4"/>
        <v>0</v>
      </c>
      <c r="BK6" s="382">
        <f t="shared" si="4"/>
        <v>0</v>
      </c>
      <c r="BL6" s="382">
        <f t="shared" si="4"/>
        <v>0</v>
      </c>
      <c r="BM6" s="382">
        <f t="shared" si="4"/>
        <v>0</v>
      </c>
      <c r="BN6" s="382">
        <f t="shared" si="4"/>
        <v>0</v>
      </c>
      <c r="BO6" s="382">
        <f t="shared" si="4"/>
        <v>0</v>
      </c>
      <c r="BP6" s="382">
        <f t="shared" si="4"/>
        <v>0</v>
      </c>
      <c r="BQ6" s="382">
        <f t="shared" si="4"/>
        <v>0</v>
      </c>
      <c r="BR6" s="382">
        <f t="shared" si="4"/>
        <v>0</v>
      </c>
      <c r="BS6" s="382">
        <f t="shared" si="4"/>
        <v>0</v>
      </c>
      <c r="BT6" s="377"/>
      <c r="BU6" s="382">
        <f t="shared" ref="BU6:CF6" si="5">SUM(U6:U7)</f>
        <v>0</v>
      </c>
      <c r="BV6" s="382">
        <f t="shared" si="5"/>
        <v>0</v>
      </c>
      <c r="BW6" s="382">
        <f t="shared" si="5"/>
        <v>0</v>
      </c>
      <c r="BX6" s="382">
        <f t="shared" si="5"/>
        <v>0</v>
      </c>
      <c r="BY6" s="382">
        <f t="shared" si="5"/>
        <v>0</v>
      </c>
      <c r="BZ6" s="382">
        <f t="shared" si="5"/>
        <v>0</v>
      </c>
      <c r="CA6" s="382">
        <f t="shared" si="5"/>
        <v>0</v>
      </c>
      <c r="CB6" s="382">
        <f t="shared" si="5"/>
        <v>0</v>
      </c>
      <c r="CC6" s="382">
        <f t="shared" si="5"/>
        <v>0</v>
      </c>
      <c r="CD6" s="382">
        <f t="shared" si="5"/>
        <v>0</v>
      </c>
      <c r="CE6" s="382">
        <f t="shared" si="5"/>
        <v>0</v>
      </c>
      <c r="CF6" s="382">
        <f t="shared" si="5"/>
        <v>0</v>
      </c>
    </row>
    <row r="7" spans="1:84" x14ac:dyDescent="0.15">
      <c r="A7" s="521"/>
      <c r="B7" s="524"/>
      <c r="C7" s="524"/>
      <c r="D7" s="524"/>
      <c r="E7" s="528"/>
      <c r="F7" s="524"/>
      <c r="G7" s="386" t="s">
        <v>366</v>
      </c>
      <c r="H7" s="385"/>
      <c r="I7" s="437" t="str">
        <f t="shared" si="1"/>
        <v/>
      </c>
      <c r="J7" s="437" t="str">
        <f t="shared" si="1"/>
        <v/>
      </c>
      <c r="K7" s="437" t="str">
        <f t="shared" si="1"/>
        <v/>
      </c>
      <c r="L7" s="437" t="str">
        <f t="shared" si="1"/>
        <v/>
      </c>
      <c r="M7" s="437" t="str">
        <f t="shared" si="1"/>
        <v/>
      </c>
      <c r="N7" s="437" t="str">
        <f t="shared" si="1"/>
        <v/>
      </c>
      <c r="O7" s="437" t="str">
        <f t="shared" si="1"/>
        <v/>
      </c>
      <c r="P7" s="437" t="str">
        <f t="shared" si="1"/>
        <v/>
      </c>
      <c r="Q7" s="437" t="str">
        <f t="shared" si="1"/>
        <v/>
      </c>
      <c r="R7" s="437" t="str">
        <f t="shared" si="1"/>
        <v/>
      </c>
      <c r="S7" s="437" t="str">
        <f t="shared" si="1"/>
        <v/>
      </c>
      <c r="T7" s="383">
        <f t="shared" si="2"/>
        <v>0</v>
      </c>
      <c r="U7" s="518"/>
      <c r="AH7" s="377"/>
      <c r="AI7" s="377"/>
      <c r="AJ7" s="377"/>
      <c r="AK7" s="377"/>
      <c r="AL7" s="377"/>
      <c r="AM7" s="377"/>
      <c r="AN7" s="377"/>
      <c r="AO7" s="376">
        <v>1</v>
      </c>
      <c r="AP7" s="376">
        <v>1</v>
      </c>
      <c r="AQ7" s="376">
        <v>2</v>
      </c>
      <c r="AR7" s="378">
        <f ca="1">IF($AQ7=1,IF(INDIRECT(ADDRESS(($AO7-1)*3+$AP7+5,$AQ7+7))="",0,INDIRECT(ADDRESS(($AO7-1)*3+$AP7+5,$AQ7+7))),IF(INDIRECT(ADDRESS(($AO7-1)*3+$AP7+5,$AQ7+7))="",0,IF(COUNTIF(INDIRECT(ADDRESS(($AO7-1)*36+($AP7-1)*12+6,COLUMN())):INDIRECT(ADDRESS(($AO7-1)*36+($AP7-1)*12+$AQ7+4,COLUMN())),INDIRECT(ADDRESS(($AO7-1)*3+$AP7+5,$AQ7+7)))&gt;=1,0,INDIRECT(ADDRESS(($AO7-1)*3+$AP7+5,$AQ7+7)))))</f>
        <v>0</v>
      </c>
      <c r="AS7" s="376">
        <f ca="1">COUNTIF(INDIRECT("H"&amp;(ROW()+12*(($AO7-1)*3+$AP7)-ROW())/12+5):INDIRECT("S"&amp;(ROW()+12*(($AO7-1)*3+$AP7)-ROW())/12+5),AR7)</f>
        <v>0</v>
      </c>
      <c r="AT7" s="378"/>
      <c r="AV7" s="376">
        <f ca="1">IF(AND(AR7&gt;0,AS7&gt;0),COUNTIF(AV$6:AV6,"&gt;0")+1,0)</f>
        <v>0</v>
      </c>
      <c r="BF7" s="376">
        <v>2</v>
      </c>
      <c r="BG7" s="376" t="s">
        <v>365</v>
      </c>
      <c r="BH7" s="382">
        <f t="shared" ref="BH7:BS7" si="6">IF(BH6+BU6&gt;40000,1,0)</f>
        <v>0</v>
      </c>
      <c r="BI7" s="382">
        <f t="shared" si="6"/>
        <v>0</v>
      </c>
      <c r="BJ7" s="382">
        <f t="shared" si="6"/>
        <v>0</v>
      </c>
      <c r="BK7" s="382">
        <f t="shared" si="6"/>
        <v>0</v>
      </c>
      <c r="BL7" s="382">
        <f t="shared" si="6"/>
        <v>0</v>
      </c>
      <c r="BM7" s="382">
        <f t="shared" si="6"/>
        <v>0</v>
      </c>
      <c r="BN7" s="382">
        <f t="shared" si="6"/>
        <v>0</v>
      </c>
      <c r="BO7" s="382">
        <f t="shared" si="6"/>
        <v>0</v>
      </c>
      <c r="BP7" s="382">
        <f t="shared" si="6"/>
        <v>0</v>
      </c>
      <c r="BQ7" s="382">
        <f t="shared" si="6"/>
        <v>0</v>
      </c>
      <c r="BR7" s="382">
        <f t="shared" si="6"/>
        <v>0</v>
      </c>
      <c r="BS7" s="382">
        <f t="shared" si="6"/>
        <v>0</v>
      </c>
      <c r="BT7" s="377"/>
      <c r="BU7" s="382"/>
      <c r="BV7" s="382"/>
      <c r="BW7" s="382"/>
      <c r="BX7" s="382"/>
      <c r="BY7" s="382"/>
      <c r="BZ7" s="382"/>
      <c r="CA7" s="382"/>
      <c r="CB7" s="382"/>
      <c r="CC7" s="382"/>
      <c r="CD7" s="382"/>
      <c r="CE7" s="382"/>
      <c r="CF7" s="382"/>
    </row>
    <row r="8" spans="1:84" x14ac:dyDescent="0.15">
      <c r="A8" s="522"/>
      <c r="B8" s="525"/>
      <c r="C8" s="525"/>
      <c r="D8" s="525"/>
      <c r="E8" s="529"/>
      <c r="F8" s="525"/>
      <c r="G8" s="445" t="s">
        <v>440</v>
      </c>
      <c r="H8" s="381"/>
      <c r="I8" s="440"/>
      <c r="J8" s="440"/>
      <c r="K8" s="440"/>
      <c r="L8" s="440"/>
      <c r="M8" s="440"/>
      <c r="N8" s="440"/>
      <c r="O8" s="440"/>
      <c r="P8" s="440"/>
      <c r="Q8" s="440"/>
      <c r="R8" s="440"/>
      <c r="S8" s="440"/>
      <c r="T8" s="379">
        <f t="shared" si="2"/>
        <v>0</v>
      </c>
      <c r="U8" s="519"/>
      <c r="AH8" s="377"/>
      <c r="AI8" s="377"/>
      <c r="AJ8" s="377"/>
      <c r="AK8" s="377"/>
      <c r="AL8" s="377"/>
      <c r="AM8" s="377"/>
      <c r="AN8" s="377"/>
      <c r="AO8" s="376">
        <v>1</v>
      </c>
      <c r="AP8" s="376">
        <v>1</v>
      </c>
      <c r="AQ8" s="376">
        <v>3</v>
      </c>
      <c r="AR8" s="378">
        <f ca="1">IF($AQ8=1,IF(INDIRECT(ADDRESS(($AO8-1)*3+$AP8+5,$AQ8+7))="",0,INDIRECT(ADDRESS(($AO8-1)*3+$AP8+5,$AQ8+7))),IF(INDIRECT(ADDRESS(($AO8-1)*3+$AP8+5,$AQ8+7))="",0,IF(COUNTIF(INDIRECT(ADDRESS(($AO8-1)*36+($AP8-1)*12+6,COLUMN())):INDIRECT(ADDRESS(($AO8-1)*36+($AP8-1)*12+$AQ8+4,COLUMN())),INDIRECT(ADDRESS(($AO8-1)*3+$AP8+5,$AQ8+7)))&gt;=1,0,INDIRECT(ADDRESS(($AO8-1)*3+$AP8+5,$AQ8+7)))))</f>
        <v>0</v>
      </c>
      <c r="AS8" s="376">
        <f ca="1">COUNTIF(INDIRECT("H"&amp;(ROW()+12*(($AO8-1)*3+$AP8)-ROW())/12+5):INDIRECT("S"&amp;(ROW()+12*(($AO8-1)*3+$AP8)-ROW())/12+5),AR8)</f>
        <v>0</v>
      </c>
      <c r="AT8" s="378"/>
      <c r="AV8" s="376">
        <f ca="1">IF(AND(AR8&gt;0,AS8&gt;0),COUNTIF(AV$6:AV7,"&gt;0")+1,0)</f>
        <v>0</v>
      </c>
      <c r="BF8" s="376">
        <v>3</v>
      </c>
      <c r="BH8" s="382"/>
      <c r="BI8" s="382"/>
      <c r="BJ8" s="382"/>
      <c r="BK8" s="382"/>
      <c r="BL8" s="382"/>
      <c r="BM8" s="382"/>
      <c r="BN8" s="382"/>
      <c r="BO8" s="382"/>
      <c r="BP8" s="382"/>
      <c r="BQ8" s="382"/>
      <c r="BR8" s="382"/>
      <c r="BS8" s="382"/>
      <c r="BT8" s="377"/>
      <c r="BU8" s="382"/>
      <c r="BV8" s="382"/>
      <c r="BW8" s="382"/>
      <c r="BX8" s="382"/>
      <c r="BY8" s="382"/>
      <c r="BZ8" s="382"/>
      <c r="CA8" s="382"/>
      <c r="CB8" s="382"/>
      <c r="CC8" s="382"/>
      <c r="CD8" s="382"/>
      <c r="CE8" s="382"/>
      <c r="CF8" s="382"/>
    </row>
    <row r="9" spans="1:84" x14ac:dyDescent="0.15">
      <c r="A9" s="520">
        <v>2</v>
      </c>
      <c r="B9" s="523"/>
      <c r="C9" s="536"/>
      <c r="D9" s="526"/>
      <c r="E9" s="527"/>
      <c r="F9" s="526"/>
      <c r="G9" s="390" t="s">
        <v>367</v>
      </c>
      <c r="H9" s="389"/>
      <c r="I9" s="436" t="str">
        <f t="shared" si="1"/>
        <v/>
      </c>
      <c r="J9" s="436" t="str">
        <f t="shared" si="1"/>
        <v/>
      </c>
      <c r="K9" s="436" t="str">
        <f t="shared" si="1"/>
        <v/>
      </c>
      <c r="L9" s="436" t="str">
        <f t="shared" si="1"/>
        <v/>
      </c>
      <c r="M9" s="436" t="str">
        <f t="shared" si="1"/>
        <v/>
      </c>
      <c r="N9" s="436" t="str">
        <f t="shared" si="1"/>
        <v/>
      </c>
      <c r="O9" s="436" t="str">
        <f t="shared" si="1"/>
        <v/>
      </c>
      <c r="P9" s="436" t="str">
        <f t="shared" si="1"/>
        <v/>
      </c>
      <c r="Q9" s="436" t="str">
        <f t="shared" si="1"/>
        <v/>
      </c>
      <c r="R9" s="436" t="str">
        <f t="shared" si="1"/>
        <v/>
      </c>
      <c r="S9" s="436" t="str">
        <f t="shared" si="1"/>
        <v/>
      </c>
      <c r="T9" s="387">
        <f t="shared" si="2"/>
        <v>0</v>
      </c>
      <c r="U9" s="517"/>
      <c r="AH9" s="377"/>
      <c r="AI9" s="377"/>
      <c r="AJ9" s="377"/>
      <c r="AK9" s="377"/>
      <c r="AL9" s="377"/>
      <c r="AM9" s="377"/>
      <c r="AN9" s="377"/>
      <c r="AO9" s="376">
        <v>1</v>
      </c>
      <c r="AP9" s="376">
        <v>1</v>
      </c>
      <c r="AQ9" s="376">
        <v>4</v>
      </c>
      <c r="AR9" s="378">
        <f ca="1">IF($AQ9=1,IF(INDIRECT(ADDRESS(($AO9-1)*3+$AP9+5,$AQ9+7))="",0,INDIRECT(ADDRESS(($AO9-1)*3+$AP9+5,$AQ9+7))),IF(INDIRECT(ADDRESS(($AO9-1)*3+$AP9+5,$AQ9+7))="",0,IF(COUNTIF(INDIRECT(ADDRESS(($AO9-1)*36+($AP9-1)*12+6,COLUMN())):INDIRECT(ADDRESS(($AO9-1)*36+($AP9-1)*12+$AQ9+4,COLUMN())),INDIRECT(ADDRESS(($AO9-1)*3+$AP9+5,$AQ9+7)))&gt;=1,0,INDIRECT(ADDRESS(($AO9-1)*3+$AP9+5,$AQ9+7)))))</f>
        <v>0</v>
      </c>
      <c r="AS9" s="376">
        <f ca="1">COUNTIF(INDIRECT("H"&amp;(ROW()+12*(($AO9-1)*3+$AP9)-ROW())/12+5):INDIRECT("S"&amp;(ROW()+12*(($AO9-1)*3+$AP9)-ROW())/12+5),AR9)</f>
        <v>0</v>
      </c>
      <c r="AT9" s="378"/>
      <c r="AV9" s="376">
        <f ca="1">IF(AND(AR9&gt;0,AS9&gt;0),COUNTIF(AV$6:AV8,"&gt;0")+1,0)</f>
        <v>0</v>
      </c>
      <c r="BF9" s="376">
        <v>1</v>
      </c>
      <c r="BH9" s="382">
        <f t="shared" ref="BH9:BS9" si="7">SUM(H9:H10)</f>
        <v>0</v>
      </c>
      <c r="BI9" s="382">
        <f t="shared" si="7"/>
        <v>0</v>
      </c>
      <c r="BJ9" s="382">
        <f t="shared" si="7"/>
        <v>0</v>
      </c>
      <c r="BK9" s="382">
        <f t="shared" si="7"/>
        <v>0</v>
      </c>
      <c r="BL9" s="382">
        <f t="shared" si="7"/>
        <v>0</v>
      </c>
      <c r="BM9" s="382">
        <f t="shared" si="7"/>
        <v>0</v>
      </c>
      <c r="BN9" s="382">
        <f t="shared" si="7"/>
        <v>0</v>
      </c>
      <c r="BO9" s="382">
        <f t="shared" si="7"/>
        <v>0</v>
      </c>
      <c r="BP9" s="382">
        <f t="shared" si="7"/>
        <v>0</v>
      </c>
      <c r="BQ9" s="382">
        <f t="shared" si="7"/>
        <v>0</v>
      </c>
      <c r="BR9" s="382">
        <f t="shared" si="7"/>
        <v>0</v>
      </c>
      <c r="BS9" s="382">
        <f t="shared" si="7"/>
        <v>0</v>
      </c>
      <c r="BT9" s="377"/>
      <c r="BU9" s="382">
        <f t="shared" ref="BU9:CF9" si="8">SUM(U9:U10)</f>
        <v>0</v>
      </c>
      <c r="BV9" s="382">
        <f t="shared" si="8"/>
        <v>0</v>
      </c>
      <c r="BW9" s="382">
        <f t="shared" si="8"/>
        <v>0</v>
      </c>
      <c r="BX9" s="382">
        <f t="shared" si="8"/>
        <v>0</v>
      </c>
      <c r="BY9" s="382">
        <f t="shared" si="8"/>
        <v>0</v>
      </c>
      <c r="BZ9" s="382">
        <f t="shared" si="8"/>
        <v>0</v>
      </c>
      <c r="CA9" s="382">
        <f t="shared" si="8"/>
        <v>0</v>
      </c>
      <c r="CB9" s="382">
        <f t="shared" si="8"/>
        <v>0</v>
      </c>
      <c r="CC9" s="382">
        <f t="shared" si="8"/>
        <v>0</v>
      </c>
      <c r="CD9" s="382">
        <f t="shared" si="8"/>
        <v>0</v>
      </c>
      <c r="CE9" s="382">
        <f t="shared" si="8"/>
        <v>0</v>
      </c>
      <c r="CF9" s="382">
        <f t="shared" si="8"/>
        <v>0</v>
      </c>
    </row>
    <row r="10" spans="1:84" x14ac:dyDescent="0.15">
      <c r="A10" s="521"/>
      <c r="B10" s="524"/>
      <c r="C10" s="524"/>
      <c r="D10" s="524"/>
      <c r="E10" s="528"/>
      <c r="F10" s="524"/>
      <c r="G10" s="386" t="s">
        <v>366</v>
      </c>
      <c r="H10" s="385"/>
      <c r="I10" s="437" t="str">
        <f t="shared" si="1"/>
        <v/>
      </c>
      <c r="J10" s="437" t="str">
        <f t="shared" si="1"/>
        <v/>
      </c>
      <c r="K10" s="437" t="str">
        <f t="shared" si="1"/>
        <v/>
      </c>
      <c r="L10" s="437" t="str">
        <f t="shared" si="1"/>
        <v/>
      </c>
      <c r="M10" s="437" t="str">
        <f t="shared" si="1"/>
        <v/>
      </c>
      <c r="N10" s="437" t="str">
        <f t="shared" si="1"/>
        <v/>
      </c>
      <c r="O10" s="437" t="str">
        <f t="shared" si="1"/>
        <v/>
      </c>
      <c r="P10" s="437" t="str">
        <f t="shared" si="1"/>
        <v/>
      </c>
      <c r="Q10" s="437" t="str">
        <f t="shared" si="1"/>
        <v/>
      </c>
      <c r="R10" s="437" t="str">
        <f t="shared" si="1"/>
        <v/>
      </c>
      <c r="S10" s="437" t="str">
        <f t="shared" si="1"/>
        <v/>
      </c>
      <c r="T10" s="383">
        <f t="shared" si="2"/>
        <v>0</v>
      </c>
      <c r="U10" s="518"/>
      <c r="AH10" s="377"/>
      <c r="AI10" s="377"/>
      <c r="AJ10" s="377"/>
      <c r="AK10" s="377"/>
      <c r="AL10" s="377"/>
      <c r="AM10" s="377"/>
      <c r="AN10" s="377"/>
      <c r="AO10" s="376">
        <v>1</v>
      </c>
      <c r="AP10" s="376">
        <v>1</v>
      </c>
      <c r="AQ10" s="376">
        <v>5</v>
      </c>
      <c r="AR10" s="37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76">
        <f ca="1">COUNTIF(INDIRECT("H"&amp;(ROW()+12*(($AO10-1)*3+$AP10)-ROW())/12+5):INDIRECT("S"&amp;(ROW()+12*(($AO10-1)*3+$AP10)-ROW())/12+5),AR10)</f>
        <v>0</v>
      </c>
      <c r="AT10" s="378"/>
      <c r="AV10" s="376">
        <f ca="1">IF(AND(AR10&gt;0,AS10&gt;0),COUNTIF(AV$6:AV9,"&gt;0")+1,0)</f>
        <v>0</v>
      </c>
      <c r="BF10" s="376">
        <v>2</v>
      </c>
      <c r="BG10" s="376" t="s">
        <v>365</v>
      </c>
      <c r="BH10" s="382">
        <f t="shared" ref="BH10:BS10" si="9">IF(BH9+BU9&gt;40000,1,0)</f>
        <v>0</v>
      </c>
      <c r="BI10" s="382">
        <f t="shared" si="9"/>
        <v>0</v>
      </c>
      <c r="BJ10" s="382">
        <f t="shared" si="9"/>
        <v>0</v>
      </c>
      <c r="BK10" s="382">
        <f t="shared" si="9"/>
        <v>0</v>
      </c>
      <c r="BL10" s="382">
        <f t="shared" si="9"/>
        <v>0</v>
      </c>
      <c r="BM10" s="382">
        <f t="shared" si="9"/>
        <v>0</v>
      </c>
      <c r="BN10" s="382">
        <f t="shared" si="9"/>
        <v>0</v>
      </c>
      <c r="BO10" s="382">
        <f t="shared" si="9"/>
        <v>0</v>
      </c>
      <c r="BP10" s="382">
        <f t="shared" si="9"/>
        <v>0</v>
      </c>
      <c r="BQ10" s="382">
        <f t="shared" si="9"/>
        <v>0</v>
      </c>
      <c r="BR10" s="382">
        <f t="shared" si="9"/>
        <v>0</v>
      </c>
      <c r="BS10" s="382">
        <f t="shared" si="9"/>
        <v>0</v>
      </c>
      <c r="BT10" s="377"/>
      <c r="BU10" s="382"/>
      <c r="BV10" s="382"/>
      <c r="BW10" s="382"/>
      <c r="BX10" s="382"/>
      <c r="BY10" s="382"/>
      <c r="BZ10" s="382"/>
      <c r="CA10" s="382"/>
      <c r="CB10" s="382"/>
      <c r="CC10" s="382"/>
      <c r="CD10" s="382"/>
      <c r="CE10" s="382"/>
      <c r="CF10" s="382"/>
    </row>
    <row r="11" spans="1:84" x14ac:dyDescent="0.15">
      <c r="A11" s="522"/>
      <c r="B11" s="525"/>
      <c r="C11" s="525"/>
      <c r="D11" s="525"/>
      <c r="E11" s="529"/>
      <c r="F11" s="525"/>
      <c r="G11" s="421" t="s">
        <v>440</v>
      </c>
      <c r="H11" s="381"/>
      <c r="I11" s="440"/>
      <c r="J11" s="440"/>
      <c r="K11" s="440"/>
      <c r="L11" s="440"/>
      <c r="M11" s="440"/>
      <c r="N11" s="440"/>
      <c r="O11" s="440"/>
      <c r="P11" s="440"/>
      <c r="Q11" s="440"/>
      <c r="R11" s="440"/>
      <c r="S11" s="440"/>
      <c r="T11" s="379">
        <f t="shared" si="2"/>
        <v>0</v>
      </c>
      <c r="U11" s="519"/>
      <c r="AH11" s="377"/>
      <c r="AI11" s="377"/>
      <c r="AJ11" s="377"/>
      <c r="AK11" s="377"/>
      <c r="AL11" s="377"/>
      <c r="AM11" s="377"/>
      <c r="AN11" s="377"/>
      <c r="AO11" s="376">
        <v>1</v>
      </c>
      <c r="AP11" s="376">
        <v>1</v>
      </c>
      <c r="AQ11" s="376">
        <v>6</v>
      </c>
      <c r="AR11" s="37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76">
        <f ca="1">COUNTIF(INDIRECT("H"&amp;(ROW()+12*(($AO11-1)*3+$AP11)-ROW())/12+5):INDIRECT("S"&amp;(ROW()+12*(($AO11-1)*3+$AP11)-ROW())/12+5),AR11)</f>
        <v>0</v>
      </c>
      <c r="AT11" s="378"/>
      <c r="AV11" s="376">
        <f ca="1">IF(AND(AR11&gt;0,AS11&gt;0),COUNTIF(AV$6:AV10,"&gt;0")+1,0)</f>
        <v>0</v>
      </c>
      <c r="BF11" s="376">
        <v>3</v>
      </c>
      <c r="BH11" s="382"/>
      <c r="BI11" s="382"/>
      <c r="BJ11" s="382"/>
      <c r="BK11" s="382"/>
      <c r="BL11" s="382"/>
      <c r="BM11" s="382"/>
      <c r="BN11" s="382"/>
      <c r="BO11" s="382"/>
      <c r="BP11" s="382"/>
      <c r="BQ11" s="382"/>
      <c r="BR11" s="382"/>
      <c r="BS11" s="382"/>
      <c r="BT11" s="377"/>
      <c r="BU11" s="382"/>
      <c r="BV11" s="382"/>
      <c r="BW11" s="382"/>
      <c r="BX11" s="382"/>
      <c r="BY11" s="382"/>
      <c r="BZ11" s="382"/>
      <c r="CA11" s="382"/>
      <c r="CB11" s="382"/>
      <c r="CC11" s="382"/>
      <c r="CD11" s="382"/>
      <c r="CE11" s="382"/>
      <c r="CF11" s="382"/>
    </row>
    <row r="12" spans="1:84" x14ac:dyDescent="0.15">
      <c r="A12" s="520">
        <v>3</v>
      </c>
      <c r="B12" s="535"/>
      <c r="C12" s="535"/>
      <c r="D12" s="526"/>
      <c r="E12" s="527"/>
      <c r="F12" s="526"/>
      <c r="G12" s="390" t="s">
        <v>367</v>
      </c>
      <c r="H12" s="389"/>
      <c r="I12" s="436" t="str">
        <f t="shared" si="1"/>
        <v/>
      </c>
      <c r="J12" s="436" t="str">
        <f t="shared" si="1"/>
        <v/>
      </c>
      <c r="K12" s="436" t="str">
        <f t="shared" si="1"/>
        <v/>
      </c>
      <c r="L12" s="436" t="str">
        <f t="shared" si="1"/>
        <v/>
      </c>
      <c r="M12" s="436" t="str">
        <f t="shared" si="1"/>
        <v/>
      </c>
      <c r="N12" s="436" t="str">
        <f t="shared" si="1"/>
        <v/>
      </c>
      <c r="O12" s="436" t="str">
        <f t="shared" si="1"/>
        <v/>
      </c>
      <c r="P12" s="436" t="str">
        <f t="shared" si="1"/>
        <v/>
      </c>
      <c r="Q12" s="436" t="str">
        <f t="shared" si="1"/>
        <v/>
      </c>
      <c r="R12" s="436" t="str">
        <f t="shared" si="1"/>
        <v/>
      </c>
      <c r="S12" s="436" t="str">
        <f t="shared" si="1"/>
        <v/>
      </c>
      <c r="T12" s="387">
        <f t="shared" si="2"/>
        <v>0</v>
      </c>
      <c r="U12" s="517"/>
      <c r="AH12" s="377"/>
      <c r="AI12" s="377"/>
      <c r="AJ12" s="377"/>
      <c r="AK12" s="377"/>
      <c r="AL12" s="377"/>
      <c r="AM12" s="377"/>
      <c r="AN12" s="377"/>
      <c r="AO12" s="376">
        <v>1</v>
      </c>
      <c r="AP12" s="376">
        <v>1</v>
      </c>
      <c r="AQ12" s="376">
        <v>7</v>
      </c>
      <c r="AR12" s="37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76">
        <f ca="1">COUNTIF(INDIRECT("H"&amp;(ROW()+12*(($AO12-1)*3+$AP12)-ROW())/12+5):INDIRECT("S"&amp;(ROW()+12*(($AO12-1)*3+$AP12)-ROW())/12+5),AR12)</f>
        <v>0</v>
      </c>
      <c r="AT12" s="378"/>
      <c r="AV12" s="376">
        <f ca="1">IF(AND(AR12&gt;0,AS12&gt;0),COUNTIF(AV$6:AV11,"&gt;0")+1,0)</f>
        <v>0</v>
      </c>
      <c r="BF12" s="376">
        <v>1</v>
      </c>
      <c r="BH12" s="382">
        <f t="shared" ref="BH12:BS12" si="10">SUM(H12:H13)</f>
        <v>0</v>
      </c>
      <c r="BI12" s="382">
        <f t="shared" si="10"/>
        <v>0</v>
      </c>
      <c r="BJ12" s="382">
        <f t="shared" si="10"/>
        <v>0</v>
      </c>
      <c r="BK12" s="382">
        <f t="shared" si="10"/>
        <v>0</v>
      </c>
      <c r="BL12" s="382">
        <f t="shared" si="10"/>
        <v>0</v>
      </c>
      <c r="BM12" s="382">
        <f t="shared" si="10"/>
        <v>0</v>
      </c>
      <c r="BN12" s="382">
        <f t="shared" si="10"/>
        <v>0</v>
      </c>
      <c r="BO12" s="382">
        <f t="shared" si="10"/>
        <v>0</v>
      </c>
      <c r="BP12" s="382">
        <f t="shared" si="10"/>
        <v>0</v>
      </c>
      <c r="BQ12" s="382">
        <f t="shared" si="10"/>
        <v>0</v>
      </c>
      <c r="BR12" s="382">
        <f t="shared" si="10"/>
        <v>0</v>
      </c>
      <c r="BS12" s="382">
        <f t="shared" si="10"/>
        <v>0</v>
      </c>
      <c r="BT12" s="377"/>
      <c r="BU12" s="382">
        <f t="shared" ref="BU12:CF12" si="11">SUM(U12:U13)</f>
        <v>0</v>
      </c>
      <c r="BV12" s="382">
        <f t="shared" si="11"/>
        <v>0</v>
      </c>
      <c r="BW12" s="382">
        <f t="shared" si="11"/>
        <v>0</v>
      </c>
      <c r="BX12" s="382">
        <f t="shared" si="11"/>
        <v>0</v>
      </c>
      <c r="BY12" s="382">
        <f t="shared" si="11"/>
        <v>0</v>
      </c>
      <c r="BZ12" s="382">
        <f t="shared" si="11"/>
        <v>0</v>
      </c>
      <c r="CA12" s="382">
        <f t="shared" si="11"/>
        <v>0</v>
      </c>
      <c r="CB12" s="382">
        <f t="shared" si="11"/>
        <v>0</v>
      </c>
      <c r="CC12" s="382">
        <f t="shared" si="11"/>
        <v>0</v>
      </c>
      <c r="CD12" s="382">
        <f t="shared" si="11"/>
        <v>0</v>
      </c>
      <c r="CE12" s="382">
        <f t="shared" si="11"/>
        <v>0</v>
      </c>
      <c r="CF12" s="382">
        <f t="shared" si="11"/>
        <v>0</v>
      </c>
    </row>
    <row r="13" spans="1:84" x14ac:dyDescent="0.15">
      <c r="A13" s="521"/>
      <c r="B13" s="524"/>
      <c r="C13" s="524"/>
      <c r="D13" s="524"/>
      <c r="E13" s="528"/>
      <c r="F13" s="524"/>
      <c r="G13" s="386" t="s">
        <v>366</v>
      </c>
      <c r="H13" s="385"/>
      <c r="I13" s="437" t="str">
        <f t="shared" si="1"/>
        <v/>
      </c>
      <c r="J13" s="437" t="str">
        <f t="shared" si="1"/>
        <v/>
      </c>
      <c r="K13" s="437" t="str">
        <f t="shared" si="1"/>
        <v/>
      </c>
      <c r="L13" s="437" t="str">
        <f t="shared" si="1"/>
        <v/>
      </c>
      <c r="M13" s="437" t="str">
        <f t="shared" si="1"/>
        <v/>
      </c>
      <c r="N13" s="437" t="str">
        <f t="shared" si="1"/>
        <v/>
      </c>
      <c r="O13" s="437" t="str">
        <f t="shared" si="1"/>
        <v/>
      </c>
      <c r="P13" s="437" t="str">
        <f t="shared" si="1"/>
        <v/>
      </c>
      <c r="Q13" s="437" t="str">
        <f t="shared" si="1"/>
        <v/>
      </c>
      <c r="R13" s="437" t="str">
        <f t="shared" si="1"/>
        <v/>
      </c>
      <c r="S13" s="437" t="str">
        <f t="shared" si="1"/>
        <v/>
      </c>
      <c r="T13" s="383">
        <f t="shared" si="2"/>
        <v>0</v>
      </c>
      <c r="U13" s="518"/>
      <c r="AH13" s="377"/>
      <c r="AI13" s="377"/>
      <c r="AJ13" s="377"/>
      <c r="AK13" s="377"/>
      <c r="AL13" s="377"/>
      <c r="AM13" s="377"/>
      <c r="AN13" s="377"/>
      <c r="AO13" s="376">
        <v>1</v>
      </c>
      <c r="AP13" s="376">
        <v>1</v>
      </c>
      <c r="AQ13" s="376">
        <v>8</v>
      </c>
      <c r="AR13" s="37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76">
        <f ca="1">COUNTIF(INDIRECT("H"&amp;(ROW()+12*(($AO13-1)*3+$AP13)-ROW())/12+5):INDIRECT("S"&amp;(ROW()+12*(($AO13-1)*3+$AP13)-ROW())/12+5),AR13)</f>
        <v>0</v>
      </c>
      <c r="AT13" s="378"/>
      <c r="AV13" s="376">
        <f ca="1">IF(AND(AR13&gt;0,AS13&gt;0),COUNTIF(AV$6:AV12,"&gt;0")+1,0)</f>
        <v>0</v>
      </c>
      <c r="BF13" s="376">
        <v>2</v>
      </c>
      <c r="BG13" s="376" t="s">
        <v>365</v>
      </c>
      <c r="BH13" s="382">
        <f t="shared" ref="BH13:BS13" si="12">IF(BH12+BU12&gt;40000,1,0)</f>
        <v>0</v>
      </c>
      <c r="BI13" s="382">
        <f t="shared" si="12"/>
        <v>0</v>
      </c>
      <c r="BJ13" s="382">
        <f t="shared" si="12"/>
        <v>0</v>
      </c>
      <c r="BK13" s="382">
        <f t="shared" si="12"/>
        <v>0</v>
      </c>
      <c r="BL13" s="382">
        <f t="shared" si="12"/>
        <v>0</v>
      </c>
      <c r="BM13" s="382">
        <f t="shared" si="12"/>
        <v>0</v>
      </c>
      <c r="BN13" s="382">
        <f t="shared" si="12"/>
        <v>0</v>
      </c>
      <c r="BO13" s="382">
        <f t="shared" si="12"/>
        <v>0</v>
      </c>
      <c r="BP13" s="382">
        <f t="shared" si="12"/>
        <v>0</v>
      </c>
      <c r="BQ13" s="382">
        <f t="shared" si="12"/>
        <v>0</v>
      </c>
      <c r="BR13" s="382">
        <f t="shared" si="12"/>
        <v>0</v>
      </c>
      <c r="BS13" s="382">
        <f t="shared" si="12"/>
        <v>0</v>
      </c>
      <c r="BT13" s="377"/>
      <c r="BU13" s="382"/>
      <c r="BV13" s="382"/>
      <c r="BW13" s="382"/>
      <c r="BX13" s="382"/>
      <c r="BY13" s="382"/>
      <c r="BZ13" s="382"/>
      <c r="CA13" s="382"/>
      <c r="CB13" s="382"/>
      <c r="CC13" s="382"/>
      <c r="CD13" s="382"/>
      <c r="CE13" s="382"/>
      <c r="CF13" s="382"/>
    </row>
    <row r="14" spans="1:84" x14ac:dyDescent="0.15">
      <c r="A14" s="522"/>
      <c r="B14" s="525"/>
      <c r="C14" s="525"/>
      <c r="D14" s="525"/>
      <c r="E14" s="529"/>
      <c r="F14" s="525"/>
      <c r="G14" s="421" t="s">
        <v>440</v>
      </c>
      <c r="H14" s="381"/>
      <c r="I14" s="440"/>
      <c r="J14" s="440"/>
      <c r="K14" s="440"/>
      <c r="L14" s="440"/>
      <c r="M14" s="440"/>
      <c r="N14" s="440"/>
      <c r="O14" s="440"/>
      <c r="P14" s="440"/>
      <c r="Q14" s="440"/>
      <c r="R14" s="440"/>
      <c r="S14" s="440"/>
      <c r="T14" s="379">
        <f t="shared" si="2"/>
        <v>0</v>
      </c>
      <c r="U14" s="519"/>
      <c r="AH14" s="377"/>
      <c r="AI14" s="377"/>
      <c r="AJ14" s="377"/>
      <c r="AK14" s="377"/>
      <c r="AL14" s="377"/>
      <c r="AM14" s="377"/>
      <c r="AN14" s="377"/>
      <c r="AO14" s="376">
        <v>1</v>
      </c>
      <c r="AP14" s="376">
        <v>1</v>
      </c>
      <c r="AQ14" s="376">
        <v>9</v>
      </c>
      <c r="AR14" s="37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76">
        <f ca="1">COUNTIF(INDIRECT("H"&amp;(ROW()+12*(($AO14-1)*3+$AP14)-ROW())/12+5):INDIRECT("S"&amp;(ROW()+12*(($AO14-1)*3+$AP14)-ROW())/12+5),AR14)</f>
        <v>0</v>
      </c>
      <c r="AT14" s="378"/>
      <c r="AV14" s="376">
        <f ca="1">IF(AND(AR14&gt;0,AS14&gt;0),COUNTIF(AV$6:AV13,"&gt;0")+1,0)</f>
        <v>0</v>
      </c>
      <c r="BF14" s="376">
        <v>3</v>
      </c>
      <c r="BH14" s="382"/>
      <c r="BI14" s="382"/>
      <c r="BJ14" s="382"/>
      <c r="BK14" s="382"/>
      <c r="BL14" s="382"/>
      <c r="BM14" s="382"/>
      <c r="BN14" s="382"/>
      <c r="BO14" s="382"/>
      <c r="BP14" s="382"/>
      <c r="BQ14" s="382"/>
      <c r="BR14" s="382"/>
      <c r="BS14" s="382"/>
      <c r="BT14" s="377"/>
      <c r="BU14" s="382"/>
      <c r="BV14" s="382"/>
      <c r="BW14" s="382"/>
      <c r="BX14" s="382"/>
      <c r="BY14" s="382"/>
      <c r="BZ14" s="382"/>
      <c r="CA14" s="382"/>
      <c r="CB14" s="382"/>
      <c r="CC14" s="382"/>
      <c r="CD14" s="382"/>
      <c r="CE14" s="382"/>
      <c r="CF14" s="382"/>
    </row>
    <row r="15" spans="1:84" x14ac:dyDescent="0.15">
      <c r="A15" s="520">
        <v>4</v>
      </c>
      <c r="B15" s="526"/>
      <c r="C15" s="523"/>
      <c r="D15" s="526"/>
      <c r="E15" s="527"/>
      <c r="F15" s="526"/>
      <c r="G15" s="390" t="s">
        <v>367</v>
      </c>
      <c r="H15" s="389"/>
      <c r="I15" s="436" t="str">
        <f t="shared" si="1"/>
        <v/>
      </c>
      <c r="J15" s="436" t="str">
        <f t="shared" si="1"/>
        <v/>
      </c>
      <c r="K15" s="436" t="str">
        <f t="shared" si="1"/>
        <v/>
      </c>
      <c r="L15" s="436" t="str">
        <f t="shared" si="1"/>
        <v/>
      </c>
      <c r="M15" s="436" t="str">
        <f t="shared" si="1"/>
        <v/>
      </c>
      <c r="N15" s="436" t="str">
        <f t="shared" si="1"/>
        <v/>
      </c>
      <c r="O15" s="436" t="str">
        <f t="shared" si="1"/>
        <v/>
      </c>
      <c r="P15" s="436" t="str">
        <f t="shared" si="1"/>
        <v/>
      </c>
      <c r="Q15" s="436" t="str">
        <f t="shared" si="1"/>
        <v/>
      </c>
      <c r="R15" s="436" t="str">
        <f t="shared" si="1"/>
        <v/>
      </c>
      <c r="S15" s="436" t="str">
        <f t="shared" si="1"/>
        <v/>
      </c>
      <c r="T15" s="387">
        <f t="shared" si="2"/>
        <v>0</v>
      </c>
      <c r="U15" s="517"/>
      <c r="AH15" s="377"/>
      <c r="AI15" s="377"/>
      <c r="AJ15" s="377"/>
      <c r="AK15" s="377"/>
      <c r="AL15" s="377"/>
      <c r="AM15" s="377"/>
      <c r="AN15" s="377"/>
      <c r="AO15" s="376">
        <v>1</v>
      </c>
      <c r="AP15" s="376">
        <v>1</v>
      </c>
      <c r="AQ15" s="376">
        <v>10</v>
      </c>
      <c r="AR15" s="37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76">
        <f ca="1">COUNTIF(INDIRECT("H"&amp;(ROW()+12*(($AO15-1)*3+$AP15)-ROW())/12+5):INDIRECT("S"&amp;(ROW()+12*(($AO15-1)*3+$AP15)-ROW())/12+5),AR15)</f>
        <v>0</v>
      </c>
      <c r="AT15" s="378"/>
      <c r="AV15" s="376">
        <f ca="1">IF(AND(AR15&gt;0,AS15&gt;0),COUNTIF(AV$6:AV14,"&gt;0")+1,0)</f>
        <v>0</v>
      </c>
      <c r="BF15" s="376">
        <v>1</v>
      </c>
      <c r="BH15" s="382">
        <f t="shared" ref="BH15:BS15" si="13">SUM(H15:H16)</f>
        <v>0</v>
      </c>
      <c r="BI15" s="382">
        <f t="shared" si="13"/>
        <v>0</v>
      </c>
      <c r="BJ15" s="382">
        <f t="shared" si="13"/>
        <v>0</v>
      </c>
      <c r="BK15" s="382">
        <f t="shared" si="13"/>
        <v>0</v>
      </c>
      <c r="BL15" s="382">
        <f t="shared" si="13"/>
        <v>0</v>
      </c>
      <c r="BM15" s="382">
        <f t="shared" si="13"/>
        <v>0</v>
      </c>
      <c r="BN15" s="382">
        <f t="shared" si="13"/>
        <v>0</v>
      </c>
      <c r="BO15" s="382">
        <f t="shared" si="13"/>
        <v>0</v>
      </c>
      <c r="BP15" s="382">
        <f t="shared" si="13"/>
        <v>0</v>
      </c>
      <c r="BQ15" s="382">
        <f t="shared" si="13"/>
        <v>0</v>
      </c>
      <c r="BR15" s="382">
        <f t="shared" si="13"/>
        <v>0</v>
      </c>
      <c r="BS15" s="382">
        <f t="shared" si="13"/>
        <v>0</v>
      </c>
      <c r="BT15" s="377"/>
      <c r="BU15" s="382">
        <f t="shared" ref="BU15:CF15" si="14">SUM(U15:U16)</f>
        <v>0</v>
      </c>
      <c r="BV15" s="382">
        <f t="shared" si="14"/>
        <v>0</v>
      </c>
      <c r="BW15" s="382">
        <f t="shared" si="14"/>
        <v>0</v>
      </c>
      <c r="BX15" s="382">
        <f t="shared" si="14"/>
        <v>0</v>
      </c>
      <c r="BY15" s="382">
        <f t="shared" si="14"/>
        <v>0</v>
      </c>
      <c r="BZ15" s="382">
        <f t="shared" si="14"/>
        <v>0</v>
      </c>
      <c r="CA15" s="382">
        <f t="shared" si="14"/>
        <v>0</v>
      </c>
      <c r="CB15" s="382">
        <f t="shared" si="14"/>
        <v>0</v>
      </c>
      <c r="CC15" s="382">
        <f t="shared" si="14"/>
        <v>0</v>
      </c>
      <c r="CD15" s="382">
        <f t="shared" si="14"/>
        <v>0</v>
      </c>
      <c r="CE15" s="382">
        <f t="shared" si="14"/>
        <v>0</v>
      </c>
      <c r="CF15" s="382">
        <f t="shared" si="14"/>
        <v>0</v>
      </c>
    </row>
    <row r="16" spans="1:84" x14ac:dyDescent="0.15">
      <c r="A16" s="521"/>
      <c r="B16" s="524"/>
      <c r="C16" s="540"/>
      <c r="D16" s="524"/>
      <c r="E16" s="528"/>
      <c r="F16" s="524"/>
      <c r="G16" s="386" t="s">
        <v>366</v>
      </c>
      <c r="H16" s="385"/>
      <c r="I16" s="437" t="str">
        <f t="shared" si="1"/>
        <v/>
      </c>
      <c r="J16" s="437" t="str">
        <f t="shared" si="1"/>
        <v/>
      </c>
      <c r="K16" s="437" t="str">
        <f t="shared" si="1"/>
        <v/>
      </c>
      <c r="L16" s="437" t="str">
        <f t="shared" si="1"/>
        <v/>
      </c>
      <c r="M16" s="437" t="str">
        <f t="shared" si="1"/>
        <v/>
      </c>
      <c r="N16" s="437" t="str">
        <f t="shared" si="1"/>
        <v/>
      </c>
      <c r="O16" s="437" t="str">
        <f t="shared" si="1"/>
        <v/>
      </c>
      <c r="P16" s="437" t="str">
        <f t="shared" si="1"/>
        <v/>
      </c>
      <c r="Q16" s="437" t="str">
        <f t="shared" si="1"/>
        <v/>
      </c>
      <c r="R16" s="437" t="str">
        <f t="shared" si="1"/>
        <v/>
      </c>
      <c r="S16" s="437" t="str">
        <f t="shared" si="1"/>
        <v/>
      </c>
      <c r="T16" s="383">
        <f t="shared" si="2"/>
        <v>0</v>
      </c>
      <c r="U16" s="518"/>
      <c r="AH16" s="377"/>
      <c r="AI16" s="377"/>
      <c r="AJ16" s="377"/>
      <c r="AK16" s="377"/>
      <c r="AL16" s="377"/>
      <c r="AM16" s="377"/>
      <c r="AN16" s="377"/>
      <c r="AO16" s="376">
        <v>1</v>
      </c>
      <c r="AP16" s="376">
        <v>1</v>
      </c>
      <c r="AQ16" s="376">
        <v>11</v>
      </c>
      <c r="AR16" s="37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76">
        <f ca="1">COUNTIF(INDIRECT("H"&amp;(ROW()+12*(($AO16-1)*3+$AP16)-ROW())/12+5):INDIRECT("S"&amp;(ROW()+12*(($AO16-1)*3+$AP16)-ROW())/12+5),AR16)</f>
        <v>0</v>
      </c>
      <c r="AT16" s="378"/>
      <c r="AV16" s="376">
        <f ca="1">IF(AND(AR16&gt;0,AS16&gt;0),COUNTIF(AV$6:AV15,"&gt;0")+1,0)</f>
        <v>0</v>
      </c>
      <c r="BF16" s="376">
        <v>2</v>
      </c>
      <c r="BG16" s="376" t="s">
        <v>365</v>
      </c>
      <c r="BH16" s="382">
        <f t="shared" ref="BH16:BS16" si="15">IF(BH15+BU15&gt;40000,1,0)</f>
        <v>0</v>
      </c>
      <c r="BI16" s="382">
        <f t="shared" si="15"/>
        <v>0</v>
      </c>
      <c r="BJ16" s="382">
        <f t="shared" si="15"/>
        <v>0</v>
      </c>
      <c r="BK16" s="382">
        <f t="shared" si="15"/>
        <v>0</v>
      </c>
      <c r="BL16" s="382">
        <f t="shared" si="15"/>
        <v>0</v>
      </c>
      <c r="BM16" s="382">
        <f t="shared" si="15"/>
        <v>0</v>
      </c>
      <c r="BN16" s="382">
        <f t="shared" si="15"/>
        <v>0</v>
      </c>
      <c r="BO16" s="382">
        <f t="shared" si="15"/>
        <v>0</v>
      </c>
      <c r="BP16" s="382">
        <f t="shared" si="15"/>
        <v>0</v>
      </c>
      <c r="BQ16" s="382">
        <f t="shared" si="15"/>
        <v>0</v>
      </c>
      <c r="BR16" s="382">
        <f t="shared" si="15"/>
        <v>0</v>
      </c>
      <c r="BS16" s="382">
        <f t="shared" si="15"/>
        <v>0</v>
      </c>
      <c r="BT16" s="377"/>
      <c r="BU16" s="382"/>
      <c r="BV16" s="382"/>
      <c r="BW16" s="382"/>
      <c r="BX16" s="382"/>
      <c r="BY16" s="382"/>
      <c r="BZ16" s="382"/>
      <c r="CA16" s="382"/>
      <c r="CB16" s="382"/>
      <c r="CC16" s="382"/>
      <c r="CD16" s="382"/>
      <c r="CE16" s="382"/>
      <c r="CF16" s="382"/>
    </row>
    <row r="17" spans="1:84" x14ac:dyDescent="0.15">
      <c r="A17" s="522"/>
      <c r="B17" s="525"/>
      <c r="C17" s="541"/>
      <c r="D17" s="525"/>
      <c r="E17" s="529"/>
      <c r="F17" s="525"/>
      <c r="G17" s="421" t="s">
        <v>440</v>
      </c>
      <c r="H17" s="381"/>
      <c r="I17" s="440"/>
      <c r="J17" s="440"/>
      <c r="K17" s="440"/>
      <c r="L17" s="440"/>
      <c r="M17" s="440"/>
      <c r="N17" s="440"/>
      <c r="O17" s="440"/>
      <c r="P17" s="440"/>
      <c r="Q17" s="440"/>
      <c r="R17" s="440"/>
      <c r="S17" s="440"/>
      <c r="T17" s="379">
        <f t="shared" si="2"/>
        <v>0</v>
      </c>
      <c r="U17" s="519"/>
      <c r="AH17" s="377"/>
      <c r="AI17" s="377"/>
      <c r="AJ17" s="377"/>
      <c r="AK17" s="377"/>
      <c r="AL17" s="377"/>
      <c r="AM17" s="377"/>
      <c r="AN17" s="377"/>
      <c r="AO17" s="376">
        <v>1</v>
      </c>
      <c r="AP17" s="376">
        <v>1</v>
      </c>
      <c r="AQ17" s="376">
        <v>12</v>
      </c>
      <c r="AR17" s="37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76">
        <f ca="1">COUNTIF(INDIRECT("H"&amp;(ROW()+12*(($AO17-1)*3+$AP17)-ROW())/12+5):INDIRECT("S"&amp;(ROW()+12*(($AO17-1)*3+$AP17)-ROW())/12+5),AR17)</f>
        <v>0</v>
      </c>
      <c r="AT17" s="378"/>
      <c r="AV17" s="376">
        <f ca="1">IF(AND(AR17&gt;0,AS17&gt;0),COUNTIF(AV$6:AV16,"&gt;0")+1,0)</f>
        <v>0</v>
      </c>
      <c r="BF17" s="376">
        <v>3</v>
      </c>
      <c r="BH17" s="382"/>
      <c r="BI17" s="382"/>
      <c r="BJ17" s="382"/>
      <c r="BK17" s="382"/>
      <c r="BL17" s="382"/>
      <c r="BM17" s="382"/>
      <c r="BN17" s="382"/>
      <c r="BO17" s="382"/>
      <c r="BP17" s="382"/>
      <c r="BQ17" s="382"/>
      <c r="BR17" s="382"/>
      <c r="BS17" s="382"/>
      <c r="BT17" s="377"/>
      <c r="BU17" s="382"/>
      <c r="BV17" s="382"/>
      <c r="BW17" s="382"/>
      <c r="BX17" s="382"/>
      <c r="BY17" s="382"/>
      <c r="BZ17" s="382"/>
      <c r="CA17" s="382"/>
      <c r="CB17" s="382"/>
      <c r="CC17" s="382"/>
      <c r="CD17" s="382"/>
      <c r="CE17" s="382"/>
      <c r="CF17" s="382"/>
    </row>
    <row r="18" spans="1:84" x14ac:dyDescent="0.15">
      <c r="A18" s="520">
        <v>5</v>
      </c>
      <c r="B18" s="526"/>
      <c r="C18" s="535"/>
      <c r="D18" s="526"/>
      <c r="E18" s="527"/>
      <c r="F18" s="526"/>
      <c r="G18" s="390" t="s">
        <v>367</v>
      </c>
      <c r="H18" s="389"/>
      <c r="I18" s="436" t="str">
        <f t="shared" si="1"/>
        <v/>
      </c>
      <c r="J18" s="436" t="str">
        <f t="shared" si="1"/>
        <v/>
      </c>
      <c r="K18" s="436" t="str">
        <f t="shared" si="1"/>
        <v/>
      </c>
      <c r="L18" s="436" t="str">
        <f t="shared" si="1"/>
        <v/>
      </c>
      <c r="M18" s="436" t="str">
        <f t="shared" si="1"/>
        <v/>
      </c>
      <c r="N18" s="436" t="str">
        <f t="shared" si="1"/>
        <v/>
      </c>
      <c r="O18" s="436" t="str">
        <f t="shared" si="1"/>
        <v/>
      </c>
      <c r="P18" s="436" t="str">
        <f t="shared" si="1"/>
        <v/>
      </c>
      <c r="Q18" s="436" t="str">
        <f t="shared" si="1"/>
        <v/>
      </c>
      <c r="R18" s="436" t="str">
        <f t="shared" si="1"/>
        <v/>
      </c>
      <c r="S18" s="436" t="str">
        <f t="shared" si="1"/>
        <v/>
      </c>
      <c r="T18" s="387">
        <f t="shared" si="2"/>
        <v>0</v>
      </c>
      <c r="U18" s="517"/>
      <c r="AH18" s="377"/>
      <c r="AI18" s="377"/>
      <c r="AJ18" s="377"/>
      <c r="AK18" s="377"/>
      <c r="AL18" s="377"/>
      <c r="AM18" s="377"/>
      <c r="AN18" s="377"/>
      <c r="AO18" s="376">
        <v>1</v>
      </c>
      <c r="AP18" s="376">
        <v>2</v>
      </c>
      <c r="AQ18" s="376">
        <v>1</v>
      </c>
      <c r="AR18" s="37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76">
        <f ca="1">COUNTIF(INDIRECT("H"&amp;(ROW()+12*(($AO18-1)*3+$AP18)-ROW())/12+5):INDIRECT("S"&amp;(ROW()+12*(($AO18-1)*3+$AP18)-ROW())/12+5),AR18)</f>
        <v>0</v>
      </c>
      <c r="AT18" s="378"/>
      <c r="AV18" s="376">
        <f ca="1">IF(AND(AR18&gt;0,AS18&gt;0),COUNTIF(AV$6:AV17,"&gt;0")+1,0)</f>
        <v>0</v>
      </c>
      <c r="BF18" s="376">
        <v>1</v>
      </c>
      <c r="BH18" s="382">
        <f t="shared" ref="BH18:BS18" si="16">SUM(H18:H19)</f>
        <v>0</v>
      </c>
      <c r="BI18" s="382">
        <f t="shared" si="16"/>
        <v>0</v>
      </c>
      <c r="BJ18" s="382">
        <f t="shared" si="16"/>
        <v>0</v>
      </c>
      <c r="BK18" s="382">
        <f t="shared" si="16"/>
        <v>0</v>
      </c>
      <c r="BL18" s="382">
        <f t="shared" si="16"/>
        <v>0</v>
      </c>
      <c r="BM18" s="382">
        <f t="shared" si="16"/>
        <v>0</v>
      </c>
      <c r="BN18" s="382">
        <f t="shared" si="16"/>
        <v>0</v>
      </c>
      <c r="BO18" s="382">
        <f t="shared" si="16"/>
        <v>0</v>
      </c>
      <c r="BP18" s="382">
        <f t="shared" si="16"/>
        <v>0</v>
      </c>
      <c r="BQ18" s="382">
        <f t="shared" si="16"/>
        <v>0</v>
      </c>
      <c r="BR18" s="382">
        <f t="shared" si="16"/>
        <v>0</v>
      </c>
      <c r="BS18" s="382">
        <f t="shared" si="16"/>
        <v>0</v>
      </c>
      <c r="BT18" s="377"/>
      <c r="BU18" s="382">
        <f t="shared" ref="BU18:CF18" si="17">SUM(U18:U19)</f>
        <v>0</v>
      </c>
      <c r="BV18" s="382">
        <f t="shared" si="17"/>
        <v>0</v>
      </c>
      <c r="BW18" s="382">
        <f t="shared" si="17"/>
        <v>0</v>
      </c>
      <c r="BX18" s="382">
        <f t="shared" si="17"/>
        <v>0</v>
      </c>
      <c r="BY18" s="382">
        <f t="shared" si="17"/>
        <v>0</v>
      </c>
      <c r="BZ18" s="382">
        <f t="shared" si="17"/>
        <v>0</v>
      </c>
      <c r="CA18" s="382">
        <f t="shared" si="17"/>
        <v>0</v>
      </c>
      <c r="CB18" s="382">
        <f t="shared" si="17"/>
        <v>0</v>
      </c>
      <c r="CC18" s="382">
        <f t="shared" si="17"/>
        <v>0</v>
      </c>
      <c r="CD18" s="382">
        <f t="shared" si="17"/>
        <v>0</v>
      </c>
      <c r="CE18" s="382">
        <f t="shared" si="17"/>
        <v>0</v>
      </c>
      <c r="CF18" s="382">
        <f t="shared" si="17"/>
        <v>0</v>
      </c>
    </row>
    <row r="19" spans="1:84" x14ac:dyDescent="0.15">
      <c r="A19" s="521"/>
      <c r="B19" s="524"/>
      <c r="C19" s="524"/>
      <c r="D19" s="524"/>
      <c r="E19" s="528"/>
      <c r="F19" s="524"/>
      <c r="G19" s="386" t="s">
        <v>366</v>
      </c>
      <c r="H19" s="385"/>
      <c r="I19" s="437" t="str">
        <f t="shared" si="1"/>
        <v/>
      </c>
      <c r="J19" s="437" t="str">
        <f t="shared" si="1"/>
        <v/>
      </c>
      <c r="K19" s="437" t="str">
        <f t="shared" si="1"/>
        <v/>
      </c>
      <c r="L19" s="437" t="str">
        <f t="shared" si="1"/>
        <v/>
      </c>
      <c r="M19" s="437" t="str">
        <f t="shared" si="1"/>
        <v/>
      </c>
      <c r="N19" s="437" t="str">
        <f t="shared" si="1"/>
        <v/>
      </c>
      <c r="O19" s="437" t="str">
        <f t="shared" si="1"/>
        <v/>
      </c>
      <c r="P19" s="437" t="str">
        <f t="shared" si="1"/>
        <v/>
      </c>
      <c r="Q19" s="437" t="str">
        <f t="shared" si="1"/>
        <v/>
      </c>
      <c r="R19" s="437" t="str">
        <f t="shared" si="1"/>
        <v/>
      </c>
      <c r="S19" s="437" t="str">
        <f t="shared" si="1"/>
        <v/>
      </c>
      <c r="T19" s="383">
        <f t="shared" si="2"/>
        <v>0</v>
      </c>
      <c r="U19" s="518"/>
      <c r="AH19" s="377"/>
      <c r="AI19" s="377"/>
      <c r="AJ19" s="377"/>
      <c r="AK19" s="377"/>
      <c r="AL19" s="377"/>
      <c r="AM19" s="377"/>
      <c r="AN19" s="377"/>
      <c r="AO19" s="376">
        <v>1</v>
      </c>
      <c r="AP19" s="376">
        <v>2</v>
      </c>
      <c r="AQ19" s="376">
        <v>2</v>
      </c>
      <c r="AR19" s="37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76">
        <f ca="1">COUNTIF(INDIRECT("H"&amp;(ROW()+12*(($AO19-1)*3+$AP19)-ROW())/12+5):INDIRECT("S"&amp;(ROW()+12*(($AO19-1)*3+$AP19)-ROW())/12+5),AR19)</f>
        <v>0</v>
      </c>
      <c r="AT19" s="378"/>
      <c r="AV19" s="376">
        <f ca="1">IF(AND(AR19&gt;0,AS19&gt;0),COUNTIF(AV$6:AV18,"&gt;0")+1,0)</f>
        <v>0</v>
      </c>
      <c r="BF19" s="376">
        <v>2</v>
      </c>
      <c r="BG19" s="376" t="s">
        <v>365</v>
      </c>
      <c r="BH19" s="382">
        <f t="shared" ref="BH19:BS19" si="18">IF(BH18+BU18&gt;40000,1,0)</f>
        <v>0</v>
      </c>
      <c r="BI19" s="382">
        <f t="shared" si="18"/>
        <v>0</v>
      </c>
      <c r="BJ19" s="382">
        <f t="shared" si="18"/>
        <v>0</v>
      </c>
      <c r="BK19" s="382">
        <f t="shared" si="18"/>
        <v>0</v>
      </c>
      <c r="BL19" s="382">
        <f t="shared" si="18"/>
        <v>0</v>
      </c>
      <c r="BM19" s="382">
        <f t="shared" si="18"/>
        <v>0</v>
      </c>
      <c r="BN19" s="382">
        <f t="shared" si="18"/>
        <v>0</v>
      </c>
      <c r="BO19" s="382">
        <f t="shared" si="18"/>
        <v>0</v>
      </c>
      <c r="BP19" s="382">
        <f t="shared" si="18"/>
        <v>0</v>
      </c>
      <c r="BQ19" s="382">
        <f t="shared" si="18"/>
        <v>0</v>
      </c>
      <c r="BR19" s="382">
        <f t="shared" si="18"/>
        <v>0</v>
      </c>
      <c r="BS19" s="382">
        <f t="shared" si="18"/>
        <v>0</v>
      </c>
      <c r="BT19" s="377"/>
      <c r="BU19" s="382"/>
      <c r="BV19" s="382"/>
      <c r="BW19" s="382"/>
      <c r="BX19" s="382"/>
      <c r="BY19" s="382"/>
      <c r="BZ19" s="382"/>
      <c r="CA19" s="382"/>
      <c r="CB19" s="382"/>
      <c r="CC19" s="382"/>
      <c r="CD19" s="382"/>
      <c r="CE19" s="382"/>
      <c r="CF19" s="382"/>
    </row>
    <row r="20" spans="1:84" x14ac:dyDescent="0.15">
      <c r="A20" s="522"/>
      <c r="B20" s="525"/>
      <c r="C20" s="525"/>
      <c r="D20" s="525"/>
      <c r="E20" s="529"/>
      <c r="F20" s="525"/>
      <c r="G20" s="421" t="s">
        <v>440</v>
      </c>
      <c r="H20" s="381"/>
      <c r="I20" s="440"/>
      <c r="J20" s="440"/>
      <c r="K20" s="440"/>
      <c r="L20" s="440"/>
      <c r="M20" s="440"/>
      <c r="N20" s="440"/>
      <c r="O20" s="440"/>
      <c r="P20" s="440"/>
      <c r="Q20" s="440"/>
      <c r="R20" s="440"/>
      <c r="S20" s="440"/>
      <c r="T20" s="379">
        <f t="shared" si="2"/>
        <v>0</v>
      </c>
      <c r="U20" s="519"/>
      <c r="AH20" s="377"/>
      <c r="AI20" s="377"/>
      <c r="AJ20" s="377"/>
      <c r="AK20" s="377"/>
      <c r="AL20" s="377"/>
      <c r="AM20" s="377"/>
      <c r="AN20" s="377"/>
      <c r="AO20" s="376">
        <v>1</v>
      </c>
      <c r="AP20" s="376">
        <v>2</v>
      </c>
      <c r="AQ20" s="376">
        <v>3</v>
      </c>
      <c r="AR20" s="37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76">
        <f ca="1">COUNTIF(INDIRECT("H"&amp;(ROW()+12*(($AO20-1)*3+$AP20)-ROW())/12+5):INDIRECT("S"&amp;(ROW()+12*(($AO20-1)*3+$AP20)-ROW())/12+5),AR20)</f>
        <v>0</v>
      </c>
      <c r="AT20" s="378"/>
      <c r="AV20" s="376">
        <f ca="1">IF(AND(AR20&gt;0,AS20&gt;0),COUNTIF(AV$6:AV19,"&gt;0")+1,0)</f>
        <v>0</v>
      </c>
      <c r="BF20" s="376">
        <v>3</v>
      </c>
      <c r="BH20" s="382"/>
      <c r="BI20" s="382"/>
      <c r="BJ20" s="382"/>
      <c r="BK20" s="382"/>
      <c r="BL20" s="382"/>
      <c r="BM20" s="382"/>
      <c r="BN20" s="382"/>
      <c r="BO20" s="382"/>
      <c r="BP20" s="382"/>
      <c r="BQ20" s="382"/>
      <c r="BR20" s="382"/>
      <c r="BS20" s="382"/>
      <c r="BT20" s="377"/>
      <c r="BU20" s="382"/>
      <c r="BV20" s="382"/>
      <c r="BW20" s="382"/>
      <c r="BX20" s="382"/>
      <c r="BY20" s="382"/>
      <c r="BZ20" s="382"/>
      <c r="CA20" s="382"/>
      <c r="CB20" s="382"/>
      <c r="CC20" s="382"/>
      <c r="CD20" s="382"/>
      <c r="CE20" s="382"/>
      <c r="CF20" s="382"/>
    </row>
    <row r="21" spans="1:84" x14ac:dyDescent="0.15">
      <c r="A21" s="520">
        <v>6</v>
      </c>
      <c r="B21" s="526"/>
      <c r="C21" s="526"/>
      <c r="D21" s="526"/>
      <c r="E21" s="527"/>
      <c r="F21" s="526"/>
      <c r="G21" s="390" t="s">
        <v>367</v>
      </c>
      <c r="H21" s="389"/>
      <c r="I21" s="436" t="str">
        <f t="shared" si="1"/>
        <v/>
      </c>
      <c r="J21" s="436" t="str">
        <f t="shared" si="1"/>
        <v/>
      </c>
      <c r="K21" s="436" t="str">
        <f t="shared" si="1"/>
        <v/>
      </c>
      <c r="L21" s="436" t="str">
        <f t="shared" si="1"/>
        <v/>
      </c>
      <c r="M21" s="436" t="str">
        <f t="shared" si="1"/>
        <v/>
      </c>
      <c r="N21" s="436" t="str">
        <f t="shared" si="1"/>
        <v/>
      </c>
      <c r="O21" s="436" t="str">
        <f t="shared" si="1"/>
        <v/>
      </c>
      <c r="P21" s="436" t="str">
        <f t="shared" si="1"/>
        <v/>
      </c>
      <c r="Q21" s="436" t="str">
        <f t="shared" si="1"/>
        <v/>
      </c>
      <c r="R21" s="436" t="str">
        <f t="shared" si="1"/>
        <v/>
      </c>
      <c r="S21" s="436" t="str">
        <f t="shared" si="1"/>
        <v/>
      </c>
      <c r="T21" s="387">
        <f t="shared" si="2"/>
        <v>0</v>
      </c>
      <c r="U21" s="517"/>
      <c r="AH21" s="377"/>
      <c r="AI21" s="377"/>
      <c r="AJ21" s="377"/>
      <c r="AK21" s="377"/>
      <c r="AL21" s="377"/>
      <c r="AM21" s="377"/>
      <c r="AN21" s="377"/>
      <c r="AO21" s="376">
        <v>1</v>
      </c>
      <c r="AP21" s="376">
        <v>2</v>
      </c>
      <c r="AQ21" s="376">
        <v>4</v>
      </c>
      <c r="AR21" s="37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76">
        <f ca="1">COUNTIF(INDIRECT("H"&amp;(ROW()+12*(($AO21-1)*3+$AP21)-ROW())/12+5):INDIRECT("S"&amp;(ROW()+12*(($AO21-1)*3+$AP21)-ROW())/12+5),AR21)</f>
        <v>0</v>
      </c>
      <c r="AT21" s="378"/>
      <c r="AV21" s="376">
        <f ca="1">IF(AND(AR21&gt;0,AS21&gt;0),COUNTIF(AV$6:AV20,"&gt;0")+1,0)</f>
        <v>0</v>
      </c>
      <c r="BF21" s="376">
        <v>1</v>
      </c>
      <c r="BH21" s="382">
        <f t="shared" ref="BH21:BS21" si="19">SUM(H21:H22)</f>
        <v>0</v>
      </c>
      <c r="BI21" s="382">
        <f t="shared" si="19"/>
        <v>0</v>
      </c>
      <c r="BJ21" s="382">
        <f t="shared" si="19"/>
        <v>0</v>
      </c>
      <c r="BK21" s="382">
        <f t="shared" si="19"/>
        <v>0</v>
      </c>
      <c r="BL21" s="382">
        <f t="shared" si="19"/>
        <v>0</v>
      </c>
      <c r="BM21" s="382">
        <f t="shared" si="19"/>
        <v>0</v>
      </c>
      <c r="BN21" s="382">
        <f t="shared" si="19"/>
        <v>0</v>
      </c>
      <c r="BO21" s="382">
        <f t="shared" si="19"/>
        <v>0</v>
      </c>
      <c r="BP21" s="382">
        <f t="shared" si="19"/>
        <v>0</v>
      </c>
      <c r="BQ21" s="382">
        <f t="shared" si="19"/>
        <v>0</v>
      </c>
      <c r="BR21" s="382">
        <f t="shared" si="19"/>
        <v>0</v>
      </c>
      <c r="BS21" s="382">
        <f t="shared" si="19"/>
        <v>0</v>
      </c>
      <c r="BT21" s="377"/>
      <c r="BU21" s="382">
        <f t="shared" ref="BU21:CF21" si="20">SUM(U21:U22)</f>
        <v>0</v>
      </c>
      <c r="BV21" s="382">
        <f t="shared" si="20"/>
        <v>0</v>
      </c>
      <c r="BW21" s="382">
        <f t="shared" si="20"/>
        <v>0</v>
      </c>
      <c r="BX21" s="382">
        <f t="shared" si="20"/>
        <v>0</v>
      </c>
      <c r="BY21" s="382">
        <f t="shared" si="20"/>
        <v>0</v>
      </c>
      <c r="BZ21" s="382">
        <f t="shared" si="20"/>
        <v>0</v>
      </c>
      <c r="CA21" s="382">
        <f t="shared" si="20"/>
        <v>0</v>
      </c>
      <c r="CB21" s="382">
        <f t="shared" si="20"/>
        <v>0</v>
      </c>
      <c r="CC21" s="382">
        <f t="shared" si="20"/>
        <v>0</v>
      </c>
      <c r="CD21" s="382">
        <f t="shared" si="20"/>
        <v>0</v>
      </c>
      <c r="CE21" s="382">
        <f t="shared" si="20"/>
        <v>0</v>
      </c>
      <c r="CF21" s="382">
        <f t="shared" si="20"/>
        <v>0</v>
      </c>
    </row>
    <row r="22" spans="1:84" x14ac:dyDescent="0.15">
      <c r="A22" s="521"/>
      <c r="B22" s="524"/>
      <c r="C22" s="524"/>
      <c r="D22" s="524"/>
      <c r="E22" s="528"/>
      <c r="F22" s="524"/>
      <c r="G22" s="386" t="s">
        <v>366</v>
      </c>
      <c r="H22" s="385"/>
      <c r="I22" s="437" t="str">
        <f t="shared" ref="I22:S37" si="21">IF(H22="","",H22)</f>
        <v/>
      </c>
      <c r="J22" s="437" t="str">
        <f t="shared" si="21"/>
        <v/>
      </c>
      <c r="K22" s="437" t="str">
        <f t="shared" si="21"/>
        <v/>
      </c>
      <c r="L22" s="437" t="str">
        <f t="shared" si="21"/>
        <v/>
      </c>
      <c r="M22" s="437" t="str">
        <f t="shared" si="21"/>
        <v/>
      </c>
      <c r="N22" s="437" t="str">
        <f t="shared" si="21"/>
        <v/>
      </c>
      <c r="O22" s="437" t="str">
        <f t="shared" si="21"/>
        <v/>
      </c>
      <c r="P22" s="437" t="str">
        <f t="shared" si="21"/>
        <v/>
      </c>
      <c r="Q22" s="437" t="str">
        <f t="shared" si="21"/>
        <v/>
      </c>
      <c r="R22" s="437" t="str">
        <f t="shared" si="21"/>
        <v/>
      </c>
      <c r="S22" s="437" t="str">
        <f t="shared" si="21"/>
        <v/>
      </c>
      <c r="T22" s="383">
        <f t="shared" si="2"/>
        <v>0</v>
      </c>
      <c r="U22" s="518"/>
      <c r="AH22" s="377"/>
      <c r="AI22" s="377"/>
      <c r="AJ22" s="377"/>
      <c r="AK22" s="377"/>
      <c r="AL22" s="377"/>
      <c r="AM22" s="377"/>
      <c r="AN22" s="377"/>
      <c r="AO22" s="376">
        <v>1</v>
      </c>
      <c r="AP22" s="376">
        <v>2</v>
      </c>
      <c r="AQ22" s="376">
        <v>5</v>
      </c>
      <c r="AR22" s="37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76">
        <f ca="1">COUNTIF(INDIRECT("H"&amp;(ROW()+12*(($AO22-1)*3+$AP22)-ROW())/12+5):INDIRECT("S"&amp;(ROW()+12*(($AO22-1)*3+$AP22)-ROW())/12+5),AR22)</f>
        <v>0</v>
      </c>
      <c r="AT22" s="378"/>
      <c r="AV22" s="376">
        <f ca="1">IF(AND(AR22&gt;0,AS22&gt;0),COUNTIF(AV$6:AV21,"&gt;0")+1,0)</f>
        <v>0</v>
      </c>
      <c r="BF22" s="376">
        <v>2</v>
      </c>
      <c r="BG22" s="376" t="s">
        <v>365</v>
      </c>
      <c r="BH22" s="382">
        <f t="shared" ref="BH22:BS22" si="22">IF(BH21+BU21&gt;40000,1,0)</f>
        <v>0</v>
      </c>
      <c r="BI22" s="382">
        <f t="shared" si="22"/>
        <v>0</v>
      </c>
      <c r="BJ22" s="382">
        <f t="shared" si="22"/>
        <v>0</v>
      </c>
      <c r="BK22" s="382">
        <f t="shared" si="22"/>
        <v>0</v>
      </c>
      <c r="BL22" s="382">
        <f t="shared" si="22"/>
        <v>0</v>
      </c>
      <c r="BM22" s="382">
        <f t="shared" si="22"/>
        <v>0</v>
      </c>
      <c r="BN22" s="382">
        <f t="shared" si="22"/>
        <v>0</v>
      </c>
      <c r="BO22" s="382">
        <f t="shared" si="22"/>
        <v>0</v>
      </c>
      <c r="BP22" s="382">
        <f t="shared" si="22"/>
        <v>0</v>
      </c>
      <c r="BQ22" s="382">
        <f t="shared" si="22"/>
        <v>0</v>
      </c>
      <c r="BR22" s="382">
        <f t="shared" si="22"/>
        <v>0</v>
      </c>
      <c r="BS22" s="382">
        <f t="shared" si="22"/>
        <v>0</v>
      </c>
      <c r="BT22" s="377"/>
      <c r="BU22" s="382"/>
      <c r="BV22" s="382"/>
      <c r="BW22" s="382"/>
      <c r="BX22" s="382"/>
      <c r="BY22" s="382"/>
      <c r="BZ22" s="382"/>
      <c r="CA22" s="382"/>
      <c r="CB22" s="382"/>
      <c r="CC22" s="382"/>
      <c r="CD22" s="382"/>
      <c r="CE22" s="382"/>
      <c r="CF22" s="382"/>
    </row>
    <row r="23" spans="1:84" x14ac:dyDescent="0.15">
      <c r="A23" s="522"/>
      <c r="B23" s="525"/>
      <c r="C23" s="525"/>
      <c r="D23" s="525"/>
      <c r="E23" s="529"/>
      <c r="F23" s="525"/>
      <c r="G23" s="421" t="s">
        <v>440</v>
      </c>
      <c r="H23" s="381"/>
      <c r="I23" s="440"/>
      <c r="J23" s="440"/>
      <c r="K23" s="440"/>
      <c r="L23" s="440"/>
      <c r="M23" s="440"/>
      <c r="N23" s="440"/>
      <c r="O23" s="440"/>
      <c r="P23" s="440"/>
      <c r="Q23" s="440"/>
      <c r="R23" s="440"/>
      <c r="S23" s="440"/>
      <c r="T23" s="379">
        <f t="shared" si="2"/>
        <v>0</v>
      </c>
      <c r="U23" s="519"/>
      <c r="AH23" s="377"/>
      <c r="AI23" s="377"/>
      <c r="AJ23" s="377"/>
      <c r="AK23" s="377"/>
      <c r="AL23" s="377"/>
      <c r="AM23" s="377"/>
      <c r="AN23" s="377"/>
      <c r="AO23" s="376">
        <v>1</v>
      </c>
      <c r="AP23" s="376">
        <v>2</v>
      </c>
      <c r="AQ23" s="376">
        <v>6</v>
      </c>
      <c r="AR23" s="37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76">
        <f ca="1">COUNTIF(INDIRECT("H"&amp;(ROW()+12*(($AO23-1)*3+$AP23)-ROW())/12+5):INDIRECT("S"&amp;(ROW()+12*(($AO23-1)*3+$AP23)-ROW())/12+5),AR23)</f>
        <v>0</v>
      </c>
      <c r="AT23" s="378"/>
      <c r="AV23" s="376">
        <f ca="1">IF(AND(AR23&gt;0,AS23&gt;0),COUNTIF(AV$6:AV22,"&gt;0")+1,0)</f>
        <v>0</v>
      </c>
      <c r="BF23" s="376">
        <v>3</v>
      </c>
      <c r="BH23" s="382"/>
      <c r="BI23" s="382"/>
      <c r="BJ23" s="382"/>
      <c r="BK23" s="382"/>
      <c r="BL23" s="382"/>
      <c r="BM23" s="382"/>
      <c r="BN23" s="382"/>
      <c r="BO23" s="382"/>
      <c r="BP23" s="382"/>
      <c r="BQ23" s="382"/>
      <c r="BR23" s="382"/>
      <c r="BS23" s="382"/>
      <c r="BT23" s="377"/>
      <c r="BU23" s="382"/>
      <c r="BV23" s="382"/>
      <c r="BW23" s="382"/>
      <c r="BX23" s="382"/>
      <c r="BY23" s="382"/>
      <c r="BZ23" s="382"/>
      <c r="CA23" s="382"/>
      <c r="CB23" s="382"/>
      <c r="CC23" s="382"/>
      <c r="CD23" s="382"/>
      <c r="CE23" s="382"/>
      <c r="CF23" s="382"/>
    </row>
    <row r="24" spans="1:84" x14ac:dyDescent="0.15">
      <c r="A24" s="520">
        <v>7</v>
      </c>
      <c r="B24" s="526"/>
      <c r="C24" s="526"/>
      <c r="D24" s="526"/>
      <c r="E24" s="527"/>
      <c r="F24" s="526"/>
      <c r="G24" s="390" t="s">
        <v>367</v>
      </c>
      <c r="H24" s="389"/>
      <c r="I24" s="436" t="str">
        <f t="shared" si="21"/>
        <v/>
      </c>
      <c r="J24" s="436" t="str">
        <f t="shared" si="21"/>
        <v/>
      </c>
      <c r="K24" s="436" t="str">
        <f t="shared" si="21"/>
        <v/>
      </c>
      <c r="L24" s="436" t="str">
        <f t="shared" si="21"/>
        <v/>
      </c>
      <c r="M24" s="436" t="str">
        <f t="shared" si="21"/>
        <v/>
      </c>
      <c r="N24" s="436" t="str">
        <f t="shared" si="21"/>
        <v/>
      </c>
      <c r="O24" s="436" t="str">
        <f t="shared" si="21"/>
        <v/>
      </c>
      <c r="P24" s="436" t="str">
        <f t="shared" si="21"/>
        <v/>
      </c>
      <c r="Q24" s="436" t="str">
        <f t="shared" si="21"/>
        <v/>
      </c>
      <c r="R24" s="436" t="str">
        <f t="shared" si="21"/>
        <v/>
      </c>
      <c r="S24" s="436" t="str">
        <f t="shared" si="21"/>
        <v/>
      </c>
      <c r="T24" s="387">
        <f t="shared" si="2"/>
        <v>0</v>
      </c>
      <c r="U24" s="517"/>
      <c r="AH24" s="377"/>
      <c r="AI24" s="377"/>
      <c r="AJ24" s="377"/>
      <c r="AK24" s="377"/>
      <c r="AL24" s="377"/>
      <c r="AM24" s="377"/>
      <c r="AN24" s="377"/>
      <c r="AO24" s="376">
        <v>1</v>
      </c>
      <c r="AP24" s="376">
        <v>2</v>
      </c>
      <c r="AQ24" s="376">
        <v>7</v>
      </c>
      <c r="AR24" s="37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76">
        <f ca="1">COUNTIF(INDIRECT("H"&amp;(ROW()+12*(($AO24-1)*3+$AP24)-ROW())/12+5):INDIRECT("S"&amp;(ROW()+12*(($AO24-1)*3+$AP24)-ROW())/12+5),AR24)</f>
        <v>0</v>
      </c>
      <c r="AT24" s="378"/>
      <c r="AV24" s="376">
        <f ca="1">IF(AND(AR24&gt;0,AS24&gt;0),COUNTIF(AV$6:AV23,"&gt;0")+1,0)</f>
        <v>0</v>
      </c>
      <c r="BF24" s="376">
        <v>1</v>
      </c>
      <c r="BH24" s="382">
        <f t="shared" ref="BH24:BS24" si="23">SUM(H24:H25)</f>
        <v>0</v>
      </c>
      <c r="BI24" s="382">
        <f t="shared" si="23"/>
        <v>0</v>
      </c>
      <c r="BJ24" s="382">
        <f t="shared" si="23"/>
        <v>0</v>
      </c>
      <c r="BK24" s="382">
        <f t="shared" si="23"/>
        <v>0</v>
      </c>
      <c r="BL24" s="382">
        <f t="shared" si="23"/>
        <v>0</v>
      </c>
      <c r="BM24" s="382">
        <f t="shared" si="23"/>
        <v>0</v>
      </c>
      <c r="BN24" s="382">
        <f t="shared" si="23"/>
        <v>0</v>
      </c>
      <c r="BO24" s="382">
        <f t="shared" si="23"/>
        <v>0</v>
      </c>
      <c r="BP24" s="382">
        <f t="shared" si="23"/>
        <v>0</v>
      </c>
      <c r="BQ24" s="382">
        <f t="shared" si="23"/>
        <v>0</v>
      </c>
      <c r="BR24" s="382">
        <f t="shared" si="23"/>
        <v>0</v>
      </c>
      <c r="BS24" s="382">
        <f t="shared" si="23"/>
        <v>0</v>
      </c>
      <c r="BT24" s="377"/>
      <c r="BU24" s="382">
        <f t="shared" ref="BU24:CF24" si="24">SUM(U24:U25)</f>
        <v>0</v>
      </c>
      <c r="BV24" s="382">
        <f t="shared" si="24"/>
        <v>0</v>
      </c>
      <c r="BW24" s="382">
        <f t="shared" si="24"/>
        <v>0</v>
      </c>
      <c r="BX24" s="382">
        <f t="shared" si="24"/>
        <v>0</v>
      </c>
      <c r="BY24" s="382">
        <f t="shared" si="24"/>
        <v>0</v>
      </c>
      <c r="BZ24" s="382">
        <f t="shared" si="24"/>
        <v>0</v>
      </c>
      <c r="CA24" s="382">
        <f t="shared" si="24"/>
        <v>0</v>
      </c>
      <c r="CB24" s="382">
        <f t="shared" si="24"/>
        <v>0</v>
      </c>
      <c r="CC24" s="382">
        <f t="shared" si="24"/>
        <v>0</v>
      </c>
      <c r="CD24" s="382">
        <f t="shared" si="24"/>
        <v>0</v>
      </c>
      <c r="CE24" s="382">
        <f t="shared" si="24"/>
        <v>0</v>
      </c>
      <c r="CF24" s="382">
        <f t="shared" si="24"/>
        <v>0</v>
      </c>
    </row>
    <row r="25" spans="1:84" x14ac:dyDescent="0.15">
      <c r="A25" s="521"/>
      <c r="B25" s="524"/>
      <c r="C25" s="524"/>
      <c r="D25" s="524"/>
      <c r="E25" s="528"/>
      <c r="F25" s="524"/>
      <c r="G25" s="386" t="s">
        <v>366</v>
      </c>
      <c r="H25" s="385"/>
      <c r="I25" s="437" t="str">
        <f t="shared" si="21"/>
        <v/>
      </c>
      <c r="J25" s="437" t="str">
        <f t="shared" si="21"/>
        <v/>
      </c>
      <c r="K25" s="437" t="str">
        <f t="shared" si="21"/>
        <v/>
      </c>
      <c r="L25" s="437" t="str">
        <f t="shared" si="21"/>
        <v/>
      </c>
      <c r="M25" s="437" t="str">
        <f t="shared" si="21"/>
        <v/>
      </c>
      <c r="N25" s="437" t="str">
        <f t="shared" si="21"/>
        <v/>
      </c>
      <c r="O25" s="437" t="str">
        <f t="shared" si="21"/>
        <v/>
      </c>
      <c r="P25" s="437" t="str">
        <f t="shared" si="21"/>
        <v/>
      </c>
      <c r="Q25" s="437" t="str">
        <f t="shared" si="21"/>
        <v/>
      </c>
      <c r="R25" s="437" t="str">
        <f t="shared" si="21"/>
        <v/>
      </c>
      <c r="S25" s="437" t="str">
        <f t="shared" si="21"/>
        <v/>
      </c>
      <c r="T25" s="383">
        <f t="shared" si="2"/>
        <v>0</v>
      </c>
      <c r="U25" s="518"/>
      <c r="AH25" s="377"/>
      <c r="AI25" s="377"/>
      <c r="AJ25" s="377"/>
      <c r="AK25" s="377"/>
      <c r="AL25" s="377"/>
      <c r="AM25" s="377"/>
      <c r="AN25" s="377"/>
      <c r="AO25" s="376">
        <v>1</v>
      </c>
      <c r="AP25" s="376">
        <v>2</v>
      </c>
      <c r="AQ25" s="376">
        <v>8</v>
      </c>
      <c r="AR25" s="37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76">
        <f ca="1">COUNTIF(INDIRECT("H"&amp;(ROW()+12*(($AO25-1)*3+$AP25)-ROW())/12+5):INDIRECT("S"&amp;(ROW()+12*(($AO25-1)*3+$AP25)-ROW())/12+5),AR25)</f>
        <v>0</v>
      </c>
      <c r="AT25" s="378"/>
      <c r="AV25" s="376">
        <f ca="1">IF(AND(AR25&gt;0,AS25&gt;0),COUNTIF(AV$6:AV24,"&gt;0")+1,0)</f>
        <v>0</v>
      </c>
      <c r="BF25" s="376">
        <v>2</v>
      </c>
      <c r="BG25" s="376" t="s">
        <v>365</v>
      </c>
      <c r="BH25" s="382">
        <f t="shared" ref="BH25:BS25" si="25">IF(BH24+BU24&gt;40000,1,0)</f>
        <v>0</v>
      </c>
      <c r="BI25" s="382">
        <f t="shared" si="25"/>
        <v>0</v>
      </c>
      <c r="BJ25" s="382">
        <f t="shared" si="25"/>
        <v>0</v>
      </c>
      <c r="BK25" s="382">
        <f t="shared" si="25"/>
        <v>0</v>
      </c>
      <c r="BL25" s="382">
        <f t="shared" si="25"/>
        <v>0</v>
      </c>
      <c r="BM25" s="382">
        <f t="shared" si="25"/>
        <v>0</v>
      </c>
      <c r="BN25" s="382">
        <f t="shared" si="25"/>
        <v>0</v>
      </c>
      <c r="BO25" s="382">
        <f t="shared" si="25"/>
        <v>0</v>
      </c>
      <c r="BP25" s="382">
        <f t="shared" si="25"/>
        <v>0</v>
      </c>
      <c r="BQ25" s="382">
        <f t="shared" si="25"/>
        <v>0</v>
      </c>
      <c r="BR25" s="382">
        <f t="shared" si="25"/>
        <v>0</v>
      </c>
      <c r="BS25" s="382">
        <f t="shared" si="25"/>
        <v>0</v>
      </c>
      <c r="BT25" s="377"/>
      <c r="BU25" s="382"/>
      <c r="BV25" s="382"/>
      <c r="BW25" s="382"/>
      <c r="BX25" s="382"/>
      <c r="BY25" s="382"/>
      <c r="BZ25" s="382"/>
      <c r="CA25" s="382"/>
      <c r="CB25" s="382"/>
      <c r="CC25" s="382"/>
      <c r="CD25" s="382"/>
      <c r="CE25" s="382"/>
      <c r="CF25" s="382"/>
    </row>
    <row r="26" spans="1:84" x14ac:dyDescent="0.15">
      <c r="A26" s="522"/>
      <c r="B26" s="525"/>
      <c r="C26" s="525"/>
      <c r="D26" s="525"/>
      <c r="E26" s="529"/>
      <c r="F26" s="525"/>
      <c r="G26" s="421" t="s">
        <v>440</v>
      </c>
      <c r="H26" s="381"/>
      <c r="I26" s="440"/>
      <c r="J26" s="440"/>
      <c r="K26" s="440"/>
      <c r="L26" s="440"/>
      <c r="M26" s="440"/>
      <c r="N26" s="440"/>
      <c r="O26" s="440"/>
      <c r="P26" s="440"/>
      <c r="Q26" s="440"/>
      <c r="R26" s="440"/>
      <c r="S26" s="440"/>
      <c r="T26" s="379">
        <f t="shared" si="2"/>
        <v>0</v>
      </c>
      <c r="U26" s="519"/>
      <c r="AH26" s="377"/>
      <c r="AI26" s="377"/>
      <c r="AJ26" s="377"/>
      <c r="AK26" s="377"/>
      <c r="AL26" s="377"/>
      <c r="AM26" s="377"/>
      <c r="AN26" s="377"/>
      <c r="AO26" s="376">
        <v>1</v>
      </c>
      <c r="AP26" s="376">
        <v>2</v>
      </c>
      <c r="AQ26" s="376">
        <v>9</v>
      </c>
      <c r="AR26" s="37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76">
        <f ca="1">COUNTIF(INDIRECT("H"&amp;(ROW()+12*(($AO26-1)*3+$AP26)-ROW())/12+5):INDIRECT("S"&amp;(ROW()+12*(($AO26-1)*3+$AP26)-ROW())/12+5),AR26)</f>
        <v>0</v>
      </c>
      <c r="AT26" s="378"/>
      <c r="AV26" s="376">
        <f ca="1">IF(AND(AR26&gt;0,AS26&gt;0),COUNTIF(AV$6:AV25,"&gt;0")+1,0)</f>
        <v>0</v>
      </c>
      <c r="BF26" s="376">
        <v>3</v>
      </c>
      <c r="BH26" s="382"/>
      <c r="BI26" s="382"/>
      <c r="BJ26" s="382"/>
      <c r="BK26" s="382"/>
      <c r="BL26" s="382"/>
      <c r="BM26" s="382"/>
      <c r="BN26" s="382"/>
      <c r="BO26" s="382"/>
      <c r="BP26" s="382"/>
      <c r="BQ26" s="382"/>
      <c r="BR26" s="382"/>
      <c r="BS26" s="382"/>
      <c r="BT26" s="377"/>
      <c r="BU26" s="382"/>
      <c r="BV26" s="382"/>
      <c r="BW26" s="382"/>
      <c r="BX26" s="382"/>
      <c r="BY26" s="382"/>
      <c r="BZ26" s="382"/>
      <c r="CA26" s="382"/>
      <c r="CB26" s="382"/>
      <c r="CC26" s="382"/>
      <c r="CD26" s="382"/>
      <c r="CE26" s="382"/>
      <c r="CF26" s="382"/>
    </row>
    <row r="27" spans="1:84" x14ac:dyDescent="0.15">
      <c r="A27" s="520">
        <v>8</v>
      </c>
      <c r="B27" s="526"/>
      <c r="C27" s="526"/>
      <c r="D27" s="526"/>
      <c r="E27" s="527"/>
      <c r="F27" s="526"/>
      <c r="G27" s="390" t="s">
        <v>367</v>
      </c>
      <c r="H27" s="389"/>
      <c r="I27" s="436" t="str">
        <f t="shared" si="21"/>
        <v/>
      </c>
      <c r="J27" s="436" t="str">
        <f t="shared" si="21"/>
        <v/>
      </c>
      <c r="K27" s="436" t="str">
        <f t="shared" si="21"/>
        <v/>
      </c>
      <c r="L27" s="436" t="str">
        <f t="shared" si="21"/>
        <v/>
      </c>
      <c r="M27" s="436" t="str">
        <f t="shared" si="21"/>
        <v/>
      </c>
      <c r="N27" s="436" t="str">
        <f t="shared" si="21"/>
        <v/>
      </c>
      <c r="O27" s="436" t="str">
        <f t="shared" si="21"/>
        <v/>
      </c>
      <c r="P27" s="436" t="str">
        <f t="shared" si="21"/>
        <v/>
      </c>
      <c r="Q27" s="436" t="str">
        <f t="shared" si="21"/>
        <v/>
      </c>
      <c r="R27" s="436" t="str">
        <f t="shared" si="21"/>
        <v/>
      </c>
      <c r="S27" s="436" t="str">
        <f t="shared" si="21"/>
        <v/>
      </c>
      <c r="T27" s="387">
        <f t="shared" si="2"/>
        <v>0</v>
      </c>
      <c r="U27" s="517"/>
      <c r="AH27" s="377"/>
      <c r="AI27" s="377"/>
      <c r="AJ27" s="377"/>
      <c r="AK27" s="377"/>
      <c r="AL27" s="377"/>
      <c r="AM27" s="377"/>
      <c r="AN27" s="377"/>
      <c r="AO27" s="376">
        <v>1</v>
      </c>
      <c r="AP27" s="376">
        <v>2</v>
      </c>
      <c r="AQ27" s="376">
        <v>10</v>
      </c>
      <c r="AR27" s="37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76">
        <f ca="1">COUNTIF(INDIRECT("H"&amp;(ROW()+12*(($AO27-1)*3+$AP27)-ROW())/12+5):INDIRECT("S"&amp;(ROW()+12*(($AO27-1)*3+$AP27)-ROW())/12+5),AR27)</f>
        <v>0</v>
      </c>
      <c r="AT27" s="378"/>
      <c r="AV27" s="376">
        <f ca="1">IF(AND(AR27&gt;0,AS27&gt;0),COUNTIF(AV$6:AV26,"&gt;0")+1,0)</f>
        <v>0</v>
      </c>
      <c r="BF27" s="376">
        <v>1</v>
      </c>
      <c r="BH27" s="382">
        <f t="shared" ref="BH27:BS27" si="26">SUM(H27:H28)</f>
        <v>0</v>
      </c>
      <c r="BI27" s="382">
        <f t="shared" si="26"/>
        <v>0</v>
      </c>
      <c r="BJ27" s="382">
        <f t="shared" si="26"/>
        <v>0</v>
      </c>
      <c r="BK27" s="382">
        <f t="shared" si="26"/>
        <v>0</v>
      </c>
      <c r="BL27" s="382">
        <f t="shared" si="26"/>
        <v>0</v>
      </c>
      <c r="BM27" s="382">
        <f t="shared" si="26"/>
        <v>0</v>
      </c>
      <c r="BN27" s="382">
        <f t="shared" si="26"/>
        <v>0</v>
      </c>
      <c r="BO27" s="382">
        <f t="shared" si="26"/>
        <v>0</v>
      </c>
      <c r="BP27" s="382">
        <f t="shared" si="26"/>
        <v>0</v>
      </c>
      <c r="BQ27" s="382">
        <f t="shared" si="26"/>
        <v>0</v>
      </c>
      <c r="BR27" s="382">
        <f t="shared" si="26"/>
        <v>0</v>
      </c>
      <c r="BS27" s="382">
        <f t="shared" si="26"/>
        <v>0</v>
      </c>
      <c r="BT27" s="377"/>
      <c r="BU27" s="382">
        <f t="shared" ref="BU27:CF27" si="27">SUM(U27:U28)</f>
        <v>0</v>
      </c>
      <c r="BV27" s="382">
        <f t="shared" si="27"/>
        <v>0</v>
      </c>
      <c r="BW27" s="382">
        <f t="shared" si="27"/>
        <v>0</v>
      </c>
      <c r="BX27" s="382">
        <f t="shared" si="27"/>
        <v>0</v>
      </c>
      <c r="BY27" s="382">
        <f t="shared" si="27"/>
        <v>0</v>
      </c>
      <c r="BZ27" s="382">
        <f t="shared" si="27"/>
        <v>0</v>
      </c>
      <c r="CA27" s="382">
        <f t="shared" si="27"/>
        <v>0</v>
      </c>
      <c r="CB27" s="382">
        <f t="shared" si="27"/>
        <v>0</v>
      </c>
      <c r="CC27" s="382">
        <f t="shared" si="27"/>
        <v>0</v>
      </c>
      <c r="CD27" s="382">
        <f t="shared" si="27"/>
        <v>0</v>
      </c>
      <c r="CE27" s="382">
        <f t="shared" si="27"/>
        <v>0</v>
      </c>
      <c r="CF27" s="382">
        <f t="shared" si="27"/>
        <v>0</v>
      </c>
    </row>
    <row r="28" spans="1:84" x14ac:dyDescent="0.15">
      <c r="A28" s="521"/>
      <c r="B28" s="524"/>
      <c r="C28" s="524"/>
      <c r="D28" s="524"/>
      <c r="E28" s="528"/>
      <c r="F28" s="524"/>
      <c r="G28" s="386" t="s">
        <v>366</v>
      </c>
      <c r="H28" s="385"/>
      <c r="I28" s="437" t="str">
        <f t="shared" si="21"/>
        <v/>
      </c>
      <c r="J28" s="437" t="str">
        <f t="shared" si="21"/>
        <v/>
      </c>
      <c r="K28" s="437" t="str">
        <f t="shared" si="21"/>
        <v/>
      </c>
      <c r="L28" s="437" t="str">
        <f t="shared" si="21"/>
        <v/>
      </c>
      <c r="M28" s="437" t="str">
        <f t="shared" si="21"/>
        <v/>
      </c>
      <c r="N28" s="437" t="str">
        <f t="shared" si="21"/>
        <v/>
      </c>
      <c r="O28" s="437" t="str">
        <f t="shared" si="21"/>
        <v/>
      </c>
      <c r="P28" s="437" t="str">
        <f t="shared" si="21"/>
        <v/>
      </c>
      <c r="Q28" s="437" t="str">
        <f t="shared" si="21"/>
        <v/>
      </c>
      <c r="R28" s="437" t="str">
        <f t="shared" si="21"/>
        <v/>
      </c>
      <c r="S28" s="437" t="str">
        <f t="shared" si="21"/>
        <v/>
      </c>
      <c r="T28" s="383">
        <f t="shared" si="2"/>
        <v>0</v>
      </c>
      <c r="U28" s="518"/>
      <c r="AH28" s="377"/>
      <c r="AI28" s="377"/>
      <c r="AJ28" s="377"/>
      <c r="AK28" s="377"/>
      <c r="AL28" s="377"/>
      <c r="AM28" s="377"/>
      <c r="AN28" s="377"/>
      <c r="AO28" s="376">
        <v>1</v>
      </c>
      <c r="AP28" s="376">
        <v>2</v>
      </c>
      <c r="AQ28" s="376">
        <v>11</v>
      </c>
      <c r="AR28" s="37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76">
        <f ca="1">COUNTIF(INDIRECT("H"&amp;(ROW()+12*(($AO28-1)*3+$AP28)-ROW())/12+5):INDIRECT("S"&amp;(ROW()+12*(($AO28-1)*3+$AP28)-ROW())/12+5),AR28)</f>
        <v>0</v>
      </c>
      <c r="AT28" s="378"/>
      <c r="AV28" s="376">
        <f ca="1">IF(AND(AR28&gt;0,AS28&gt;0),COUNTIF(AV$6:AV27,"&gt;0")+1,0)</f>
        <v>0</v>
      </c>
      <c r="BF28" s="376">
        <v>2</v>
      </c>
      <c r="BG28" s="376" t="s">
        <v>365</v>
      </c>
      <c r="BH28" s="382">
        <f t="shared" ref="BH28:BS28" si="28">IF(BH27+BU27&gt;40000,1,0)</f>
        <v>0</v>
      </c>
      <c r="BI28" s="382">
        <f t="shared" si="28"/>
        <v>0</v>
      </c>
      <c r="BJ28" s="382">
        <f t="shared" si="28"/>
        <v>0</v>
      </c>
      <c r="BK28" s="382">
        <f t="shared" si="28"/>
        <v>0</v>
      </c>
      <c r="BL28" s="382">
        <f t="shared" si="28"/>
        <v>0</v>
      </c>
      <c r="BM28" s="382">
        <f t="shared" si="28"/>
        <v>0</v>
      </c>
      <c r="BN28" s="382">
        <f t="shared" si="28"/>
        <v>0</v>
      </c>
      <c r="BO28" s="382">
        <f t="shared" si="28"/>
        <v>0</v>
      </c>
      <c r="BP28" s="382">
        <f t="shared" si="28"/>
        <v>0</v>
      </c>
      <c r="BQ28" s="382">
        <f t="shared" si="28"/>
        <v>0</v>
      </c>
      <c r="BR28" s="382">
        <f t="shared" si="28"/>
        <v>0</v>
      </c>
      <c r="BS28" s="382">
        <f t="shared" si="28"/>
        <v>0</v>
      </c>
      <c r="BT28" s="377"/>
      <c r="BU28" s="382"/>
      <c r="BV28" s="382"/>
      <c r="BW28" s="382"/>
      <c r="BX28" s="382"/>
      <c r="BY28" s="382"/>
      <c r="BZ28" s="382"/>
      <c r="CA28" s="382"/>
      <c r="CB28" s="382"/>
      <c r="CC28" s="382"/>
      <c r="CD28" s="382"/>
      <c r="CE28" s="382"/>
      <c r="CF28" s="382"/>
    </row>
    <row r="29" spans="1:84" x14ac:dyDescent="0.15">
      <c r="A29" s="522"/>
      <c r="B29" s="525"/>
      <c r="C29" s="525"/>
      <c r="D29" s="525"/>
      <c r="E29" s="529"/>
      <c r="F29" s="525"/>
      <c r="G29" s="421" t="s">
        <v>440</v>
      </c>
      <c r="H29" s="381"/>
      <c r="I29" s="440"/>
      <c r="J29" s="440"/>
      <c r="K29" s="440"/>
      <c r="L29" s="440"/>
      <c r="M29" s="440"/>
      <c r="N29" s="440"/>
      <c r="O29" s="440"/>
      <c r="P29" s="440"/>
      <c r="Q29" s="440"/>
      <c r="R29" s="440"/>
      <c r="S29" s="440"/>
      <c r="T29" s="379">
        <f t="shared" si="2"/>
        <v>0</v>
      </c>
      <c r="U29" s="519"/>
      <c r="AH29" s="377"/>
      <c r="AI29" s="377"/>
      <c r="AJ29" s="377"/>
      <c r="AK29" s="377"/>
      <c r="AL29" s="377"/>
      <c r="AM29" s="377"/>
      <c r="AN29" s="377"/>
      <c r="AO29" s="376">
        <v>1</v>
      </c>
      <c r="AP29" s="376">
        <v>2</v>
      </c>
      <c r="AQ29" s="376">
        <v>12</v>
      </c>
      <c r="AR29" s="37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76">
        <f ca="1">COUNTIF(INDIRECT("H"&amp;(ROW()+12*(($AO29-1)*3+$AP29)-ROW())/12+5):INDIRECT("S"&amp;(ROW()+12*(($AO29-1)*3+$AP29)-ROW())/12+5),AR29)</f>
        <v>0</v>
      </c>
      <c r="AT29" s="378"/>
      <c r="AV29" s="376">
        <f ca="1">IF(AND(AR29&gt;0,AS29&gt;0),COUNTIF(AV$6:AV28,"&gt;0")+1,0)</f>
        <v>0</v>
      </c>
      <c r="BF29" s="376">
        <v>3</v>
      </c>
      <c r="BH29" s="382"/>
      <c r="BI29" s="382"/>
      <c r="BJ29" s="382"/>
      <c r="BK29" s="382"/>
      <c r="BL29" s="382"/>
      <c r="BM29" s="382"/>
      <c r="BN29" s="382"/>
      <c r="BO29" s="382"/>
      <c r="BP29" s="382"/>
      <c r="BQ29" s="382"/>
      <c r="BR29" s="382"/>
      <c r="BS29" s="382"/>
    </row>
    <row r="30" spans="1:84" x14ac:dyDescent="0.15">
      <c r="A30" s="520">
        <v>9</v>
      </c>
      <c r="B30" s="526"/>
      <c r="C30" s="526"/>
      <c r="D30" s="526"/>
      <c r="E30" s="527"/>
      <c r="F30" s="526"/>
      <c r="G30" s="390" t="s">
        <v>367</v>
      </c>
      <c r="H30" s="389"/>
      <c r="I30" s="436" t="str">
        <f t="shared" si="21"/>
        <v/>
      </c>
      <c r="J30" s="436" t="str">
        <f t="shared" si="21"/>
        <v/>
      </c>
      <c r="K30" s="436" t="str">
        <f t="shared" si="21"/>
        <v/>
      </c>
      <c r="L30" s="436" t="str">
        <f t="shared" si="21"/>
        <v/>
      </c>
      <c r="M30" s="436" t="str">
        <f t="shared" si="21"/>
        <v/>
      </c>
      <c r="N30" s="436" t="str">
        <f t="shared" si="21"/>
        <v/>
      </c>
      <c r="O30" s="436" t="str">
        <f t="shared" si="21"/>
        <v/>
      </c>
      <c r="P30" s="436" t="str">
        <f t="shared" si="21"/>
        <v/>
      </c>
      <c r="Q30" s="436" t="str">
        <f t="shared" si="21"/>
        <v/>
      </c>
      <c r="R30" s="436" t="str">
        <f t="shared" si="21"/>
        <v/>
      </c>
      <c r="S30" s="436" t="str">
        <f t="shared" si="21"/>
        <v/>
      </c>
      <c r="T30" s="387">
        <f t="shared" si="2"/>
        <v>0</v>
      </c>
      <c r="U30" s="517"/>
      <c r="AH30" s="377"/>
      <c r="AI30" s="377"/>
      <c r="AJ30" s="377"/>
      <c r="AK30" s="377"/>
      <c r="AL30" s="377"/>
      <c r="AM30" s="377"/>
      <c r="AN30" s="377"/>
      <c r="AO30" s="376">
        <v>1</v>
      </c>
      <c r="AP30" s="376">
        <v>3</v>
      </c>
      <c r="AQ30" s="376">
        <v>1</v>
      </c>
      <c r="AR30" s="37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76">
        <f ca="1">COUNTIF(INDIRECT("H"&amp;(ROW()+12*(($AO30-1)*3+$AP30)-ROW())/12+5):INDIRECT("S"&amp;(ROW()+12*(($AO30-1)*3+$AP30)-ROW())/12+5),AR30)</f>
        <v>0</v>
      </c>
      <c r="AT30" s="378"/>
      <c r="AV30" s="376">
        <f ca="1">IF(AND(AR30&gt;0,AS30&gt;0),COUNTIF(AV$6:AV29,"&gt;0")+1,0)</f>
        <v>0</v>
      </c>
      <c r="BF30" s="376">
        <v>1</v>
      </c>
      <c r="BH30" s="382">
        <f t="shared" ref="BH30:BS30" si="29">SUM(H30:H31)</f>
        <v>0</v>
      </c>
      <c r="BI30" s="382">
        <f t="shared" si="29"/>
        <v>0</v>
      </c>
      <c r="BJ30" s="382">
        <f t="shared" si="29"/>
        <v>0</v>
      </c>
      <c r="BK30" s="382">
        <f t="shared" si="29"/>
        <v>0</v>
      </c>
      <c r="BL30" s="382">
        <f t="shared" si="29"/>
        <v>0</v>
      </c>
      <c r="BM30" s="382">
        <f t="shared" si="29"/>
        <v>0</v>
      </c>
      <c r="BN30" s="382">
        <f t="shared" si="29"/>
        <v>0</v>
      </c>
      <c r="BO30" s="382">
        <f t="shared" si="29"/>
        <v>0</v>
      </c>
      <c r="BP30" s="382">
        <f t="shared" si="29"/>
        <v>0</v>
      </c>
      <c r="BQ30" s="382">
        <f t="shared" si="29"/>
        <v>0</v>
      </c>
      <c r="BR30" s="382">
        <f t="shared" si="29"/>
        <v>0</v>
      </c>
      <c r="BS30" s="382">
        <f t="shared" si="29"/>
        <v>0</v>
      </c>
      <c r="BT30" s="377"/>
      <c r="BU30" s="382">
        <f t="shared" ref="BU30:CF30" si="30">SUM(U30:U31)</f>
        <v>0</v>
      </c>
      <c r="BV30" s="382">
        <f t="shared" si="30"/>
        <v>0</v>
      </c>
      <c r="BW30" s="382">
        <f t="shared" si="30"/>
        <v>0</v>
      </c>
      <c r="BX30" s="382">
        <f t="shared" si="30"/>
        <v>0</v>
      </c>
      <c r="BY30" s="382">
        <f t="shared" si="30"/>
        <v>0</v>
      </c>
      <c r="BZ30" s="382">
        <f t="shared" si="30"/>
        <v>0</v>
      </c>
      <c r="CA30" s="382">
        <f t="shared" si="30"/>
        <v>0</v>
      </c>
      <c r="CB30" s="382">
        <f t="shared" si="30"/>
        <v>0</v>
      </c>
      <c r="CC30" s="382">
        <f t="shared" si="30"/>
        <v>0</v>
      </c>
      <c r="CD30" s="382">
        <f t="shared" si="30"/>
        <v>0</v>
      </c>
      <c r="CE30" s="382">
        <f t="shared" si="30"/>
        <v>0</v>
      </c>
      <c r="CF30" s="382">
        <f t="shared" si="30"/>
        <v>0</v>
      </c>
    </row>
    <row r="31" spans="1:84" x14ac:dyDescent="0.15">
      <c r="A31" s="521"/>
      <c r="B31" s="524"/>
      <c r="C31" s="524"/>
      <c r="D31" s="524"/>
      <c r="E31" s="528"/>
      <c r="F31" s="524"/>
      <c r="G31" s="386" t="s">
        <v>366</v>
      </c>
      <c r="H31" s="385"/>
      <c r="I31" s="437" t="str">
        <f t="shared" si="21"/>
        <v/>
      </c>
      <c r="J31" s="437" t="str">
        <f t="shared" si="21"/>
        <v/>
      </c>
      <c r="K31" s="437" t="str">
        <f t="shared" si="21"/>
        <v/>
      </c>
      <c r="L31" s="437" t="str">
        <f t="shared" si="21"/>
        <v/>
      </c>
      <c r="M31" s="437" t="str">
        <f t="shared" si="21"/>
        <v/>
      </c>
      <c r="N31" s="437" t="str">
        <f t="shared" si="21"/>
        <v/>
      </c>
      <c r="O31" s="437" t="str">
        <f t="shared" si="21"/>
        <v/>
      </c>
      <c r="P31" s="437" t="str">
        <f t="shared" si="21"/>
        <v/>
      </c>
      <c r="Q31" s="437" t="str">
        <f t="shared" si="21"/>
        <v/>
      </c>
      <c r="R31" s="437" t="str">
        <f t="shared" si="21"/>
        <v/>
      </c>
      <c r="S31" s="437" t="str">
        <f t="shared" si="21"/>
        <v/>
      </c>
      <c r="T31" s="383">
        <f t="shared" si="2"/>
        <v>0</v>
      </c>
      <c r="U31" s="518"/>
      <c r="AH31" s="377"/>
      <c r="AI31" s="377"/>
      <c r="AJ31" s="377"/>
      <c r="AK31" s="377"/>
      <c r="AL31" s="377"/>
      <c r="AM31" s="377"/>
      <c r="AN31" s="377"/>
      <c r="AO31" s="376">
        <v>1</v>
      </c>
      <c r="AP31" s="376">
        <v>3</v>
      </c>
      <c r="AQ31" s="376">
        <v>2</v>
      </c>
      <c r="AR31" s="37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76">
        <f ca="1">COUNTIF(INDIRECT("H"&amp;(ROW()+12*(($AO31-1)*3+$AP31)-ROW())/12+5):INDIRECT("S"&amp;(ROW()+12*(($AO31-1)*3+$AP31)-ROW())/12+5),AR31)</f>
        <v>0</v>
      </c>
      <c r="AT31" s="378"/>
      <c r="AV31" s="376">
        <f ca="1">IF(AND(AR31&gt;0,AS31&gt;0),COUNTIF(AV$6:AV30,"&gt;0")+1,0)</f>
        <v>0</v>
      </c>
      <c r="BF31" s="376">
        <v>2</v>
      </c>
      <c r="BG31" s="376" t="s">
        <v>365</v>
      </c>
      <c r="BH31" s="382">
        <f t="shared" ref="BH31:BS31" si="31">IF(BH30+BU30&gt;40000,1,0)</f>
        <v>0</v>
      </c>
      <c r="BI31" s="382">
        <f t="shared" si="31"/>
        <v>0</v>
      </c>
      <c r="BJ31" s="382">
        <f t="shared" si="31"/>
        <v>0</v>
      </c>
      <c r="BK31" s="382">
        <f t="shared" si="31"/>
        <v>0</v>
      </c>
      <c r="BL31" s="382">
        <f t="shared" si="31"/>
        <v>0</v>
      </c>
      <c r="BM31" s="382">
        <f t="shared" si="31"/>
        <v>0</v>
      </c>
      <c r="BN31" s="382">
        <f t="shared" si="31"/>
        <v>0</v>
      </c>
      <c r="BO31" s="382">
        <f t="shared" si="31"/>
        <v>0</v>
      </c>
      <c r="BP31" s="382">
        <f t="shared" si="31"/>
        <v>0</v>
      </c>
      <c r="BQ31" s="382">
        <f t="shared" si="31"/>
        <v>0</v>
      </c>
      <c r="BR31" s="382">
        <f t="shared" si="31"/>
        <v>0</v>
      </c>
      <c r="BS31" s="382">
        <f t="shared" si="31"/>
        <v>0</v>
      </c>
      <c r="BT31" s="377"/>
      <c r="BU31" s="382"/>
      <c r="BV31" s="382"/>
      <c r="BW31" s="382"/>
      <c r="BX31" s="382"/>
      <c r="BY31" s="382"/>
      <c r="BZ31" s="382"/>
      <c r="CA31" s="382"/>
      <c r="CB31" s="382"/>
      <c r="CC31" s="382"/>
      <c r="CD31" s="382"/>
      <c r="CE31" s="382"/>
      <c r="CF31" s="382"/>
    </row>
    <row r="32" spans="1:84" x14ac:dyDescent="0.15">
      <c r="A32" s="522"/>
      <c r="B32" s="525"/>
      <c r="C32" s="525"/>
      <c r="D32" s="525"/>
      <c r="E32" s="529"/>
      <c r="F32" s="525"/>
      <c r="G32" s="421" t="s">
        <v>440</v>
      </c>
      <c r="H32" s="381"/>
      <c r="I32" s="440"/>
      <c r="J32" s="440"/>
      <c r="K32" s="440"/>
      <c r="L32" s="440"/>
      <c r="M32" s="440"/>
      <c r="N32" s="440"/>
      <c r="O32" s="440"/>
      <c r="P32" s="440"/>
      <c r="Q32" s="440"/>
      <c r="R32" s="440"/>
      <c r="S32" s="440"/>
      <c r="T32" s="379">
        <f t="shared" si="2"/>
        <v>0</v>
      </c>
      <c r="U32" s="519"/>
      <c r="AH32" s="377"/>
      <c r="AI32" s="377"/>
      <c r="AJ32" s="377"/>
      <c r="AK32" s="377"/>
      <c r="AL32" s="377"/>
      <c r="AM32" s="377"/>
      <c r="AN32" s="377"/>
      <c r="AO32" s="376">
        <v>1</v>
      </c>
      <c r="AP32" s="376">
        <v>3</v>
      </c>
      <c r="AQ32" s="376">
        <v>3</v>
      </c>
      <c r="AR32" s="37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76">
        <f ca="1">COUNTIF(INDIRECT("H"&amp;(ROW()+12*(($AO32-1)*3+$AP32)-ROW())/12+5):INDIRECT("S"&amp;(ROW()+12*(($AO32-1)*3+$AP32)-ROW())/12+5),AR32)</f>
        <v>0</v>
      </c>
      <c r="AT32" s="378"/>
      <c r="AV32" s="376">
        <f ca="1">IF(AND(AR32&gt;0,AS32&gt;0),COUNTIF(AV$6:AV31,"&gt;0")+1,0)</f>
        <v>0</v>
      </c>
      <c r="BF32" s="376">
        <v>3</v>
      </c>
      <c r="BH32" s="382"/>
      <c r="BI32" s="382"/>
      <c r="BJ32" s="382"/>
      <c r="BK32" s="382"/>
      <c r="BL32" s="382"/>
      <c r="BM32" s="382"/>
      <c r="BN32" s="382"/>
      <c r="BO32" s="382"/>
      <c r="BP32" s="382"/>
      <c r="BQ32" s="382"/>
      <c r="BR32" s="382"/>
      <c r="BS32" s="382"/>
      <c r="BT32" s="377"/>
      <c r="BU32" s="382"/>
      <c r="BV32" s="382"/>
      <c r="BW32" s="382"/>
      <c r="BX32" s="382"/>
      <c r="BY32" s="382"/>
      <c r="BZ32" s="382"/>
      <c r="CA32" s="382"/>
      <c r="CB32" s="382"/>
      <c r="CC32" s="382"/>
      <c r="CD32" s="382"/>
      <c r="CE32" s="382"/>
      <c r="CF32" s="382"/>
    </row>
    <row r="33" spans="1:84" x14ac:dyDescent="0.15">
      <c r="A33" s="520">
        <v>10</v>
      </c>
      <c r="B33" s="526"/>
      <c r="C33" s="526"/>
      <c r="D33" s="526"/>
      <c r="E33" s="527"/>
      <c r="F33" s="526"/>
      <c r="G33" s="390" t="s">
        <v>367</v>
      </c>
      <c r="H33" s="389"/>
      <c r="I33" s="436" t="str">
        <f t="shared" si="21"/>
        <v/>
      </c>
      <c r="J33" s="436" t="str">
        <f t="shared" si="21"/>
        <v/>
      </c>
      <c r="K33" s="436" t="str">
        <f t="shared" si="21"/>
        <v/>
      </c>
      <c r="L33" s="436" t="str">
        <f t="shared" si="21"/>
        <v/>
      </c>
      <c r="M33" s="436" t="str">
        <f t="shared" si="21"/>
        <v/>
      </c>
      <c r="N33" s="436" t="str">
        <f t="shared" si="21"/>
        <v/>
      </c>
      <c r="O33" s="436" t="str">
        <f t="shared" si="21"/>
        <v/>
      </c>
      <c r="P33" s="436" t="str">
        <f t="shared" si="21"/>
        <v/>
      </c>
      <c r="Q33" s="436" t="str">
        <f t="shared" si="21"/>
        <v/>
      </c>
      <c r="R33" s="436" t="str">
        <f t="shared" si="21"/>
        <v/>
      </c>
      <c r="S33" s="436" t="str">
        <f t="shared" si="21"/>
        <v/>
      </c>
      <c r="T33" s="387">
        <f t="shared" si="2"/>
        <v>0</v>
      </c>
      <c r="U33" s="517"/>
      <c r="AH33" s="377"/>
      <c r="AI33" s="377"/>
      <c r="AJ33" s="377"/>
      <c r="AK33" s="377"/>
      <c r="AL33" s="377"/>
      <c r="AM33" s="377"/>
      <c r="AN33" s="377"/>
      <c r="AO33" s="376">
        <v>1</v>
      </c>
      <c r="AP33" s="376">
        <v>3</v>
      </c>
      <c r="AQ33" s="376">
        <v>4</v>
      </c>
      <c r="AR33" s="37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76">
        <f ca="1">COUNTIF(INDIRECT("H"&amp;(ROW()+12*(($AO33-1)*3+$AP33)-ROW())/12+5):INDIRECT("S"&amp;(ROW()+12*(($AO33-1)*3+$AP33)-ROW())/12+5),AR33)</f>
        <v>0</v>
      </c>
      <c r="AT33" s="378"/>
      <c r="AV33" s="376">
        <f ca="1">IF(AND(AR33&gt;0,AS33&gt;0),COUNTIF(AV$6:AV32,"&gt;0")+1,0)</f>
        <v>0</v>
      </c>
      <c r="BF33" s="376">
        <v>1</v>
      </c>
      <c r="BH33" s="382">
        <f t="shared" ref="BH33:BS33" si="32">SUM(H33:H34)</f>
        <v>0</v>
      </c>
      <c r="BI33" s="382">
        <f t="shared" si="32"/>
        <v>0</v>
      </c>
      <c r="BJ33" s="382">
        <f t="shared" si="32"/>
        <v>0</v>
      </c>
      <c r="BK33" s="382">
        <f t="shared" si="32"/>
        <v>0</v>
      </c>
      <c r="BL33" s="382">
        <f t="shared" si="32"/>
        <v>0</v>
      </c>
      <c r="BM33" s="382">
        <f t="shared" si="32"/>
        <v>0</v>
      </c>
      <c r="BN33" s="382">
        <f t="shared" si="32"/>
        <v>0</v>
      </c>
      <c r="BO33" s="382">
        <f t="shared" si="32"/>
        <v>0</v>
      </c>
      <c r="BP33" s="382">
        <f t="shared" si="32"/>
        <v>0</v>
      </c>
      <c r="BQ33" s="382">
        <f t="shared" si="32"/>
        <v>0</v>
      </c>
      <c r="BR33" s="382">
        <f t="shared" si="32"/>
        <v>0</v>
      </c>
      <c r="BS33" s="382">
        <f t="shared" si="32"/>
        <v>0</v>
      </c>
      <c r="BT33" s="377"/>
      <c r="BU33" s="382">
        <f t="shared" ref="BU33:CF33" si="33">SUM(U33:U34)</f>
        <v>0</v>
      </c>
      <c r="BV33" s="382">
        <f t="shared" si="33"/>
        <v>0</v>
      </c>
      <c r="BW33" s="382">
        <f t="shared" si="33"/>
        <v>0</v>
      </c>
      <c r="BX33" s="382">
        <f t="shared" si="33"/>
        <v>0</v>
      </c>
      <c r="BY33" s="382">
        <f t="shared" si="33"/>
        <v>0</v>
      </c>
      <c r="BZ33" s="382">
        <f t="shared" si="33"/>
        <v>0</v>
      </c>
      <c r="CA33" s="382">
        <f t="shared" si="33"/>
        <v>0</v>
      </c>
      <c r="CB33" s="382">
        <f t="shared" si="33"/>
        <v>0</v>
      </c>
      <c r="CC33" s="382">
        <f t="shared" si="33"/>
        <v>0</v>
      </c>
      <c r="CD33" s="382">
        <f t="shared" si="33"/>
        <v>0</v>
      </c>
      <c r="CE33" s="382">
        <f t="shared" si="33"/>
        <v>0</v>
      </c>
      <c r="CF33" s="382">
        <f t="shared" si="33"/>
        <v>0</v>
      </c>
    </row>
    <row r="34" spans="1:84" x14ac:dyDescent="0.15">
      <c r="A34" s="521"/>
      <c r="B34" s="524"/>
      <c r="C34" s="524"/>
      <c r="D34" s="524"/>
      <c r="E34" s="528"/>
      <c r="F34" s="524"/>
      <c r="G34" s="386" t="s">
        <v>366</v>
      </c>
      <c r="H34" s="385"/>
      <c r="I34" s="437" t="str">
        <f t="shared" si="21"/>
        <v/>
      </c>
      <c r="J34" s="437" t="str">
        <f t="shared" si="21"/>
        <v/>
      </c>
      <c r="K34" s="437" t="str">
        <f t="shared" si="21"/>
        <v/>
      </c>
      <c r="L34" s="437" t="str">
        <f t="shared" si="21"/>
        <v/>
      </c>
      <c r="M34" s="437" t="str">
        <f t="shared" si="21"/>
        <v/>
      </c>
      <c r="N34" s="437" t="str">
        <f t="shared" si="21"/>
        <v/>
      </c>
      <c r="O34" s="437" t="str">
        <f t="shared" si="21"/>
        <v/>
      </c>
      <c r="P34" s="437" t="str">
        <f t="shared" si="21"/>
        <v/>
      </c>
      <c r="Q34" s="437" t="str">
        <f t="shared" si="21"/>
        <v/>
      </c>
      <c r="R34" s="437" t="str">
        <f t="shared" si="21"/>
        <v/>
      </c>
      <c r="S34" s="437" t="str">
        <f t="shared" si="21"/>
        <v/>
      </c>
      <c r="T34" s="383">
        <f t="shared" si="2"/>
        <v>0</v>
      </c>
      <c r="U34" s="518"/>
      <c r="Z34" s="402"/>
      <c r="AH34" s="377"/>
      <c r="AI34" s="377"/>
      <c r="AJ34" s="377"/>
      <c r="AK34" s="377"/>
      <c r="AL34" s="377"/>
      <c r="AM34" s="377"/>
      <c r="AN34" s="377"/>
      <c r="AO34" s="376">
        <v>1</v>
      </c>
      <c r="AP34" s="376">
        <v>3</v>
      </c>
      <c r="AQ34" s="376">
        <v>5</v>
      </c>
      <c r="AR34" s="37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76">
        <f ca="1">COUNTIF(INDIRECT("H"&amp;(ROW()+12*(($AO34-1)*3+$AP34)-ROW())/12+5):INDIRECT("S"&amp;(ROW()+12*(($AO34-1)*3+$AP34)-ROW())/12+5),AR34)</f>
        <v>0</v>
      </c>
      <c r="AT34" s="378"/>
      <c r="AV34" s="376">
        <f ca="1">IF(AND(AR34&gt;0,AS34&gt;0),COUNTIF(AV$6:AV33,"&gt;0")+1,0)</f>
        <v>0</v>
      </c>
      <c r="BF34" s="376">
        <v>2</v>
      </c>
      <c r="BG34" s="376" t="s">
        <v>365</v>
      </c>
      <c r="BH34" s="382">
        <f t="shared" ref="BH34:BS34" si="34">IF(BH33+BU33&gt;40000,1,0)</f>
        <v>0</v>
      </c>
      <c r="BI34" s="382">
        <f t="shared" si="34"/>
        <v>0</v>
      </c>
      <c r="BJ34" s="382">
        <f t="shared" si="34"/>
        <v>0</v>
      </c>
      <c r="BK34" s="382">
        <f t="shared" si="34"/>
        <v>0</v>
      </c>
      <c r="BL34" s="382">
        <f t="shared" si="34"/>
        <v>0</v>
      </c>
      <c r="BM34" s="382">
        <f t="shared" si="34"/>
        <v>0</v>
      </c>
      <c r="BN34" s="382">
        <f t="shared" si="34"/>
        <v>0</v>
      </c>
      <c r="BO34" s="382">
        <f t="shared" si="34"/>
        <v>0</v>
      </c>
      <c r="BP34" s="382">
        <f t="shared" si="34"/>
        <v>0</v>
      </c>
      <c r="BQ34" s="382">
        <f t="shared" si="34"/>
        <v>0</v>
      </c>
      <c r="BR34" s="382">
        <f t="shared" si="34"/>
        <v>0</v>
      </c>
      <c r="BS34" s="382">
        <f t="shared" si="34"/>
        <v>0</v>
      </c>
      <c r="BT34" s="377"/>
      <c r="BU34" s="382"/>
      <c r="BV34" s="382"/>
      <c r="BW34" s="382"/>
      <c r="BX34" s="382"/>
      <c r="BY34" s="382"/>
      <c r="BZ34" s="382"/>
      <c r="CA34" s="382"/>
      <c r="CB34" s="382"/>
      <c r="CC34" s="382"/>
      <c r="CD34" s="382"/>
      <c r="CE34" s="382"/>
      <c r="CF34" s="382"/>
    </row>
    <row r="35" spans="1:84" x14ac:dyDescent="0.15">
      <c r="A35" s="522"/>
      <c r="B35" s="525"/>
      <c r="C35" s="525"/>
      <c r="D35" s="525"/>
      <c r="E35" s="529"/>
      <c r="F35" s="525"/>
      <c r="G35" s="421" t="s">
        <v>440</v>
      </c>
      <c r="H35" s="381"/>
      <c r="I35" s="440"/>
      <c r="J35" s="440"/>
      <c r="K35" s="440"/>
      <c r="L35" s="440"/>
      <c r="M35" s="440"/>
      <c r="N35" s="440"/>
      <c r="O35" s="440"/>
      <c r="P35" s="440"/>
      <c r="Q35" s="440"/>
      <c r="R35" s="440"/>
      <c r="S35" s="440"/>
      <c r="T35" s="379">
        <f t="shared" si="2"/>
        <v>0</v>
      </c>
      <c r="U35" s="519"/>
      <c r="AH35" s="377"/>
      <c r="AI35" s="377"/>
      <c r="AJ35" s="377"/>
      <c r="AK35" s="377"/>
      <c r="AL35" s="377"/>
      <c r="AM35" s="377"/>
      <c r="AN35" s="377"/>
      <c r="AO35" s="376">
        <v>1</v>
      </c>
      <c r="AP35" s="376">
        <v>3</v>
      </c>
      <c r="AQ35" s="376">
        <v>6</v>
      </c>
      <c r="AR35" s="37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76">
        <f ca="1">COUNTIF(INDIRECT("H"&amp;(ROW()+12*(($AO35-1)*3+$AP35)-ROW())/12+5):INDIRECT("S"&amp;(ROW()+12*(($AO35-1)*3+$AP35)-ROW())/12+5),AR35)</f>
        <v>0</v>
      </c>
      <c r="AT35" s="378"/>
      <c r="AV35" s="376">
        <f ca="1">IF(AND(AR35&gt;0,AS35&gt;0),COUNTIF(AV$6:AV34,"&gt;0")+1,0)</f>
        <v>0</v>
      </c>
      <c r="BF35" s="376">
        <v>3</v>
      </c>
      <c r="BH35" s="382"/>
      <c r="BI35" s="382"/>
      <c r="BJ35" s="382"/>
      <c r="BK35" s="382"/>
      <c r="BL35" s="382"/>
      <c r="BM35" s="382"/>
      <c r="BN35" s="382"/>
      <c r="BO35" s="382"/>
      <c r="BP35" s="382"/>
      <c r="BQ35" s="382"/>
      <c r="BR35" s="382"/>
      <c r="BS35" s="382"/>
    </row>
    <row r="36" spans="1:84" x14ac:dyDescent="0.15">
      <c r="A36" s="520">
        <v>11</v>
      </c>
      <c r="B36" s="526"/>
      <c r="C36" s="526"/>
      <c r="D36" s="526"/>
      <c r="E36" s="527"/>
      <c r="F36" s="526"/>
      <c r="G36" s="390" t="s">
        <v>367</v>
      </c>
      <c r="H36" s="389"/>
      <c r="I36" s="436" t="str">
        <f t="shared" si="21"/>
        <v/>
      </c>
      <c r="J36" s="436" t="str">
        <f t="shared" si="21"/>
        <v/>
      </c>
      <c r="K36" s="436" t="str">
        <f t="shared" si="21"/>
        <v/>
      </c>
      <c r="L36" s="436" t="str">
        <f t="shared" si="21"/>
        <v/>
      </c>
      <c r="M36" s="436" t="str">
        <f t="shared" si="21"/>
        <v/>
      </c>
      <c r="N36" s="436" t="str">
        <f t="shared" si="21"/>
        <v/>
      </c>
      <c r="O36" s="436" t="str">
        <f t="shared" si="21"/>
        <v/>
      </c>
      <c r="P36" s="436" t="str">
        <f t="shared" si="21"/>
        <v/>
      </c>
      <c r="Q36" s="436" t="str">
        <f t="shared" si="21"/>
        <v/>
      </c>
      <c r="R36" s="436" t="str">
        <f t="shared" si="21"/>
        <v/>
      </c>
      <c r="S36" s="436" t="str">
        <f t="shared" si="21"/>
        <v/>
      </c>
      <c r="T36" s="387">
        <f t="shared" si="2"/>
        <v>0</v>
      </c>
      <c r="U36" s="517"/>
      <c r="AH36" s="377"/>
      <c r="AI36" s="377"/>
      <c r="AJ36" s="377"/>
      <c r="AO36" s="376">
        <v>1</v>
      </c>
      <c r="AP36" s="376">
        <v>3</v>
      </c>
      <c r="AQ36" s="376">
        <v>7</v>
      </c>
      <c r="AR36" s="37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76">
        <f ca="1">COUNTIF(INDIRECT("H"&amp;(ROW()+12*(($AO36-1)*3+$AP36)-ROW())/12+5):INDIRECT("S"&amp;(ROW()+12*(($AO36-1)*3+$AP36)-ROW())/12+5),AR36)</f>
        <v>0</v>
      </c>
      <c r="AT36" s="378"/>
      <c r="AV36" s="376">
        <f ca="1">IF(AND(AR36&gt;0,AS36&gt;0),COUNTIF(AV$6:AV35,"&gt;0")+1,0)</f>
        <v>0</v>
      </c>
      <c r="BF36" s="376">
        <v>1</v>
      </c>
      <c r="BH36" s="382">
        <f t="shared" ref="BH36:BS36" si="35">SUM(H36:H37)</f>
        <v>0</v>
      </c>
      <c r="BI36" s="382">
        <f t="shared" si="35"/>
        <v>0</v>
      </c>
      <c r="BJ36" s="382">
        <f t="shared" si="35"/>
        <v>0</v>
      </c>
      <c r="BK36" s="382">
        <f t="shared" si="35"/>
        <v>0</v>
      </c>
      <c r="BL36" s="382">
        <f t="shared" si="35"/>
        <v>0</v>
      </c>
      <c r="BM36" s="382">
        <f t="shared" si="35"/>
        <v>0</v>
      </c>
      <c r="BN36" s="382">
        <f t="shared" si="35"/>
        <v>0</v>
      </c>
      <c r="BO36" s="382">
        <f t="shared" si="35"/>
        <v>0</v>
      </c>
      <c r="BP36" s="382">
        <f t="shared" si="35"/>
        <v>0</v>
      </c>
      <c r="BQ36" s="382">
        <f t="shared" si="35"/>
        <v>0</v>
      </c>
      <c r="BR36" s="382">
        <f t="shared" si="35"/>
        <v>0</v>
      </c>
      <c r="BS36" s="382">
        <f t="shared" si="35"/>
        <v>0</v>
      </c>
      <c r="BU36" s="382">
        <f t="shared" ref="BU36:CF36" si="36">SUM(U36:U37)</f>
        <v>0</v>
      </c>
      <c r="BV36" s="382">
        <f t="shared" si="36"/>
        <v>0</v>
      </c>
      <c r="BW36" s="382">
        <f t="shared" si="36"/>
        <v>0</v>
      </c>
      <c r="BX36" s="382">
        <f t="shared" si="36"/>
        <v>0</v>
      </c>
      <c r="BY36" s="382">
        <f t="shared" si="36"/>
        <v>0</v>
      </c>
      <c r="BZ36" s="382">
        <f t="shared" si="36"/>
        <v>0</v>
      </c>
      <c r="CA36" s="382">
        <f t="shared" si="36"/>
        <v>0</v>
      </c>
      <c r="CB36" s="382">
        <f t="shared" si="36"/>
        <v>0</v>
      </c>
      <c r="CC36" s="382">
        <f t="shared" si="36"/>
        <v>0</v>
      </c>
      <c r="CD36" s="382">
        <f t="shared" si="36"/>
        <v>0</v>
      </c>
      <c r="CE36" s="382">
        <f t="shared" si="36"/>
        <v>0</v>
      </c>
      <c r="CF36" s="382">
        <f t="shared" si="36"/>
        <v>0</v>
      </c>
    </row>
    <row r="37" spans="1:84" x14ac:dyDescent="0.15">
      <c r="A37" s="521"/>
      <c r="B37" s="524"/>
      <c r="C37" s="524"/>
      <c r="D37" s="524"/>
      <c r="E37" s="528"/>
      <c r="F37" s="524"/>
      <c r="G37" s="386" t="s">
        <v>366</v>
      </c>
      <c r="H37" s="385"/>
      <c r="I37" s="437" t="str">
        <f t="shared" si="21"/>
        <v/>
      </c>
      <c r="J37" s="437" t="str">
        <f t="shared" si="21"/>
        <v/>
      </c>
      <c r="K37" s="437" t="str">
        <f t="shared" si="21"/>
        <v/>
      </c>
      <c r="L37" s="437" t="str">
        <f t="shared" si="21"/>
        <v/>
      </c>
      <c r="M37" s="437" t="str">
        <f t="shared" si="21"/>
        <v/>
      </c>
      <c r="N37" s="437" t="str">
        <f t="shared" si="21"/>
        <v/>
      </c>
      <c r="O37" s="437" t="str">
        <f t="shared" si="21"/>
        <v/>
      </c>
      <c r="P37" s="437" t="str">
        <f t="shared" si="21"/>
        <v/>
      </c>
      <c r="Q37" s="437" t="str">
        <f t="shared" si="21"/>
        <v/>
      </c>
      <c r="R37" s="437" t="str">
        <f t="shared" si="21"/>
        <v/>
      </c>
      <c r="S37" s="437" t="str">
        <f t="shared" si="21"/>
        <v/>
      </c>
      <c r="T37" s="383">
        <f t="shared" si="2"/>
        <v>0</v>
      </c>
      <c r="U37" s="518"/>
      <c r="AH37" s="377"/>
      <c r="AI37" s="377"/>
      <c r="AJ37" s="377"/>
      <c r="AO37" s="376">
        <v>1</v>
      </c>
      <c r="AP37" s="376">
        <v>3</v>
      </c>
      <c r="AQ37" s="376">
        <v>8</v>
      </c>
      <c r="AR37" s="37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76">
        <f ca="1">COUNTIF(INDIRECT("H"&amp;(ROW()+12*(($AO37-1)*3+$AP37)-ROW())/12+5):INDIRECT("S"&amp;(ROW()+12*(($AO37-1)*3+$AP37)-ROW())/12+5),AR37)</f>
        <v>0</v>
      </c>
      <c r="AT37" s="378"/>
      <c r="AV37" s="376">
        <f ca="1">IF(AND(AR37&gt;0,AS37&gt;0),COUNTIF(AV$6:AV36,"&gt;0")+1,0)</f>
        <v>0</v>
      </c>
      <c r="BF37" s="376">
        <v>2</v>
      </c>
      <c r="BG37" s="376" t="s">
        <v>365</v>
      </c>
      <c r="BH37" s="382">
        <f t="shared" ref="BH37:BS37" si="37">IF(BH36+BU36&gt;40000,1,0)</f>
        <v>0</v>
      </c>
      <c r="BI37" s="382">
        <f t="shared" si="37"/>
        <v>0</v>
      </c>
      <c r="BJ37" s="382">
        <f t="shared" si="37"/>
        <v>0</v>
      </c>
      <c r="BK37" s="382">
        <f t="shared" si="37"/>
        <v>0</v>
      </c>
      <c r="BL37" s="382">
        <f t="shared" si="37"/>
        <v>0</v>
      </c>
      <c r="BM37" s="382">
        <f t="shared" si="37"/>
        <v>0</v>
      </c>
      <c r="BN37" s="382">
        <f t="shared" si="37"/>
        <v>0</v>
      </c>
      <c r="BO37" s="382">
        <f t="shared" si="37"/>
        <v>0</v>
      </c>
      <c r="BP37" s="382">
        <f t="shared" si="37"/>
        <v>0</v>
      </c>
      <c r="BQ37" s="382">
        <f t="shared" si="37"/>
        <v>0</v>
      </c>
      <c r="BR37" s="382">
        <f t="shared" si="37"/>
        <v>0</v>
      </c>
      <c r="BS37" s="382">
        <f t="shared" si="37"/>
        <v>0</v>
      </c>
    </row>
    <row r="38" spans="1:84" x14ac:dyDescent="0.15">
      <c r="A38" s="522"/>
      <c r="B38" s="525"/>
      <c r="C38" s="525"/>
      <c r="D38" s="525"/>
      <c r="E38" s="529"/>
      <c r="F38" s="525"/>
      <c r="G38" s="421" t="s">
        <v>440</v>
      </c>
      <c r="H38" s="381"/>
      <c r="I38" s="440"/>
      <c r="J38" s="440"/>
      <c r="K38" s="440"/>
      <c r="L38" s="440"/>
      <c r="M38" s="440"/>
      <c r="N38" s="440"/>
      <c r="O38" s="440"/>
      <c r="P38" s="440"/>
      <c r="Q38" s="440"/>
      <c r="R38" s="440"/>
      <c r="S38" s="440"/>
      <c r="T38" s="379">
        <f t="shared" si="2"/>
        <v>0</v>
      </c>
      <c r="U38" s="519"/>
      <c r="AH38" s="377"/>
      <c r="AI38" s="377"/>
      <c r="AJ38" s="377"/>
      <c r="AO38" s="376">
        <v>1</v>
      </c>
      <c r="AP38" s="376">
        <v>3</v>
      </c>
      <c r="AQ38" s="376">
        <v>9</v>
      </c>
      <c r="AR38" s="37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76">
        <f ca="1">COUNTIF(INDIRECT("H"&amp;(ROW()+12*(($AO38-1)*3+$AP38)-ROW())/12+5):INDIRECT("S"&amp;(ROW()+12*(($AO38-1)*3+$AP38)-ROW())/12+5),AR38)</f>
        <v>0</v>
      </c>
      <c r="AT38" s="378"/>
      <c r="AV38" s="376">
        <f ca="1">IF(AND(AR38&gt;0,AS38&gt;0),COUNTIF(AV$6:AV37,"&gt;0")+1,0)</f>
        <v>0</v>
      </c>
      <c r="BF38" s="376">
        <v>3</v>
      </c>
      <c r="BH38" s="382"/>
      <c r="BI38" s="382"/>
      <c r="BJ38" s="382"/>
      <c r="BK38" s="382"/>
      <c r="BL38" s="382"/>
      <c r="BM38" s="382"/>
      <c r="BN38" s="382"/>
      <c r="BO38" s="382"/>
      <c r="BP38" s="382"/>
      <c r="BQ38" s="382"/>
      <c r="BR38" s="382"/>
      <c r="BS38" s="382"/>
    </row>
    <row r="39" spans="1:84" x14ac:dyDescent="0.15">
      <c r="A39" s="520">
        <v>12</v>
      </c>
      <c r="B39" s="526"/>
      <c r="C39" s="526"/>
      <c r="D39" s="526"/>
      <c r="E39" s="527"/>
      <c r="F39" s="526"/>
      <c r="G39" s="390" t="s">
        <v>367</v>
      </c>
      <c r="H39" s="389"/>
      <c r="I39" s="436" t="str">
        <f t="shared" ref="I39:S52" si="38">IF(H39="","",H39)</f>
        <v/>
      </c>
      <c r="J39" s="436" t="str">
        <f t="shared" si="38"/>
        <v/>
      </c>
      <c r="K39" s="436" t="str">
        <f t="shared" si="38"/>
        <v/>
      </c>
      <c r="L39" s="436" t="str">
        <f t="shared" si="38"/>
        <v/>
      </c>
      <c r="M39" s="436" t="str">
        <f t="shared" si="38"/>
        <v/>
      </c>
      <c r="N39" s="436" t="str">
        <f t="shared" si="38"/>
        <v/>
      </c>
      <c r="O39" s="436" t="str">
        <f t="shared" si="38"/>
        <v/>
      </c>
      <c r="P39" s="436" t="str">
        <f t="shared" si="38"/>
        <v/>
      </c>
      <c r="Q39" s="436" t="str">
        <f t="shared" si="38"/>
        <v/>
      </c>
      <c r="R39" s="436" t="str">
        <f t="shared" si="38"/>
        <v/>
      </c>
      <c r="S39" s="436" t="str">
        <f t="shared" si="38"/>
        <v/>
      </c>
      <c r="T39" s="387">
        <f t="shared" si="2"/>
        <v>0</v>
      </c>
      <c r="U39" s="517"/>
      <c r="AH39" s="377"/>
      <c r="AI39" s="377"/>
      <c r="AJ39" s="377"/>
      <c r="AO39" s="376">
        <v>1</v>
      </c>
      <c r="AP39" s="376">
        <v>3</v>
      </c>
      <c r="AQ39" s="376">
        <v>10</v>
      </c>
      <c r="AR39" s="37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76">
        <f ca="1">COUNTIF(INDIRECT("H"&amp;(ROW()+12*(($AO39-1)*3+$AP39)-ROW())/12+5):INDIRECT("S"&amp;(ROW()+12*(($AO39-1)*3+$AP39)-ROW())/12+5),AR39)</f>
        <v>0</v>
      </c>
      <c r="AT39" s="378"/>
      <c r="AV39" s="376">
        <f ca="1">IF(AND(AR39&gt;0,AS39&gt;0),COUNTIF(AV$6:AV38,"&gt;0")+1,0)</f>
        <v>0</v>
      </c>
      <c r="BF39" s="376">
        <v>1</v>
      </c>
      <c r="BH39" s="382">
        <f t="shared" ref="BH39:BS39" si="39">SUM(H39:H40)</f>
        <v>0</v>
      </c>
      <c r="BI39" s="382">
        <f t="shared" si="39"/>
        <v>0</v>
      </c>
      <c r="BJ39" s="382">
        <f t="shared" si="39"/>
        <v>0</v>
      </c>
      <c r="BK39" s="382">
        <f t="shared" si="39"/>
        <v>0</v>
      </c>
      <c r="BL39" s="382">
        <f t="shared" si="39"/>
        <v>0</v>
      </c>
      <c r="BM39" s="382">
        <f t="shared" si="39"/>
        <v>0</v>
      </c>
      <c r="BN39" s="382">
        <f t="shared" si="39"/>
        <v>0</v>
      </c>
      <c r="BO39" s="382">
        <f t="shared" si="39"/>
        <v>0</v>
      </c>
      <c r="BP39" s="382">
        <f t="shared" si="39"/>
        <v>0</v>
      </c>
      <c r="BQ39" s="382">
        <f t="shared" si="39"/>
        <v>0</v>
      </c>
      <c r="BR39" s="382">
        <f t="shared" si="39"/>
        <v>0</v>
      </c>
      <c r="BS39" s="382">
        <f t="shared" si="39"/>
        <v>0</v>
      </c>
      <c r="BU39" s="382">
        <f t="shared" ref="BU39:CF39" si="40">SUM(U39:U40)</f>
        <v>0</v>
      </c>
      <c r="BV39" s="382">
        <f t="shared" si="40"/>
        <v>0</v>
      </c>
      <c r="BW39" s="382">
        <f t="shared" si="40"/>
        <v>0</v>
      </c>
      <c r="BX39" s="382">
        <f t="shared" si="40"/>
        <v>0</v>
      </c>
      <c r="BY39" s="382">
        <f t="shared" si="40"/>
        <v>0</v>
      </c>
      <c r="BZ39" s="382">
        <f t="shared" si="40"/>
        <v>0</v>
      </c>
      <c r="CA39" s="382">
        <f t="shared" si="40"/>
        <v>0</v>
      </c>
      <c r="CB39" s="382">
        <f t="shared" si="40"/>
        <v>0</v>
      </c>
      <c r="CC39" s="382">
        <f t="shared" si="40"/>
        <v>0</v>
      </c>
      <c r="CD39" s="382">
        <f t="shared" si="40"/>
        <v>0</v>
      </c>
      <c r="CE39" s="382">
        <f t="shared" si="40"/>
        <v>0</v>
      </c>
      <c r="CF39" s="382">
        <f t="shared" si="40"/>
        <v>0</v>
      </c>
    </row>
    <row r="40" spans="1:84" x14ac:dyDescent="0.15">
      <c r="A40" s="521"/>
      <c r="B40" s="524"/>
      <c r="C40" s="524"/>
      <c r="D40" s="524"/>
      <c r="E40" s="528"/>
      <c r="F40" s="524"/>
      <c r="G40" s="386" t="s">
        <v>366</v>
      </c>
      <c r="H40" s="385"/>
      <c r="I40" s="437" t="str">
        <f t="shared" si="38"/>
        <v/>
      </c>
      <c r="J40" s="437" t="str">
        <f t="shared" si="38"/>
        <v/>
      </c>
      <c r="K40" s="437" t="str">
        <f t="shared" si="38"/>
        <v/>
      </c>
      <c r="L40" s="437" t="str">
        <f t="shared" si="38"/>
        <v/>
      </c>
      <c r="M40" s="437" t="str">
        <f t="shared" si="38"/>
        <v/>
      </c>
      <c r="N40" s="437" t="str">
        <f t="shared" si="38"/>
        <v/>
      </c>
      <c r="O40" s="437" t="str">
        <f t="shared" si="38"/>
        <v/>
      </c>
      <c r="P40" s="437" t="str">
        <f t="shared" si="38"/>
        <v/>
      </c>
      <c r="Q40" s="437" t="str">
        <f t="shared" si="38"/>
        <v/>
      </c>
      <c r="R40" s="437" t="str">
        <f t="shared" si="38"/>
        <v/>
      </c>
      <c r="S40" s="437" t="str">
        <f t="shared" si="38"/>
        <v/>
      </c>
      <c r="T40" s="383">
        <f t="shared" si="2"/>
        <v>0</v>
      </c>
      <c r="U40" s="518"/>
      <c r="AH40" s="377"/>
      <c r="AI40" s="377"/>
      <c r="AJ40" s="377"/>
      <c r="AO40" s="376">
        <v>1</v>
      </c>
      <c r="AP40" s="376">
        <v>3</v>
      </c>
      <c r="AQ40" s="376">
        <v>11</v>
      </c>
      <c r="AR40" s="37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76">
        <f ca="1">COUNTIF(INDIRECT("H"&amp;(ROW()+12*(($AO40-1)*3+$AP40)-ROW())/12+5):INDIRECT("S"&amp;(ROW()+12*(($AO40-1)*3+$AP40)-ROW())/12+5),AR40)</f>
        <v>0</v>
      </c>
      <c r="AT40" s="378"/>
      <c r="AV40" s="376">
        <f ca="1">IF(AND(AR40&gt;0,AS40&gt;0),COUNTIF(AV$6:AV39,"&gt;0")+1,0)</f>
        <v>0</v>
      </c>
      <c r="BF40" s="376">
        <v>2</v>
      </c>
      <c r="BG40" s="376" t="s">
        <v>365</v>
      </c>
      <c r="BH40" s="382">
        <f t="shared" ref="BH40:BS40" si="41">IF(BH39+BU39&gt;40000,1,0)</f>
        <v>0</v>
      </c>
      <c r="BI40" s="382">
        <f t="shared" si="41"/>
        <v>0</v>
      </c>
      <c r="BJ40" s="382">
        <f t="shared" si="41"/>
        <v>0</v>
      </c>
      <c r="BK40" s="382">
        <f t="shared" si="41"/>
        <v>0</v>
      </c>
      <c r="BL40" s="382">
        <f t="shared" si="41"/>
        <v>0</v>
      </c>
      <c r="BM40" s="382">
        <f t="shared" si="41"/>
        <v>0</v>
      </c>
      <c r="BN40" s="382">
        <f t="shared" si="41"/>
        <v>0</v>
      </c>
      <c r="BO40" s="382">
        <f t="shared" si="41"/>
        <v>0</v>
      </c>
      <c r="BP40" s="382">
        <f t="shared" si="41"/>
        <v>0</v>
      </c>
      <c r="BQ40" s="382">
        <f t="shared" si="41"/>
        <v>0</v>
      </c>
      <c r="BR40" s="382">
        <f t="shared" si="41"/>
        <v>0</v>
      </c>
      <c r="BS40" s="382">
        <f t="shared" si="41"/>
        <v>0</v>
      </c>
    </row>
    <row r="41" spans="1:84" x14ac:dyDescent="0.15">
      <c r="A41" s="522"/>
      <c r="B41" s="525"/>
      <c r="C41" s="525"/>
      <c r="D41" s="525"/>
      <c r="E41" s="529"/>
      <c r="F41" s="525"/>
      <c r="G41" s="421" t="s">
        <v>440</v>
      </c>
      <c r="H41" s="381"/>
      <c r="I41" s="440"/>
      <c r="J41" s="440"/>
      <c r="K41" s="440"/>
      <c r="L41" s="440"/>
      <c r="M41" s="440"/>
      <c r="N41" s="440"/>
      <c r="O41" s="440"/>
      <c r="P41" s="440"/>
      <c r="Q41" s="440"/>
      <c r="R41" s="440"/>
      <c r="S41" s="440"/>
      <c r="T41" s="379">
        <f t="shared" si="2"/>
        <v>0</v>
      </c>
      <c r="U41" s="519"/>
      <c r="AH41" s="377"/>
      <c r="AI41" s="377"/>
      <c r="AJ41" s="377"/>
      <c r="AO41" s="376">
        <v>1</v>
      </c>
      <c r="AP41" s="376">
        <v>3</v>
      </c>
      <c r="AQ41" s="376">
        <v>12</v>
      </c>
      <c r="AR41" s="37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76">
        <f ca="1">COUNTIF(INDIRECT("H"&amp;(ROW()+12*(($AO41-1)*3+$AP41)-ROW())/12+5):INDIRECT("S"&amp;(ROW()+12*(($AO41-1)*3+$AP41)-ROW())/12+5),AR41)</f>
        <v>0</v>
      </c>
      <c r="AT41" s="378"/>
      <c r="AV41" s="376">
        <f ca="1">IF(AND(AR41&gt;0,AS41&gt;0),COUNTIF(AV$6:AV40,"&gt;0")+1,0)</f>
        <v>0</v>
      </c>
      <c r="BF41" s="376">
        <v>3</v>
      </c>
      <c r="BH41" s="382"/>
      <c r="BI41" s="382"/>
      <c r="BJ41" s="382"/>
      <c r="BK41" s="382"/>
      <c r="BL41" s="382"/>
      <c r="BM41" s="382"/>
      <c r="BN41" s="382"/>
      <c r="BO41" s="382"/>
      <c r="BP41" s="382"/>
      <c r="BQ41" s="382"/>
      <c r="BR41" s="382"/>
      <c r="BS41" s="382"/>
    </row>
    <row r="42" spans="1:84" x14ac:dyDescent="0.15">
      <c r="A42" s="520">
        <v>13</v>
      </c>
      <c r="B42" s="526"/>
      <c r="C42" s="526"/>
      <c r="D42" s="526"/>
      <c r="E42" s="527"/>
      <c r="F42" s="526"/>
      <c r="G42" s="390" t="s">
        <v>367</v>
      </c>
      <c r="H42" s="389"/>
      <c r="I42" s="436" t="str">
        <f t="shared" si="38"/>
        <v/>
      </c>
      <c r="J42" s="436" t="str">
        <f t="shared" si="38"/>
        <v/>
      </c>
      <c r="K42" s="436" t="str">
        <f t="shared" si="38"/>
        <v/>
      </c>
      <c r="L42" s="436" t="str">
        <f t="shared" si="38"/>
        <v/>
      </c>
      <c r="M42" s="436" t="str">
        <f t="shared" si="38"/>
        <v/>
      </c>
      <c r="N42" s="436" t="str">
        <f t="shared" si="38"/>
        <v/>
      </c>
      <c r="O42" s="436" t="str">
        <f t="shared" si="38"/>
        <v/>
      </c>
      <c r="P42" s="436" t="str">
        <f t="shared" si="38"/>
        <v/>
      </c>
      <c r="Q42" s="436" t="str">
        <f t="shared" si="38"/>
        <v/>
      </c>
      <c r="R42" s="436" t="str">
        <f t="shared" si="38"/>
        <v/>
      </c>
      <c r="S42" s="436" t="str">
        <f t="shared" si="38"/>
        <v/>
      </c>
      <c r="T42" s="387">
        <f t="shared" si="2"/>
        <v>0</v>
      </c>
      <c r="U42" s="517"/>
      <c r="AH42" s="377"/>
      <c r="AI42" s="377"/>
      <c r="AJ42" s="377"/>
      <c r="AO42" s="376">
        <v>2</v>
      </c>
      <c r="AP42" s="376">
        <v>1</v>
      </c>
      <c r="AQ42" s="376">
        <v>1</v>
      </c>
      <c r="AR42" s="37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76">
        <f ca="1">COUNTIF(INDIRECT("H"&amp;(ROW()+12*(($AO42-1)*3+$AP42)-ROW())/12+5):INDIRECT("S"&amp;(ROW()+12*(($AO42-1)*3+$AP42)-ROW())/12+5),AR42)</f>
        <v>0</v>
      </c>
      <c r="AT42" s="378"/>
      <c r="AV42" s="376">
        <f ca="1">IF(AND(AR42&gt;0,AS42&gt;0),COUNTIF(AV$6:AV41,"&gt;0")+1,0)</f>
        <v>0</v>
      </c>
      <c r="BF42" s="376">
        <v>1</v>
      </c>
      <c r="BH42" s="382">
        <f t="shared" ref="BH42:BS42" si="42">SUM(H42:H43)</f>
        <v>0</v>
      </c>
      <c r="BI42" s="382">
        <f t="shared" si="42"/>
        <v>0</v>
      </c>
      <c r="BJ42" s="382">
        <f t="shared" si="42"/>
        <v>0</v>
      </c>
      <c r="BK42" s="382">
        <f t="shared" si="42"/>
        <v>0</v>
      </c>
      <c r="BL42" s="382">
        <f t="shared" si="42"/>
        <v>0</v>
      </c>
      <c r="BM42" s="382">
        <f t="shared" si="42"/>
        <v>0</v>
      </c>
      <c r="BN42" s="382">
        <f t="shared" si="42"/>
        <v>0</v>
      </c>
      <c r="BO42" s="382">
        <f t="shared" si="42"/>
        <v>0</v>
      </c>
      <c r="BP42" s="382">
        <f t="shared" si="42"/>
        <v>0</v>
      </c>
      <c r="BQ42" s="382">
        <f t="shared" si="42"/>
        <v>0</v>
      </c>
      <c r="BR42" s="382">
        <f t="shared" si="42"/>
        <v>0</v>
      </c>
      <c r="BS42" s="382">
        <f t="shared" si="42"/>
        <v>0</v>
      </c>
      <c r="BU42" s="382">
        <f t="shared" ref="BU42:CF42" si="43">SUM(U42:U43)</f>
        <v>0</v>
      </c>
      <c r="BV42" s="382">
        <f t="shared" si="43"/>
        <v>0</v>
      </c>
      <c r="BW42" s="382">
        <f t="shared" si="43"/>
        <v>0</v>
      </c>
      <c r="BX42" s="382">
        <f t="shared" si="43"/>
        <v>0</v>
      </c>
      <c r="BY42" s="382">
        <f t="shared" si="43"/>
        <v>0</v>
      </c>
      <c r="BZ42" s="382">
        <f t="shared" si="43"/>
        <v>0</v>
      </c>
      <c r="CA42" s="382">
        <f t="shared" si="43"/>
        <v>0</v>
      </c>
      <c r="CB42" s="382">
        <f t="shared" si="43"/>
        <v>0</v>
      </c>
      <c r="CC42" s="382">
        <f t="shared" si="43"/>
        <v>0</v>
      </c>
      <c r="CD42" s="382">
        <f t="shared" si="43"/>
        <v>0</v>
      </c>
      <c r="CE42" s="382">
        <f t="shared" si="43"/>
        <v>0</v>
      </c>
      <c r="CF42" s="382">
        <f t="shared" si="43"/>
        <v>0</v>
      </c>
    </row>
    <row r="43" spans="1:84" x14ac:dyDescent="0.15">
      <c r="A43" s="521"/>
      <c r="B43" s="524"/>
      <c r="C43" s="524"/>
      <c r="D43" s="524"/>
      <c r="E43" s="528"/>
      <c r="F43" s="524"/>
      <c r="G43" s="386" t="s">
        <v>366</v>
      </c>
      <c r="H43" s="385"/>
      <c r="I43" s="437" t="str">
        <f t="shared" si="38"/>
        <v/>
      </c>
      <c r="J43" s="437" t="str">
        <f t="shared" si="38"/>
        <v/>
      </c>
      <c r="K43" s="437" t="str">
        <f t="shared" si="38"/>
        <v/>
      </c>
      <c r="L43" s="437" t="str">
        <f t="shared" si="38"/>
        <v/>
      </c>
      <c r="M43" s="437" t="str">
        <f t="shared" si="38"/>
        <v/>
      </c>
      <c r="N43" s="437" t="str">
        <f t="shared" si="38"/>
        <v/>
      </c>
      <c r="O43" s="437" t="str">
        <f t="shared" si="38"/>
        <v/>
      </c>
      <c r="P43" s="437" t="str">
        <f t="shared" si="38"/>
        <v/>
      </c>
      <c r="Q43" s="437" t="str">
        <f t="shared" si="38"/>
        <v/>
      </c>
      <c r="R43" s="437" t="str">
        <f t="shared" si="38"/>
        <v/>
      </c>
      <c r="S43" s="437" t="str">
        <f t="shared" si="38"/>
        <v/>
      </c>
      <c r="T43" s="383">
        <f t="shared" si="2"/>
        <v>0</v>
      </c>
      <c r="U43" s="518"/>
      <c r="AH43" s="377"/>
      <c r="AI43" s="377"/>
      <c r="AJ43" s="377"/>
      <c r="AO43" s="376">
        <v>2</v>
      </c>
      <c r="AP43" s="376">
        <v>1</v>
      </c>
      <c r="AQ43" s="376">
        <v>2</v>
      </c>
      <c r="AR43" s="37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76">
        <f ca="1">COUNTIF(INDIRECT("H"&amp;(ROW()+12*(($AO43-1)*3+$AP43)-ROW())/12+5):INDIRECT("S"&amp;(ROW()+12*(($AO43-1)*3+$AP43)-ROW())/12+5),AR43)</f>
        <v>0</v>
      </c>
      <c r="AT43" s="378"/>
      <c r="AV43" s="376">
        <f ca="1">IF(AND(AR43&gt;0,AS43&gt;0),COUNTIF(AV$6:AV42,"&gt;0")+1,0)</f>
        <v>0</v>
      </c>
      <c r="BF43" s="376">
        <v>2</v>
      </c>
      <c r="BG43" s="376" t="s">
        <v>365</v>
      </c>
      <c r="BH43" s="382">
        <f t="shared" ref="BH43:BS43" si="44">IF(BH42+BU42&gt;40000,1,0)</f>
        <v>0</v>
      </c>
      <c r="BI43" s="382">
        <f t="shared" si="44"/>
        <v>0</v>
      </c>
      <c r="BJ43" s="382">
        <f t="shared" si="44"/>
        <v>0</v>
      </c>
      <c r="BK43" s="382">
        <f t="shared" si="44"/>
        <v>0</v>
      </c>
      <c r="BL43" s="382">
        <f t="shared" si="44"/>
        <v>0</v>
      </c>
      <c r="BM43" s="382">
        <f t="shared" si="44"/>
        <v>0</v>
      </c>
      <c r="BN43" s="382">
        <f t="shared" si="44"/>
        <v>0</v>
      </c>
      <c r="BO43" s="382">
        <f t="shared" si="44"/>
        <v>0</v>
      </c>
      <c r="BP43" s="382">
        <f t="shared" si="44"/>
        <v>0</v>
      </c>
      <c r="BQ43" s="382">
        <f t="shared" si="44"/>
        <v>0</v>
      </c>
      <c r="BR43" s="382">
        <f t="shared" si="44"/>
        <v>0</v>
      </c>
      <c r="BS43" s="382">
        <f t="shared" si="44"/>
        <v>0</v>
      </c>
    </row>
    <row r="44" spans="1:84" x14ac:dyDescent="0.15">
      <c r="A44" s="522"/>
      <c r="B44" s="525"/>
      <c r="C44" s="525"/>
      <c r="D44" s="525"/>
      <c r="E44" s="529"/>
      <c r="F44" s="525"/>
      <c r="G44" s="421" t="s">
        <v>440</v>
      </c>
      <c r="H44" s="381"/>
      <c r="I44" s="440"/>
      <c r="J44" s="440"/>
      <c r="K44" s="440"/>
      <c r="L44" s="440"/>
      <c r="M44" s="440"/>
      <c r="N44" s="440"/>
      <c r="O44" s="440"/>
      <c r="P44" s="440"/>
      <c r="Q44" s="440"/>
      <c r="R44" s="440"/>
      <c r="S44" s="440"/>
      <c r="T44" s="379">
        <f t="shared" si="2"/>
        <v>0</v>
      </c>
      <c r="U44" s="519"/>
      <c r="AH44" s="377"/>
      <c r="AI44" s="377"/>
      <c r="AJ44" s="377"/>
      <c r="AO44" s="376">
        <v>2</v>
      </c>
      <c r="AP44" s="376">
        <v>1</v>
      </c>
      <c r="AQ44" s="376">
        <v>3</v>
      </c>
      <c r="AR44" s="37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76">
        <f ca="1">COUNTIF(INDIRECT("H"&amp;(ROW()+12*(($AO44-1)*3+$AP44)-ROW())/12+5):INDIRECT("S"&amp;(ROW()+12*(($AO44-1)*3+$AP44)-ROW())/12+5),AR44)</f>
        <v>0</v>
      </c>
      <c r="AT44" s="378"/>
      <c r="AV44" s="376">
        <f ca="1">IF(AND(AR44&gt;0,AS44&gt;0),COUNTIF(AV$6:AV43,"&gt;0")+1,0)</f>
        <v>0</v>
      </c>
      <c r="BF44" s="376">
        <v>3</v>
      </c>
      <c r="BH44" s="382"/>
      <c r="BI44" s="382"/>
      <c r="BJ44" s="382"/>
      <c r="BK44" s="382"/>
      <c r="BL44" s="382"/>
      <c r="BM44" s="382"/>
      <c r="BN44" s="382"/>
      <c r="BO44" s="382"/>
      <c r="BP44" s="382"/>
      <c r="BQ44" s="382"/>
      <c r="BR44" s="382"/>
      <c r="BS44" s="382"/>
    </row>
    <row r="45" spans="1:84" x14ac:dyDescent="0.15">
      <c r="A45" s="520">
        <v>14</v>
      </c>
      <c r="B45" s="526"/>
      <c r="C45" s="523"/>
      <c r="D45" s="526"/>
      <c r="E45" s="527"/>
      <c r="F45" s="526"/>
      <c r="G45" s="390" t="s">
        <v>367</v>
      </c>
      <c r="H45" s="389"/>
      <c r="I45" s="436" t="str">
        <f t="shared" si="38"/>
        <v/>
      </c>
      <c r="J45" s="436" t="str">
        <f t="shared" si="38"/>
        <v/>
      </c>
      <c r="K45" s="436" t="str">
        <f t="shared" si="38"/>
        <v/>
      </c>
      <c r="L45" s="436" t="str">
        <f t="shared" si="38"/>
        <v/>
      </c>
      <c r="M45" s="436" t="str">
        <f t="shared" si="38"/>
        <v/>
      </c>
      <c r="N45" s="436" t="str">
        <f t="shared" si="38"/>
        <v/>
      </c>
      <c r="O45" s="436" t="str">
        <f t="shared" si="38"/>
        <v/>
      </c>
      <c r="P45" s="436" t="str">
        <f t="shared" si="38"/>
        <v/>
      </c>
      <c r="Q45" s="436" t="str">
        <f t="shared" si="38"/>
        <v/>
      </c>
      <c r="R45" s="436" t="str">
        <f t="shared" si="38"/>
        <v/>
      </c>
      <c r="S45" s="436" t="str">
        <f t="shared" si="38"/>
        <v/>
      </c>
      <c r="T45" s="387">
        <f t="shared" si="2"/>
        <v>0</v>
      </c>
      <c r="U45" s="517"/>
      <c r="AH45" s="377"/>
      <c r="AI45" s="377"/>
      <c r="AJ45" s="377"/>
      <c r="AO45" s="376">
        <v>2</v>
      </c>
      <c r="AP45" s="376">
        <v>1</v>
      </c>
      <c r="AQ45" s="376">
        <v>4</v>
      </c>
      <c r="AR45" s="37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76">
        <f ca="1">COUNTIF(INDIRECT("H"&amp;(ROW()+12*(($AO45-1)*3+$AP45)-ROW())/12+5):INDIRECT("S"&amp;(ROW()+12*(($AO45-1)*3+$AP45)-ROW())/12+5),AR45)</f>
        <v>0</v>
      </c>
      <c r="AT45" s="378"/>
      <c r="AV45" s="376">
        <f ca="1">IF(AND(AR45&gt;0,AS45&gt;0),COUNTIF(AV$6:AV44,"&gt;0")+1,0)</f>
        <v>0</v>
      </c>
      <c r="BF45" s="376">
        <v>1</v>
      </c>
      <c r="BH45" s="382">
        <f t="shared" ref="BH45:BS45" si="45">SUM(H45:H46)</f>
        <v>0</v>
      </c>
      <c r="BI45" s="382">
        <f t="shared" si="45"/>
        <v>0</v>
      </c>
      <c r="BJ45" s="382">
        <f t="shared" si="45"/>
        <v>0</v>
      </c>
      <c r="BK45" s="382">
        <f t="shared" si="45"/>
        <v>0</v>
      </c>
      <c r="BL45" s="382">
        <f t="shared" si="45"/>
        <v>0</v>
      </c>
      <c r="BM45" s="382">
        <f t="shared" si="45"/>
        <v>0</v>
      </c>
      <c r="BN45" s="382">
        <f t="shared" si="45"/>
        <v>0</v>
      </c>
      <c r="BO45" s="382">
        <f t="shared" si="45"/>
        <v>0</v>
      </c>
      <c r="BP45" s="382">
        <f t="shared" si="45"/>
        <v>0</v>
      </c>
      <c r="BQ45" s="382">
        <f t="shared" si="45"/>
        <v>0</v>
      </c>
      <c r="BR45" s="382">
        <f t="shared" si="45"/>
        <v>0</v>
      </c>
      <c r="BS45" s="382">
        <f t="shared" si="45"/>
        <v>0</v>
      </c>
      <c r="BU45" s="382">
        <f t="shared" ref="BU45:CF45" si="46">SUM(U45:U46)</f>
        <v>0</v>
      </c>
      <c r="BV45" s="382">
        <f t="shared" si="46"/>
        <v>0</v>
      </c>
      <c r="BW45" s="382">
        <f t="shared" si="46"/>
        <v>0</v>
      </c>
      <c r="BX45" s="382">
        <f t="shared" si="46"/>
        <v>0</v>
      </c>
      <c r="BY45" s="382">
        <f t="shared" si="46"/>
        <v>0</v>
      </c>
      <c r="BZ45" s="382">
        <f t="shared" si="46"/>
        <v>0</v>
      </c>
      <c r="CA45" s="382">
        <f t="shared" si="46"/>
        <v>0</v>
      </c>
      <c r="CB45" s="382">
        <f t="shared" si="46"/>
        <v>0</v>
      </c>
      <c r="CC45" s="382">
        <f t="shared" si="46"/>
        <v>0</v>
      </c>
      <c r="CD45" s="382">
        <f t="shared" si="46"/>
        <v>0</v>
      </c>
      <c r="CE45" s="382">
        <f t="shared" si="46"/>
        <v>0</v>
      </c>
      <c r="CF45" s="382">
        <f t="shared" si="46"/>
        <v>0</v>
      </c>
    </row>
    <row r="46" spans="1:84" x14ac:dyDescent="0.15">
      <c r="A46" s="521"/>
      <c r="B46" s="524"/>
      <c r="C46" s="540"/>
      <c r="D46" s="524"/>
      <c r="E46" s="528"/>
      <c r="F46" s="524"/>
      <c r="G46" s="386" t="s">
        <v>366</v>
      </c>
      <c r="H46" s="385"/>
      <c r="I46" s="437" t="str">
        <f t="shared" si="38"/>
        <v/>
      </c>
      <c r="J46" s="437" t="str">
        <f t="shared" si="38"/>
        <v/>
      </c>
      <c r="K46" s="437" t="str">
        <f t="shared" si="38"/>
        <v/>
      </c>
      <c r="L46" s="437" t="str">
        <f t="shared" si="38"/>
        <v/>
      </c>
      <c r="M46" s="437" t="str">
        <f t="shared" si="38"/>
        <v/>
      </c>
      <c r="N46" s="437" t="str">
        <f t="shared" si="38"/>
        <v/>
      </c>
      <c r="O46" s="437" t="str">
        <f t="shared" si="38"/>
        <v/>
      </c>
      <c r="P46" s="437" t="str">
        <f t="shared" si="38"/>
        <v/>
      </c>
      <c r="Q46" s="437" t="str">
        <f t="shared" si="38"/>
        <v/>
      </c>
      <c r="R46" s="437" t="str">
        <f t="shared" si="38"/>
        <v/>
      </c>
      <c r="S46" s="437" t="str">
        <f t="shared" si="38"/>
        <v/>
      </c>
      <c r="T46" s="383">
        <f t="shared" si="2"/>
        <v>0</v>
      </c>
      <c r="U46" s="518"/>
      <c r="AH46" s="377"/>
      <c r="AI46" s="377"/>
      <c r="AJ46" s="377"/>
      <c r="AO46" s="376">
        <v>2</v>
      </c>
      <c r="AP46" s="376">
        <v>1</v>
      </c>
      <c r="AQ46" s="376">
        <v>5</v>
      </c>
      <c r="AR46" s="37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76">
        <f ca="1">COUNTIF(INDIRECT("H"&amp;(ROW()+12*(($AO46-1)*3+$AP46)-ROW())/12+5):INDIRECT("S"&amp;(ROW()+12*(($AO46-1)*3+$AP46)-ROW())/12+5),AR46)</f>
        <v>0</v>
      </c>
      <c r="AT46" s="378"/>
      <c r="AV46" s="376">
        <f ca="1">IF(AND(AR46&gt;0,AS46&gt;0),COUNTIF(AV$6:AV45,"&gt;0")+1,0)</f>
        <v>0</v>
      </c>
      <c r="BF46" s="376">
        <v>2</v>
      </c>
      <c r="BG46" s="376" t="s">
        <v>365</v>
      </c>
      <c r="BH46" s="382">
        <f t="shared" ref="BH46:BS46" si="47">IF(BH45+BU45&gt;40000,1,0)</f>
        <v>0</v>
      </c>
      <c r="BI46" s="382">
        <f t="shared" si="47"/>
        <v>0</v>
      </c>
      <c r="BJ46" s="382">
        <f t="shared" si="47"/>
        <v>0</v>
      </c>
      <c r="BK46" s="382">
        <f t="shared" si="47"/>
        <v>0</v>
      </c>
      <c r="BL46" s="382">
        <f t="shared" si="47"/>
        <v>0</v>
      </c>
      <c r="BM46" s="382">
        <f t="shared" si="47"/>
        <v>0</v>
      </c>
      <c r="BN46" s="382">
        <f t="shared" si="47"/>
        <v>0</v>
      </c>
      <c r="BO46" s="382">
        <f t="shared" si="47"/>
        <v>0</v>
      </c>
      <c r="BP46" s="382">
        <f t="shared" si="47"/>
        <v>0</v>
      </c>
      <c r="BQ46" s="382">
        <f t="shared" si="47"/>
        <v>0</v>
      </c>
      <c r="BR46" s="382">
        <f t="shared" si="47"/>
        <v>0</v>
      </c>
      <c r="BS46" s="382">
        <f t="shared" si="47"/>
        <v>0</v>
      </c>
    </row>
    <row r="47" spans="1:84" x14ac:dyDescent="0.15">
      <c r="A47" s="522"/>
      <c r="B47" s="525"/>
      <c r="C47" s="541"/>
      <c r="D47" s="525"/>
      <c r="E47" s="529"/>
      <c r="F47" s="525"/>
      <c r="G47" s="421" t="s">
        <v>440</v>
      </c>
      <c r="H47" s="381"/>
      <c r="I47" s="440"/>
      <c r="J47" s="440"/>
      <c r="K47" s="440"/>
      <c r="L47" s="440"/>
      <c r="M47" s="440"/>
      <c r="N47" s="440"/>
      <c r="O47" s="440"/>
      <c r="P47" s="440"/>
      <c r="Q47" s="440"/>
      <c r="R47" s="440"/>
      <c r="S47" s="440"/>
      <c r="T47" s="379">
        <f t="shared" si="2"/>
        <v>0</v>
      </c>
      <c r="U47" s="519"/>
      <c r="AH47" s="377"/>
      <c r="AI47" s="377"/>
      <c r="AJ47" s="377"/>
      <c r="AO47" s="376">
        <v>2</v>
      </c>
      <c r="AP47" s="376">
        <v>1</v>
      </c>
      <c r="AQ47" s="376">
        <v>6</v>
      </c>
      <c r="AR47" s="37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76">
        <f ca="1">COUNTIF(INDIRECT("H"&amp;(ROW()+12*(($AO47-1)*3+$AP47)-ROW())/12+5):INDIRECT("S"&amp;(ROW()+12*(($AO47-1)*3+$AP47)-ROW())/12+5),AR47)</f>
        <v>0</v>
      </c>
      <c r="AT47" s="378"/>
      <c r="AV47" s="376">
        <f ca="1">IF(AND(AR47&gt;0,AS47&gt;0),COUNTIF(AV$6:AV46,"&gt;0")+1,0)</f>
        <v>0</v>
      </c>
      <c r="BF47" s="376">
        <v>3</v>
      </c>
      <c r="BH47" s="382"/>
      <c r="BI47" s="382"/>
      <c r="BJ47" s="382"/>
      <c r="BK47" s="382"/>
      <c r="BL47" s="382"/>
      <c r="BM47" s="382"/>
      <c r="BN47" s="382"/>
      <c r="BO47" s="382"/>
      <c r="BP47" s="382"/>
      <c r="BQ47" s="382"/>
      <c r="BR47" s="382"/>
      <c r="BS47" s="382"/>
    </row>
    <row r="48" spans="1:84" x14ac:dyDescent="0.15">
      <c r="A48" s="520">
        <v>15</v>
      </c>
      <c r="B48" s="526"/>
      <c r="C48" s="526"/>
      <c r="D48" s="526"/>
      <c r="E48" s="527"/>
      <c r="F48" s="526"/>
      <c r="G48" s="390" t="s">
        <v>367</v>
      </c>
      <c r="H48" s="389"/>
      <c r="I48" s="436" t="str">
        <f t="shared" si="38"/>
        <v/>
      </c>
      <c r="J48" s="436" t="str">
        <f t="shared" si="38"/>
        <v/>
      </c>
      <c r="K48" s="436" t="str">
        <f t="shared" si="38"/>
        <v/>
      </c>
      <c r="L48" s="436" t="str">
        <f t="shared" si="38"/>
        <v/>
      </c>
      <c r="M48" s="436" t="str">
        <f t="shared" si="38"/>
        <v/>
      </c>
      <c r="N48" s="436" t="str">
        <f t="shared" si="38"/>
        <v/>
      </c>
      <c r="O48" s="436" t="str">
        <f t="shared" si="38"/>
        <v/>
      </c>
      <c r="P48" s="436" t="str">
        <f t="shared" si="38"/>
        <v/>
      </c>
      <c r="Q48" s="436" t="str">
        <f t="shared" si="38"/>
        <v/>
      </c>
      <c r="R48" s="436" t="str">
        <f t="shared" si="38"/>
        <v/>
      </c>
      <c r="S48" s="436" t="str">
        <f t="shared" si="38"/>
        <v/>
      </c>
      <c r="T48" s="387">
        <f t="shared" si="2"/>
        <v>0</v>
      </c>
      <c r="U48" s="517"/>
      <c r="AH48" s="377"/>
      <c r="AI48" s="377"/>
      <c r="AJ48" s="377"/>
      <c r="AO48" s="376">
        <v>2</v>
      </c>
      <c r="AP48" s="376">
        <v>1</v>
      </c>
      <c r="AQ48" s="376">
        <v>7</v>
      </c>
      <c r="AR48" s="37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76">
        <f ca="1">COUNTIF(INDIRECT("H"&amp;(ROW()+12*(($AO48-1)*3+$AP48)-ROW())/12+5):INDIRECT("S"&amp;(ROW()+12*(($AO48-1)*3+$AP48)-ROW())/12+5),AR48)</f>
        <v>0</v>
      </c>
      <c r="AT48" s="378"/>
      <c r="AV48" s="376">
        <f ca="1">IF(AND(AR48&gt;0,AS48&gt;0),COUNTIF(AV$6:AV47,"&gt;0")+1,0)</f>
        <v>0</v>
      </c>
      <c r="BF48" s="376">
        <v>1</v>
      </c>
      <c r="BH48" s="382">
        <f t="shared" ref="BH48:BS48" si="48">SUM(H48:H49)</f>
        <v>0</v>
      </c>
      <c r="BI48" s="382">
        <f t="shared" si="48"/>
        <v>0</v>
      </c>
      <c r="BJ48" s="382">
        <f t="shared" si="48"/>
        <v>0</v>
      </c>
      <c r="BK48" s="382">
        <f t="shared" si="48"/>
        <v>0</v>
      </c>
      <c r="BL48" s="382">
        <f t="shared" si="48"/>
        <v>0</v>
      </c>
      <c r="BM48" s="382">
        <f t="shared" si="48"/>
        <v>0</v>
      </c>
      <c r="BN48" s="382">
        <f t="shared" si="48"/>
        <v>0</v>
      </c>
      <c r="BO48" s="382">
        <f t="shared" si="48"/>
        <v>0</v>
      </c>
      <c r="BP48" s="382">
        <f t="shared" si="48"/>
        <v>0</v>
      </c>
      <c r="BQ48" s="382">
        <f t="shared" si="48"/>
        <v>0</v>
      </c>
      <c r="BR48" s="382">
        <f t="shared" si="48"/>
        <v>0</v>
      </c>
      <c r="BS48" s="382">
        <f t="shared" si="48"/>
        <v>0</v>
      </c>
      <c r="BU48" s="382">
        <f t="shared" ref="BU48:CF48" si="49">SUM(U48:U49)</f>
        <v>0</v>
      </c>
      <c r="BV48" s="382">
        <f t="shared" si="49"/>
        <v>0</v>
      </c>
      <c r="BW48" s="382">
        <f t="shared" si="49"/>
        <v>0</v>
      </c>
      <c r="BX48" s="382">
        <f t="shared" si="49"/>
        <v>0</v>
      </c>
      <c r="BY48" s="382">
        <f t="shared" si="49"/>
        <v>0</v>
      </c>
      <c r="BZ48" s="382">
        <f t="shared" si="49"/>
        <v>0</v>
      </c>
      <c r="CA48" s="382">
        <f t="shared" si="49"/>
        <v>0</v>
      </c>
      <c r="CB48" s="382">
        <f t="shared" si="49"/>
        <v>0</v>
      </c>
      <c r="CC48" s="382">
        <f t="shared" si="49"/>
        <v>0</v>
      </c>
      <c r="CD48" s="382">
        <f t="shared" si="49"/>
        <v>0</v>
      </c>
      <c r="CE48" s="382">
        <f t="shared" si="49"/>
        <v>0</v>
      </c>
      <c r="CF48" s="382">
        <f t="shared" si="49"/>
        <v>0</v>
      </c>
    </row>
    <row r="49" spans="1:84" x14ac:dyDescent="0.15">
      <c r="A49" s="521"/>
      <c r="B49" s="524"/>
      <c r="C49" s="524"/>
      <c r="D49" s="524"/>
      <c r="E49" s="528"/>
      <c r="F49" s="524"/>
      <c r="G49" s="386" t="s">
        <v>366</v>
      </c>
      <c r="H49" s="385"/>
      <c r="I49" s="437" t="str">
        <f t="shared" si="38"/>
        <v/>
      </c>
      <c r="J49" s="437" t="str">
        <f t="shared" si="38"/>
        <v/>
      </c>
      <c r="K49" s="437" t="str">
        <f t="shared" si="38"/>
        <v/>
      </c>
      <c r="L49" s="437" t="str">
        <f t="shared" si="38"/>
        <v/>
      </c>
      <c r="M49" s="437" t="str">
        <f t="shared" si="38"/>
        <v/>
      </c>
      <c r="N49" s="437" t="str">
        <f t="shared" si="38"/>
        <v/>
      </c>
      <c r="O49" s="437" t="str">
        <f t="shared" si="38"/>
        <v/>
      </c>
      <c r="P49" s="437" t="str">
        <f t="shared" si="38"/>
        <v/>
      </c>
      <c r="Q49" s="437" t="str">
        <f t="shared" si="38"/>
        <v/>
      </c>
      <c r="R49" s="437" t="str">
        <f t="shared" si="38"/>
        <v/>
      </c>
      <c r="S49" s="437" t="str">
        <f t="shared" si="38"/>
        <v/>
      </c>
      <c r="T49" s="383">
        <f t="shared" si="2"/>
        <v>0</v>
      </c>
      <c r="U49" s="518"/>
      <c r="AH49" s="377"/>
      <c r="AI49" s="377"/>
      <c r="AJ49" s="377"/>
      <c r="AO49" s="376">
        <v>2</v>
      </c>
      <c r="AP49" s="376">
        <v>1</v>
      </c>
      <c r="AQ49" s="376">
        <v>8</v>
      </c>
      <c r="AR49" s="37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76">
        <f ca="1">COUNTIF(INDIRECT("H"&amp;(ROW()+12*(($AO49-1)*3+$AP49)-ROW())/12+5):INDIRECT("S"&amp;(ROW()+12*(($AO49-1)*3+$AP49)-ROW())/12+5),AR49)</f>
        <v>0</v>
      </c>
      <c r="AT49" s="378"/>
      <c r="AV49" s="376">
        <f ca="1">IF(AND(AR49&gt;0,AS49&gt;0),COUNTIF(AV$6:AV48,"&gt;0")+1,0)</f>
        <v>0</v>
      </c>
      <c r="BF49" s="376">
        <v>2</v>
      </c>
      <c r="BG49" s="376" t="s">
        <v>365</v>
      </c>
      <c r="BH49" s="382">
        <f t="shared" ref="BH49:BS49" si="50">IF(BH48+BU48&gt;40000,1,0)</f>
        <v>0</v>
      </c>
      <c r="BI49" s="382">
        <f t="shared" si="50"/>
        <v>0</v>
      </c>
      <c r="BJ49" s="382">
        <f t="shared" si="50"/>
        <v>0</v>
      </c>
      <c r="BK49" s="382">
        <f t="shared" si="50"/>
        <v>0</v>
      </c>
      <c r="BL49" s="382">
        <f t="shared" si="50"/>
        <v>0</v>
      </c>
      <c r="BM49" s="382">
        <f t="shared" si="50"/>
        <v>0</v>
      </c>
      <c r="BN49" s="382">
        <f t="shared" si="50"/>
        <v>0</v>
      </c>
      <c r="BO49" s="382">
        <f t="shared" si="50"/>
        <v>0</v>
      </c>
      <c r="BP49" s="382">
        <f t="shared" si="50"/>
        <v>0</v>
      </c>
      <c r="BQ49" s="382">
        <f t="shared" si="50"/>
        <v>0</v>
      </c>
      <c r="BR49" s="382">
        <f t="shared" si="50"/>
        <v>0</v>
      </c>
      <c r="BS49" s="382">
        <f t="shared" si="50"/>
        <v>0</v>
      </c>
    </row>
    <row r="50" spans="1:84" x14ac:dyDescent="0.15">
      <c r="A50" s="522"/>
      <c r="B50" s="525"/>
      <c r="C50" s="525"/>
      <c r="D50" s="525"/>
      <c r="E50" s="529"/>
      <c r="F50" s="525"/>
      <c r="G50" s="421" t="s">
        <v>440</v>
      </c>
      <c r="H50" s="381"/>
      <c r="I50" s="440"/>
      <c r="J50" s="440"/>
      <c r="K50" s="440"/>
      <c r="L50" s="440"/>
      <c r="M50" s="440"/>
      <c r="N50" s="440"/>
      <c r="O50" s="440"/>
      <c r="P50" s="440"/>
      <c r="Q50" s="440"/>
      <c r="R50" s="440"/>
      <c r="S50" s="440"/>
      <c r="T50" s="379">
        <f t="shared" si="2"/>
        <v>0</v>
      </c>
      <c r="U50" s="519"/>
      <c r="AH50" s="377"/>
      <c r="AI50" s="377"/>
      <c r="AJ50" s="377"/>
      <c r="AO50" s="376">
        <v>2</v>
      </c>
      <c r="AP50" s="376">
        <v>1</v>
      </c>
      <c r="AQ50" s="376">
        <v>9</v>
      </c>
      <c r="AR50" s="37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76">
        <f ca="1">COUNTIF(INDIRECT("H"&amp;(ROW()+12*(($AO50-1)*3+$AP50)-ROW())/12+5):INDIRECT("S"&amp;(ROW()+12*(($AO50-1)*3+$AP50)-ROW())/12+5),AR50)</f>
        <v>0</v>
      </c>
      <c r="AT50" s="378"/>
      <c r="AV50" s="376">
        <f ca="1">IF(AND(AR50&gt;0,AS50&gt;0),COUNTIF(AV$6:AV49,"&gt;0")+1,0)</f>
        <v>0</v>
      </c>
      <c r="BF50" s="376">
        <v>3</v>
      </c>
      <c r="BH50" s="382"/>
      <c r="BI50" s="382"/>
      <c r="BJ50" s="382"/>
      <c r="BK50" s="382"/>
      <c r="BL50" s="382"/>
      <c r="BM50" s="382"/>
      <c r="BN50" s="382"/>
      <c r="BO50" s="382"/>
      <c r="BP50" s="382"/>
      <c r="BQ50" s="382"/>
      <c r="BR50" s="382"/>
      <c r="BS50" s="382"/>
    </row>
    <row r="51" spans="1:84" x14ac:dyDescent="0.15">
      <c r="A51" s="520">
        <v>16</v>
      </c>
      <c r="B51" s="526"/>
      <c r="C51" s="526"/>
      <c r="D51" s="526"/>
      <c r="E51" s="527"/>
      <c r="F51" s="526"/>
      <c r="G51" s="390" t="s">
        <v>367</v>
      </c>
      <c r="H51" s="389"/>
      <c r="I51" s="436" t="str">
        <f t="shared" si="38"/>
        <v/>
      </c>
      <c r="J51" s="436" t="str">
        <f t="shared" si="38"/>
        <v/>
      </c>
      <c r="K51" s="436" t="str">
        <f t="shared" si="38"/>
        <v/>
      </c>
      <c r="L51" s="436" t="str">
        <f t="shared" si="38"/>
        <v/>
      </c>
      <c r="M51" s="436" t="str">
        <f t="shared" si="38"/>
        <v/>
      </c>
      <c r="N51" s="436" t="str">
        <f t="shared" si="38"/>
        <v/>
      </c>
      <c r="O51" s="436" t="str">
        <f t="shared" si="38"/>
        <v/>
      </c>
      <c r="P51" s="436" t="str">
        <f t="shared" si="38"/>
        <v/>
      </c>
      <c r="Q51" s="436" t="str">
        <f t="shared" si="38"/>
        <v/>
      </c>
      <c r="R51" s="436" t="str">
        <f t="shared" si="38"/>
        <v/>
      </c>
      <c r="S51" s="436" t="str">
        <f t="shared" si="38"/>
        <v/>
      </c>
      <c r="T51" s="387">
        <f t="shared" si="2"/>
        <v>0</v>
      </c>
      <c r="U51" s="517"/>
      <c r="AH51" s="377"/>
      <c r="AI51" s="377"/>
      <c r="AJ51" s="377"/>
      <c r="AO51" s="376">
        <v>2</v>
      </c>
      <c r="AP51" s="376">
        <v>1</v>
      </c>
      <c r="AQ51" s="376">
        <v>10</v>
      </c>
      <c r="AR51" s="37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76">
        <f ca="1">COUNTIF(INDIRECT("H"&amp;(ROW()+12*(($AO51-1)*3+$AP51)-ROW())/12+5):INDIRECT("S"&amp;(ROW()+12*(($AO51-1)*3+$AP51)-ROW())/12+5),AR51)</f>
        <v>0</v>
      </c>
      <c r="AT51" s="378"/>
      <c r="AV51" s="376">
        <f ca="1">IF(AND(AR51&gt;0,AS51&gt;0),COUNTIF(AV$6:AV50,"&gt;0")+1,0)</f>
        <v>0</v>
      </c>
      <c r="BF51" s="376">
        <v>1</v>
      </c>
      <c r="BH51" s="382">
        <f t="shared" ref="BH51:BS51" si="51">SUM(H51:H52)</f>
        <v>0</v>
      </c>
      <c r="BI51" s="382">
        <f t="shared" si="51"/>
        <v>0</v>
      </c>
      <c r="BJ51" s="382">
        <f t="shared" si="51"/>
        <v>0</v>
      </c>
      <c r="BK51" s="382">
        <f t="shared" si="51"/>
        <v>0</v>
      </c>
      <c r="BL51" s="382">
        <f t="shared" si="51"/>
        <v>0</v>
      </c>
      <c r="BM51" s="382">
        <f t="shared" si="51"/>
        <v>0</v>
      </c>
      <c r="BN51" s="382">
        <f t="shared" si="51"/>
        <v>0</v>
      </c>
      <c r="BO51" s="382">
        <f t="shared" si="51"/>
        <v>0</v>
      </c>
      <c r="BP51" s="382">
        <f t="shared" si="51"/>
        <v>0</v>
      </c>
      <c r="BQ51" s="382">
        <f t="shared" si="51"/>
        <v>0</v>
      </c>
      <c r="BR51" s="382">
        <f t="shared" si="51"/>
        <v>0</v>
      </c>
      <c r="BS51" s="382">
        <f t="shared" si="51"/>
        <v>0</v>
      </c>
      <c r="BU51" s="382">
        <f t="shared" ref="BU51:CF51" si="52">SUM(U51:U52)</f>
        <v>0</v>
      </c>
      <c r="BV51" s="382">
        <f t="shared" si="52"/>
        <v>0</v>
      </c>
      <c r="BW51" s="382">
        <f t="shared" si="52"/>
        <v>0</v>
      </c>
      <c r="BX51" s="382">
        <f t="shared" si="52"/>
        <v>0</v>
      </c>
      <c r="BY51" s="382">
        <f t="shared" si="52"/>
        <v>0</v>
      </c>
      <c r="BZ51" s="382">
        <f t="shared" si="52"/>
        <v>0</v>
      </c>
      <c r="CA51" s="382">
        <f t="shared" si="52"/>
        <v>0</v>
      </c>
      <c r="CB51" s="382">
        <f t="shared" si="52"/>
        <v>0</v>
      </c>
      <c r="CC51" s="382">
        <f t="shared" si="52"/>
        <v>0</v>
      </c>
      <c r="CD51" s="382">
        <f t="shared" si="52"/>
        <v>0</v>
      </c>
      <c r="CE51" s="382">
        <f t="shared" si="52"/>
        <v>0</v>
      </c>
      <c r="CF51" s="382">
        <f t="shared" si="52"/>
        <v>0</v>
      </c>
    </row>
    <row r="52" spans="1:84" x14ac:dyDescent="0.15">
      <c r="A52" s="521"/>
      <c r="B52" s="524"/>
      <c r="C52" s="524"/>
      <c r="D52" s="524"/>
      <c r="E52" s="528"/>
      <c r="F52" s="524"/>
      <c r="G52" s="386" t="s">
        <v>366</v>
      </c>
      <c r="H52" s="385"/>
      <c r="I52" s="437" t="str">
        <f t="shared" si="38"/>
        <v/>
      </c>
      <c r="J52" s="437" t="str">
        <f t="shared" si="38"/>
        <v/>
      </c>
      <c r="K52" s="437" t="str">
        <f t="shared" si="38"/>
        <v/>
      </c>
      <c r="L52" s="437" t="str">
        <f t="shared" si="38"/>
        <v/>
      </c>
      <c r="M52" s="437" t="str">
        <f t="shared" si="38"/>
        <v/>
      </c>
      <c r="N52" s="437" t="str">
        <f t="shared" si="38"/>
        <v/>
      </c>
      <c r="O52" s="437" t="str">
        <f t="shared" si="38"/>
        <v/>
      </c>
      <c r="P52" s="437" t="str">
        <f t="shared" si="38"/>
        <v/>
      </c>
      <c r="Q52" s="437" t="str">
        <f t="shared" si="38"/>
        <v/>
      </c>
      <c r="R52" s="437" t="str">
        <f t="shared" si="38"/>
        <v/>
      </c>
      <c r="S52" s="437" t="str">
        <f t="shared" si="38"/>
        <v/>
      </c>
      <c r="T52" s="383">
        <f t="shared" si="2"/>
        <v>0</v>
      </c>
      <c r="U52" s="518"/>
      <c r="AH52" s="377"/>
      <c r="AI52" s="377"/>
      <c r="AJ52" s="377"/>
      <c r="AO52" s="376">
        <v>2</v>
      </c>
      <c r="AP52" s="376">
        <v>1</v>
      </c>
      <c r="AQ52" s="376">
        <v>11</v>
      </c>
      <c r="AR52" s="37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76">
        <f ca="1">COUNTIF(INDIRECT("H"&amp;(ROW()+12*(($AO52-1)*3+$AP52)-ROW())/12+5):INDIRECT("S"&amp;(ROW()+12*(($AO52-1)*3+$AP52)-ROW())/12+5),AR52)</f>
        <v>0</v>
      </c>
      <c r="AT52" s="378"/>
      <c r="AV52" s="376">
        <f ca="1">IF(AND(AR52&gt;0,AS52&gt;0),COUNTIF(AV$6:AV51,"&gt;0")+1,0)</f>
        <v>0</v>
      </c>
      <c r="BF52" s="376">
        <v>2</v>
      </c>
      <c r="BG52" s="376" t="s">
        <v>365</v>
      </c>
      <c r="BH52" s="382">
        <f t="shared" ref="BH52:BS52" si="53">IF(BH51+BU51&gt;40000,1,0)</f>
        <v>0</v>
      </c>
      <c r="BI52" s="382">
        <f t="shared" si="53"/>
        <v>0</v>
      </c>
      <c r="BJ52" s="382">
        <f t="shared" si="53"/>
        <v>0</v>
      </c>
      <c r="BK52" s="382">
        <f t="shared" si="53"/>
        <v>0</v>
      </c>
      <c r="BL52" s="382">
        <f t="shared" si="53"/>
        <v>0</v>
      </c>
      <c r="BM52" s="382">
        <f t="shared" si="53"/>
        <v>0</v>
      </c>
      <c r="BN52" s="382">
        <f t="shared" si="53"/>
        <v>0</v>
      </c>
      <c r="BO52" s="382">
        <f t="shared" si="53"/>
        <v>0</v>
      </c>
      <c r="BP52" s="382">
        <f t="shared" si="53"/>
        <v>0</v>
      </c>
      <c r="BQ52" s="382">
        <f t="shared" si="53"/>
        <v>0</v>
      </c>
      <c r="BR52" s="382">
        <f t="shared" si="53"/>
        <v>0</v>
      </c>
      <c r="BS52" s="382">
        <f t="shared" si="53"/>
        <v>0</v>
      </c>
    </row>
    <row r="53" spans="1:84" x14ac:dyDescent="0.15">
      <c r="A53" s="522"/>
      <c r="B53" s="525"/>
      <c r="C53" s="525"/>
      <c r="D53" s="525"/>
      <c r="E53" s="529"/>
      <c r="F53" s="525"/>
      <c r="G53" s="421" t="s">
        <v>440</v>
      </c>
      <c r="H53" s="381"/>
      <c r="I53" s="440"/>
      <c r="J53" s="440"/>
      <c r="K53" s="440"/>
      <c r="L53" s="440"/>
      <c r="M53" s="440"/>
      <c r="N53" s="440"/>
      <c r="O53" s="440"/>
      <c r="P53" s="440"/>
      <c r="Q53" s="440"/>
      <c r="R53" s="440"/>
      <c r="S53" s="440"/>
      <c r="T53" s="379">
        <f t="shared" si="2"/>
        <v>0</v>
      </c>
      <c r="U53" s="519"/>
      <c r="AH53" s="377"/>
      <c r="AI53" s="377"/>
      <c r="AJ53" s="377"/>
      <c r="AO53" s="376">
        <v>2</v>
      </c>
      <c r="AP53" s="376">
        <v>1</v>
      </c>
      <c r="AQ53" s="376">
        <v>12</v>
      </c>
      <c r="AR53" s="37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76">
        <f ca="1">COUNTIF(INDIRECT("H"&amp;(ROW()+12*(($AO53-1)*3+$AP53)-ROW())/12+5):INDIRECT("S"&amp;(ROW()+12*(($AO53-1)*3+$AP53)-ROW())/12+5),AR53)</f>
        <v>0</v>
      </c>
      <c r="AT53" s="378"/>
      <c r="AV53" s="376">
        <f ca="1">IF(AND(AR53&gt;0,AS53&gt;0),COUNTIF(AV$6:AV52,"&gt;0")+1,0)</f>
        <v>0</v>
      </c>
      <c r="BF53" s="376">
        <v>3</v>
      </c>
      <c r="BH53" s="382"/>
      <c r="BI53" s="382"/>
      <c r="BJ53" s="382"/>
      <c r="BK53" s="382"/>
      <c r="BL53" s="382"/>
      <c r="BM53" s="382"/>
      <c r="BN53" s="382"/>
      <c r="BO53" s="382"/>
      <c r="BP53" s="382"/>
      <c r="BQ53" s="382"/>
      <c r="BR53" s="382"/>
      <c r="BS53" s="382"/>
    </row>
    <row r="54" spans="1:84" x14ac:dyDescent="0.15">
      <c r="A54" s="520">
        <v>17</v>
      </c>
      <c r="B54" s="526"/>
      <c r="C54" s="526"/>
      <c r="D54" s="526"/>
      <c r="E54" s="527"/>
      <c r="F54" s="526"/>
      <c r="G54" s="390" t="s">
        <v>367</v>
      </c>
      <c r="H54" s="389"/>
      <c r="I54" s="436" t="str">
        <f t="shared" ref="I54:S69" si="54">IF(H54="","",H54)</f>
        <v/>
      </c>
      <c r="J54" s="436" t="str">
        <f t="shared" si="54"/>
        <v/>
      </c>
      <c r="K54" s="436" t="str">
        <f t="shared" si="54"/>
        <v/>
      </c>
      <c r="L54" s="436" t="str">
        <f t="shared" si="54"/>
        <v/>
      </c>
      <c r="M54" s="436" t="str">
        <f t="shared" si="54"/>
        <v/>
      </c>
      <c r="N54" s="436" t="str">
        <f t="shared" si="54"/>
        <v/>
      </c>
      <c r="O54" s="436" t="str">
        <f t="shared" si="54"/>
        <v/>
      </c>
      <c r="P54" s="436" t="str">
        <f t="shared" si="54"/>
        <v/>
      </c>
      <c r="Q54" s="436" t="str">
        <f t="shared" si="54"/>
        <v/>
      </c>
      <c r="R54" s="436" t="str">
        <f t="shared" si="54"/>
        <v/>
      </c>
      <c r="S54" s="436" t="str">
        <f t="shared" si="54"/>
        <v/>
      </c>
      <c r="T54" s="387">
        <f t="shared" si="2"/>
        <v>0</v>
      </c>
      <c r="U54" s="517"/>
      <c r="AH54" s="377"/>
      <c r="AI54" s="377"/>
      <c r="AJ54" s="377"/>
      <c r="AO54" s="376">
        <v>2</v>
      </c>
      <c r="AP54" s="376">
        <v>2</v>
      </c>
      <c r="AQ54" s="376">
        <v>1</v>
      </c>
      <c r="AR54" s="37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76">
        <f ca="1">COUNTIF(INDIRECT("H"&amp;(ROW()+12*(($AO54-1)*3+$AP54)-ROW())/12+5):INDIRECT("S"&amp;(ROW()+12*(($AO54-1)*3+$AP54)-ROW())/12+5),AR54)</f>
        <v>0</v>
      </c>
      <c r="AT54" s="378"/>
      <c r="AV54" s="376">
        <f ca="1">IF(AND(AR54&gt;0,AS54&gt;0),COUNTIF(AV$6:AV53,"&gt;0")+1,0)</f>
        <v>0</v>
      </c>
      <c r="BF54" s="376">
        <v>1</v>
      </c>
      <c r="BH54" s="382">
        <f t="shared" ref="BH54:BS54" si="55">SUM(H54:H55)</f>
        <v>0</v>
      </c>
      <c r="BI54" s="382">
        <f t="shared" si="55"/>
        <v>0</v>
      </c>
      <c r="BJ54" s="382">
        <f t="shared" si="55"/>
        <v>0</v>
      </c>
      <c r="BK54" s="382">
        <f t="shared" si="55"/>
        <v>0</v>
      </c>
      <c r="BL54" s="382">
        <f t="shared" si="55"/>
        <v>0</v>
      </c>
      <c r="BM54" s="382">
        <f t="shared" si="55"/>
        <v>0</v>
      </c>
      <c r="BN54" s="382">
        <f t="shared" si="55"/>
        <v>0</v>
      </c>
      <c r="BO54" s="382">
        <f t="shared" si="55"/>
        <v>0</v>
      </c>
      <c r="BP54" s="382">
        <f t="shared" si="55"/>
        <v>0</v>
      </c>
      <c r="BQ54" s="382">
        <f t="shared" si="55"/>
        <v>0</v>
      </c>
      <c r="BR54" s="382">
        <f t="shared" si="55"/>
        <v>0</v>
      </c>
      <c r="BS54" s="382">
        <f t="shared" si="55"/>
        <v>0</v>
      </c>
      <c r="BU54" s="382">
        <f t="shared" ref="BU54:CF54" si="56">SUM(U54:U55)</f>
        <v>0</v>
      </c>
      <c r="BV54" s="382">
        <f t="shared" si="56"/>
        <v>0</v>
      </c>
      <c r="BW54" s="382">
        <f t="shared" si="56"/>
        <v>0</v>
      </c>
      <c r="BX54" s="382">
        <f t="shared" si="56"/>
        <v>0</v>
      </c>
      <c r="BY54" s="382">
        <f t="shared" si="56"/>
        <v>0</v>
      </c>
      <c r="BZ54" s="382">
        <f t="shared" si="56"/>
        <v>0</v>
      </c>
      <c r="CA54" s="382">
        <f t="shared" si="56"/>
        <v>0</v>
      </c>
      <c r="CB54" s="382">
        <f t="shared" si="56"/>
        <v>0</v>
      </c>
      <c r="CC54" s="382">
        <f t="shared" si="56"/>
        <v>0</v>
      </c>
      <c r="CD54" s="382">
        <f t="shared" si="56"/>
        <v>0</v>
      </c>
      <c r="CE54" s="382">
        <f t="shared" si="56"/>
        <v>0</v>
      </c>
      <c r="CF54" s="382">
        <f t="shared" si="56"/>
        <v>0</v>
      </c>
    </row>
    <row r="55" spans="1:84" x14ac:dyDescent="0.15">
      <c r="A55" s="521"/>
      <c r="B55" s="524"/>
      <c r="C55" s="524"/>
      <c r="D55" s="524"/>
      <c r="E55" s="528"/>
      <c r="F55" s="524"/>
      <c r="G55" s="386" t="s">
        <v>366</v>
      </c>
      <c r="H55" s="385"/>
      <c r="I55" s="437" t="str">
        <f t="shared" si="54"/>
        <v/>
      </c>
      <c r="J55" s="437" t="str">
        <f t="shared" si="54"/>
        <v/>
      </c>
      <c r="K55" s="437" t="str">
        <f t="shared" si="54"/>
        <v/>
      </c>
      <c r="L55" s="437" t="str">
        <f t="shared" si="54"/>
        <v/>
      </c>
      <c r="M55" s="437" t="str">
        <f t="shared" si="54"/>
        <v/>
      </c>
      <c r="N55" s="437" t="str">
        <f t="shared" si="54"/>
        <v/>
      </c>
      <c r="O55" s="437" t="str">
        <f t="shared" si="54"/>
        <v/>
      </c>
      <c r="P55" s="437" t="str">
        <f t="shared" si="54"/>
        <v/>
      </c>
      <c r="Q55" s="437" t="str">
        <f t="shared" si="54"/>
        <v/>
      </c>
      <c r="R55" s="437" t="str">
        <f t="shared" si="54"/>
        <v/>
      </c>
      <c r="S55" s="437" t="str">
        <f t="shared" si="54"/>
        <v/>
      </c>
      <c r="T55" s="383">
        <f t="shared" si="2"/>
        <v>0</v>
      </c>
      <c r="U55" s="518"/>
      <c r="AH55" s="377"/>
      <c r="AI55" s="377"/>
      <c r="AJ55" s="377"/>
      <c r="AO55" s="376">
        <v>2</v>
      </c>
      <c r="AP55" s="376">
        <v>2</v>
      </c>
      <c r="AQ55" s="376">
        <v>2</v>
      </c>
      <c r="AR55" s="37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76">
        <f ca="1">COUNTIF(INDIRECT("H"&amp;(ROW()+12*(($AO55-1)*3+$AP55)-ROW())/12+5):INDIRECT("S"&amp;(ROW()+12*(($AO55-1)*3+$AP55)-ROW())/12+5),AR55)</f>
        <v>0</v>
      </c>
      <c r="AT55" s="378"/>
      <c r="AV55" s="376">
        <f ca="1">IF(AND(AR55&gt;0,AS55&gt;0),COUNTIF(AV$6:AV54,"&gt;0")+1,0)</f>
        <v>0</v>
      </c>
      <c r="BF55" s="376">
        <v>2</v>
      </c>
      <c r="BG55" s="376" t="s">
        <v>365</v>
      </c>
      <c r="BH55" s="382">
        <f t="shared" ref="BH55:BS55" si="57">IF(BH54+BU54&gt;40000,1,0)</f>
        <v>0</v>
      </c>
      <c r="BI55" s="382">
        <f t="shared" si="57"/>
        <v>0</v>
      </c>
      <c r="BJ55" s="382">
        <f t="shared" si="57"/>
        <v>0</v>
      </c>
      <c r="BK55" s="382">
        <f t="shared" si="57"/>
        <v>0</v>
      </c>
      <c r="BL55" s="382">
        <f t="shared" si="57"/>
        <v>0</v>
      </c>
      <c r="BM55" s="382">
        <f t="shared" si="57"/>
        <v>0</v>
      </c>
      <c r="BN55" s="382">
        <f t="shared" si="57"/>
        <v>0</v>
      </c>
      <c r="BO55" s="382">
        <f t="shared" si="57"/>
        <v>0</v>
      </c>
      <c r="BP55" s="382">
        <f t="shared" si="57"/>
        <v>0</v>
      </c>
      <c r="BQ55" s="382">
        <f t="shared" si="57"/>
        <v>0</v>
      </c>
      <c r="BR55" s="382">
        <f t="shared" si="57"/>
        <v>0</v>
      </c>
      <c r="BS55" s="382">
        <f t="shared" si="57"/>
        <v>0</v>
      </c>
    </row>
    <row r="56" spans="1:84" x14ac:dyDescent="0.15">
      <c r="A56" s="522"/>
      <c r="B56" s="525"/>
      <c r="C56" s="525"/>
      <c r="D56" s="525"/>
      <c r="E56" s="529"/>
      <c r="F56" s="525"/>
      <c r="G56" s="421" t="s">
        <v>440</v>
      </c>
      <c r="H56" s="381"/>
      <c r="I56" s="440"/>
      <c r="J56" s="440"/>
      <c r="K56" s="440"/>
      <c r="L56" s="440"/>
      <c r="M56" s="440"/>
      <c r="N56" s="440"/>
      <c r="O56" s="440"/>
      <c r="P56" s="440"/>
      <c r="Q56" s="440"/>
      <c r="R56" s="440"/>
      <c r="S56" s="440"/>
      <c r="T56" s="379">
        <f t="shared" si="2"/>
        <v>0</v>
      </c>
      <c r="U56" s="519"/>
      <c r="AH56" s="377"/>
      <c r="AI56" s="377"/>
      <c r="AJ56" s="377"/>
      <c r="AO56" s="376">
        <v>2</v>
      </c>
      <c r="AP56" s="376">
        <v>2</v>
      </c>
      <c r="AQ56" s="376">
        <v>3</v>
      </c>
      <c r="AR56" s="37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76">
        <f ca="1">COUNTIF(INDIRECT("H"&amp;(ROW()+12*(($AO56-1)*3+$AP56)-ROW())/12+5):INDIRECT("S"&amp;(ROW()+12*(($AO56-1)*3+$AP56)-ROW())/12+5),AR56)</f>
        <v>0</v>
      </c>
      <c r="AT56" s="378"/>
      <c r="AV56" s="376">
        <f ca="1">IF(AND(AR56&gt;0,AS56&gt;0),COUNTIF(AV$6:AV55,"&gt;0")+1,0)</f>
        <v>0</v>
      </c>
      <c r="BF56" s="376">
        <v>3</v>
      </c>
      <c r="BH56" s="382"/>
      <c r="BI56" s="382"/>
      <c r="BJ56" s="382"/>
      <c r="BK56" s="382"/>
      <c r="BL56" s="382"/>
      <c r="BM56" s="382"/>
      <c r="BN56" s="382"/>
      <c r="BO56" s="382"/>
      <c r="BP56" s="382"/>
      <c r="BQ56" s="382"/>
      <c r="BR56" s="382"/>
      <c r="BS56" s="382"/>
    </row>
    <row r="57" spans="1:84" x14ac:dyDescent="0.15">
      <c r="A57" s="520">
        <v>18</v>
      </c>
      <c r="B57" s="526"/>
      <c r="C57" s="526"/>
      <c r="D57" s="526"/>
      <c r="E57" s="527"/>
      <c r="F57" s="526"/>
      <c r="G57" s="390" t="s">
        <v>367</v>
      </c>
      <c r="H57" s="389"/>
      <c r="I57" s="436" t="str">
        <f t="shared" si="54"/>
        <v/>
      </c>
      <c r="J57" s="436" t="str">
        <f t="shared" si="54"/>
        <v/>
      </c>
      <c r="K57" s="436" t="str">
        <f t="shared" si="54"/>
        <v/>
      </c>
      <c r="L57" s="436" t="str">
        <f t="shared" si="54"/>
        <v/>
      </c>
      <c r="M57" s="436" t="str">
        <f t="shared" si="54"/>
        <v/>
      </c>
      <c r="N57" s="436" t="str">
        <f t="shared" si="54"/>
        <v/>
      </c>
      <c r="O57" s="436" t="str">
        <f t="shared" si="54"/>
        <v/>
      </c>
      <c r="P57" s="436" t="str">
        <f t="shared" si="54"/>
        <v/>
      </c>
      <c r="Q57" s="436" t="str">
        <f t="shared" si="54"/>
        <v/>
      </c>
      <c r="R57" s="436" t="str">
        <f t="shared" si="54"/>
        <v/>
      </c>
      <c r="S57" s="436" t="str">
        <f t="shared" si="54"/>
        <v/>
      </c>
      <c r="T57" s="387">
        <f t="shared" si="2"/>
        <v>0</v>
      </c>
      <c r="U57" s="517"/>
      <c r="AH57" s="377"/>
      <c r="AI57" s="377"/>
      <c r="AJ57" s="377"/>
      <c r="AO57" s="376">
        <v>2</v>
      </c>
      <c r="AP57" s="376">
        <v>2</v>
      </c>
      <c r="AQ57" s="376">
        <v>4</v>
      </c>
      <c r="AR57" s="37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76">
        <f ca="1">COUNTIF(INDIRECT("H"&amp;(ROW()+12*(($AO57-1)*3+$AP57)-ROW())/12+5):INDIRECT("S"&amp;(ROW()+12*(($AO57-1)*3+$AP57)-ROW())/12+5),AR57)</f>
        <v>0</v>
      </c>
      <c r="AT57" s="378"/>
      <c r="AV57" s="376">
        <f ca="1">IF(AND(AR57&gt;0,AS57&gt;0),COUNTIF(AV$6:AV56,"&gt;0")+1,0)</f>
        <v>0</v>
      </c>
      <c r="BF57" s="376">
        <v>1</v>
      </c>
      <c r="BH57" s="382">
        <f t="shared" ref="BH57:BS57" si="58">SUM(H57:H58)</f>
        <v>0</v>
      </c>
      <c r="BI57" s="382">
        <f t="shared" si="58"/>
        <v>0</v>
      </c>
      <c r="BJ57" s="382">
        <f t="shared" si="58"/>
        <v>0</v>
      </c>
      <c r="BK57" s="382">
        <f t="shared" si="58"/>
        <v>0</v>
      </c>
      <c r="BL57" s="382">
        <f t="shared" si="58"/>
        <v>0</v>
      </c>
      <c r="BM57" s="382">
        <f t="shared" si="58"/>
        <v>0</v>
      </c>
      <c r="BN57" s="382">
        <f t="shared" si="58"/>
        <v>0</v>
      </c>
      <c r="BO57" s="382">
        <f t="shared" si="58"/>
        <v>0</v>
      </c>
      <c r="BP57" s="382">
        <f t="shared" si="58"/>
        <v>0</v>
      </c>
      <c r="BQ57" s="382">
        <f t="shared" si="58"/>
        <v>0</v>
      </c>
      <c r="BR57" s="382">
        <f t="shared" si="58"/>
        <v>0</v>
      </c>
      <c r="BS57" s="382">
        <f t="shared" si="58"/>
        <v>0</v>
      </c>
      <c r="BU57" s="382">
        <f t="shared" ref="BU57:CF57" si="59">SUM(U57:U58)</f>
        <v>0</v>
      </c>
      <c r="BV57" s="382">
        <f t="shared" si="59"/>
        <v>0</v>
      </c>
      <c r="BW57" s="382">
        <f t="shared" si="59"/>
        <v>0</v>
      </c>
      <c r="BX57" s="382">
        <f t="shared" si="59"/>
        <v>0</v>
      </c>
      <c r="BY57" s="382">
        <f t="shared" si="59"/>
        <v>0</v>
      </c>
      <c r="BZ57" s="382">
        <f t="shared" si="59"/>
        <v>0</v>
      </c>
      <c r="CA57" s="382">
        <f t="shared" si="59"/>
        <v>0</v>
      </c>
      <c r="CB57" s="382">
        <f t="shared" si="59"/>
        <v>0</v>
      </c>
      <c r="CC57" s="382">
        <f t="shared" si="59"/>
        <v>0</v>
      </c>
      <c r="CD57" s="382">
        <f t="shared" si="59"/>
        <v>0</v>
      </c>
      <c r="CE57" s="382">
        <f t="shared" si="59"/>
        <v>0</v>
      </c>
      <c r="CF57" s="382">
        <f t="shared" si="59"/>
        <v>0</v>
      </c>
    </row>
    <row r="58" spans="1:84" x14ac:dyDescent="0.15">
      <c r="A58" s="521"/>
      <c r="B58" s="524"/>
      <c r="C58" s="524"/>
      <c r="D58" s="524"/>
      <c r="E58" s="528"/>
      <c r="F58" s="524"/>
      <c r="G58" s="386" t="s">
        <v>366</v>
      </c>
      <c r="H58" s="385"/>
      <c r="I58" s="437" t="str">
        <f t="shared" si="54"/>
        <v/>
      </c>
      <c r="J58" s="437" t="str">
        <f t="shared" si="54"/>
        <v/>
      </c>
      <c r="K58" s="437" t="str">
        <f t="shared" si="54"/>
        <v/>
      </c>
      <c r="L58" s="437" t="str">
        <f t="shared" si="54"/>
        <v/>
      </c>
      <c r="M58" s="437" t="str">
        <f t="shared" si="54"/>
        <v/>
      </c>
      <c r="N58" s="437" t="str">
        <f t="shared" si="54"/>
        <v/>
      </c>
      <c r="O58" s="437" t="str">
        <f t="shared" si="54"/>
        <v/>
      </c>
      <c r="P58" s="437" t="str">
        <f t="shared" si="54"/>
        <v/>
      </c>
      <c r="Q58" s="437" t="str">
        <f t="shared" si="54"/>
        <v/>
      </c>
      <c r="R58" s="437" t="str">
        <f t="shared" si="54"/>
        <v/>
      </c>
      <c r="S58" s="437" t="str">
        <f t="shared" si="54"/>
        <v/>
      </c>
      <c r="T58" s="383">
        <f t="shared" si="2"/>
        <v>0</v>
      </c>
      <c r="U58" s="518"/>
      <c r="AH58" s="377"/>
      <c r="AI58" s="377"/>
      <c r="AJ58" s="377"/>
      <c r="AO58" s="376">
        <v>2</v>
      </c>
      <c r="AP58" s="376">
        <v>2</v>
      </c>
      <c r="AQ58" s="376">
        <v>5</v>
      </c>
      <c r="AR58" s="37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76">
        <f ca="1">COUNTIF(INDIRECT("H"&amp;(ROW()+12*(($AO58-1)*3+$AP58)-ROW())/12+5):INDIRECT("S"&amp;(ROW()+12*(($AO58-1)*3+$AP58)-ROW())/12+5),AR58)</f>
        <v>0</v>
      </c>
      <c r="AT58" s="378"/>
      <c r="AV58" s="376">
        <f ca="1">IF(AND(AR58&gt;0,AS58&gt;0),COUNTIF(AV$6:AV57,"&gt;0")+1,0)</f>
        <v>0</v>
      </c>
      <c r="BF58" s="376">
        <v>2</v>
      </c>
      <c r="BG58" s="376" t="s">
        <v>365</v>
      </c>
      <c r="BH58" s="382">
        <f t="shared" ref="BH58:BS58" si="60">IF(BH57+BU57&gt;40000,1,0)</f>
        <v>0</v>
      </c>
      <c r="BI58" s="382">
        <f t="shared" si="60"/>
        <v>0</v>
      </c>
      <c r="BJ58" s="382">
        <f t="shared" si="60"/>
        <v>0</v>
      </c>
      <c r="BK58" s="382">
        <f t="shared" si="60"/>
        <v>0</v>
      </c>
      <c r="BL58" s="382">
        <f t="shared" si="60"/>
        <v>0</v>
      </c>
      <c r="BM58" s="382">
        <f t="shared" si="60"/>
        <v>0</v>
      </c>
      <c r="BN58" s="382">
        <f t="shared" si="60"/>
        <v>0</v>
      </c>
      <c r="BO58" s="382">
        <f t="shared" si="60"/>
        <v>0</v>
      </c>
      <c r="BP58" s="382">
        <f t="shared" si="60"/>
        <v>0</v>
      </c>
      <c r="BQ58" s="382">
        <f t="shared" si="60"/>
        <v>0</v>
      </c>
      <c r="BR58" s="382">
        <f t="shared" si="60"/>
        <v>0</v>
      </c>
      <c r="BS58" s="382">
        <f t="shared" si="60"/>
        <v>0</v>
      </c>
    </row>
    <row r="59" spans="1:84" x14ac:dyDescent="0.15">
      <c r="A59" s="522"/>
      <c r="B59" s="525"/>
      <c r="C59" s="525"/>
      <c r="D59" s="525"/>
      <c r="E59" s="529"/>
      <c r="F59" s="525"/>
      <c r="G59" s="421" t="s">
        <v>440</v>
      </c>
      <c r="H59" s="381"/>
      <c r="I59" s="440"/>
      <c r="J59" s="440"/>
      <c r="K59" s="440"/>
      <c r="L59" s="440"/>
      <c r="M59" s="440"/>
      <c r="N59" s="440"/>
      <c r="O59" s="440"/>
      <c r="P59" s="440"/>
      <c r="Q59" s="440"/>
      <c r="R59" s="440"/>
      <c r="S59" s="440"/>
      <c r="T59" s="379">
        <f t="shared" si="2"/>
        <v>0</v>
      </c>
      <c r="U59" s="519"/>
      <c r="AH59" s="377"/>
      <c r="AI59" s="377"/>
      <c r="AJ59" s="377"/>
      <c r="AO59" s="376">
        <v>2</v>
      </c>
      <c r="AP59" s="376">
        <v>2</v>
      </c>
      <c r="AQ59" s="376">
        <v>6</v>
      </c>
      <c r="AR59" s="37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76">
        <f ca="1">COUNTIF(INDIRECT("H"&amp;(ROW()+12*(($AO59-1)*3+$AP59)-ROW())/12+5):INDIRECT("S"&amp;(ROW()+12*(($AO59-1)*3+$AP59)-ROW())/12+5),AR59)</f>
        <v>0</v>
      </c>
      <c r="AT59" s="378"/>
      <c r="AV59" s="376">
        <f ca="1">IF(AND(AR59&gt;0,AS59&gt;0),COUNTIF(AV$6:AV58,"&gt;0")+1,0)</f>
        <v>0</v>
      </c>
      <c r="BF59" s="376">
        <v>3</v>
      </c>
      <c r="BH59" s="382"/>
      <c r="BI59" s="382"/>
      <c r="BJ59" s="382"/>
      <c r="BK59" s="382"/>
      <c r="BL59" s="382"/>
      <c r="BM59" s="382"/>
      <c r="BN59" s="382"/>
      <c r="BO59" s="382"/>
      <c r="BP59" s="382"/>
      <c r="BQ59" s="382"/>
      <c r="BR59" s="382"/>
      <c r="BS59" s="382"/>
    </row>
    <row r="60" spans="1:84" x14ac:dyDescent="0.15">
      <c r="A60" s="520">
        <v>19</v>
      </c>
      <c r="B60" s="526"/>
      <c r="C60" s="526"/>
      <c r="D60" s="526"/>
      <c r="E60" s="527"/>
      <c r="F60" s="526"/>
      <c r="G60" s="390" t="s">
        <v>367</v>
      </c>
      <c r="H60" s="389"/>
      <c r="I60" s="436" t="str">
        <f t="shared" si="54"/>
        <v/>
      </c>
      <c r="J60" s="436" t="str">
        <f t="shared" si="54"/>
        <v/>
      </c>
      <c r="K60" s="436" t="str">
        <f t="shared" si="54"/>
        <v/>
      </c>
      <c r="L60" s="436" t="str">
        <f t="shared" si="54"/>
        <v/>
      </c>
      <c r="M60" s="436" t="str">
        <f t="shared" si="54"/>
        <v/>
      </c>
      <c r="N60" s="436" t="str">
        <f t="shared" si="54"/>
        <v/>
      </c>
      <c r="O60" s="436" t="str">
        <f t="shared" si="54"/>
        <v/>
      </c>
      <c r="P60" s="436" t="str">
        <f t="shared" si="54"/>
        <v/>
      </c>
      <c r="Q60" s="436" t="str">
        <f t="shared" si="54"/>
        <v/>
      </c>
      <c r="R60" s="436" t="str">
        <f t="shared" si="54"/>
        <v/>
      </c>
      <c r="S60" s="436" t="str">
        <f t="shared" si="54"/>
        <v/>
      </c>
      <c r="T60" s="387">
        <f t="shared" si="2"/>
        <v>0</v>
      </c>
      <c r="U60" s="517"/>
      <c r="AH60" s="377"/>
      <c r="AI60" s="377"/>
      <c r="AJ60" s="377"/>
      <c r="AO60" s="376">
        <v>2</v>
      </c>
      <c r="AP60" s="376">
        <v>2</v>
      </c>
      <c r="AQ60" s="376">
        <v>7</v>
      </c>
      <c r="AR60" s="37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76">
        <f ca="1">COUNTIF(INDIRECT("H"&amp;(ROW()+12*(($AO60-1)*3+$AP60)-ROW())/12+5):INDIRECT("S"&amp;(ROW()+12*(($AO60-1)*3+$AP60)-ROW())/12+5),AR60)</f>
        <v>0</v>
      </c>
      <c r="AT60" s="378"/>
      <c r="AV60" s="376">
        <f ca="1">IF(AND(AR60&gt;0,AS60&gt;0),COUNTIF(AV$6:AV59,"&gt;0")+1,0)</f>
        <v>0</v>
      </c>
      <c r="BF60" s="376">
        <v>1</v>
      </c>
      <c r="BH60" s="382">
        <f t="shared" ref="BH60:BS60" si="61">SUM(H60:H61)</f>
        <v>0</v>
      </c>
      <c r="BI60" s="382">
        <f t="shared" si="61"/>
        <v>0</v>
      </c>
      <c r="BJ60" s="382">
        <f t="shared" si="61"/>
        <v>0</v>
      </c>
      <c r="BK60" s="382">
        <f t="shared" si="61"/>
        <v>0</v>
      </c>
      <c r="BL60" s="382">
        <f t="shared" si="61"/>
        <v>0</v>
      </c>
      <c r="BM60" s="382">
        <f t="shared" si="61"/>
        <v>0</v>
      </c>
      <c r="BN60" s="382">
        <f t="shared" si="61"/>
        <v>0</v>
      </c>
      <c r="BO60" s="382">
        <f t="shared" si="61"/>
        <v>0</v>
      </c>
      <c r="BP60" s="382">
        <f t="shared" si="61"/>
        <v>0</v>
      </c>
      <c r="BQ60" s="382">
        <f t="shared" si="61"/>
        <v>0</v>
      </c>
      <c r="BR60" s="382">
        <f t="shared" si="61"/>
        <v>0</v>
      </c>
      <c r="BS60" s="382">
        <f t="shared" si="61"/>
        <v>0</v>
      </c>
      <c r="BU60" s="382">
        <f t="shared" ref="BU60:CF60" si="62">SUM(U60:U61)</f>
        <v>0</v>
      </c>
      <c r="BV60" s="382">
        <f t="shared" si="62"/>
        <v>0</v>
      </c>
      <c r="BW60" s="382">
        <f t="shared" si="62"/>
        <v>0</v>
      </c>
      <c r="BX60" s="382">
        <f t="shared" si="62"/>
        <v>0</v>
      </c>
      <c r="BY60" s="382">
        <f t="shared" si="62"/>
        <v>0</v>
      </c>
      <c r="BZ60" s="382">
        <f t="shared" si="62"/>
        <v>0</v>
      </c>
      <c r="CA60" s="382">
        <f t="shared" si="62"/>
        <v>0</v>
      </c>
      <c r="CB60" s="382">
        <f t="shared" si="62"/>
        <v>0</v>
      </c>
      <c r="CC60" s="382">
        <f t="shared" si="62"/>
        <v>0</v>
      </c>
      <c r="CD60" s="382">
        <f t="shared" si="62"/>
        <v>0</v>
      </c>
      <c r="CE60" s="382">
        <f t="shared" si="62"/>
        <v>0</v>
      </c>
      <c r="CF60" s="382">
        <f t="shared" si="62"/>
        <v>0</v>
      </c>
    </row>
    <row r="61" spans="1:84" x14ac:dyDescent="0.15">
      <c r="A61" s="521"/>
      <c r="B61" s="524"/>
      <c r="C61" s="524"/>
      <c r="D61" s="524"/>
      <c r="E61" s="528"/>
      <c r="F61" s="524"/>
      <c r="G61" s="386" t="s">
        <v>366</v>
      </c>
      <c r="H61" s="385"/>
      <c r="I61" s="437" t="str">
        <f t="shared" si="54"/>
        <v/>
      </c>
      <c r="J61" s="437" t="str">
        <f t="shared" si="54"/>
        <v/>
      </c>
      <c r="K61" s="437" t="str">
        <f t="shared" si="54"/>
        <v/>
      </c>
      <c r="L61" s="437" t="str">
        <f t="shared" si="54"/>
        <v/>
      </c>
      <c r="M61" s="437" t="str">
        <f t="shared" si="54"/>
        <v/>
      </c>
      <c r="N61" s="437" t="str">
        <f t="shared" si="54"/>
        <v/>
      </c>
      <c r="O61" s="437" t="str">
        <f t="shared" si="54"/>
        <v/>
      </c>
      <c r="P61" s="437" t="str">
        <f t="shared" si="54"/>
        <v/>
      </c>
      <c r="Q61" s="437" t="str">
        <f t="shared" si="54"/>
        <v/>
      </c>
      <c r="R61" s="437" t="str">
        <f t="shared" si="54"/>
        <v/>
      </c>
      <c r="S61" s="437" t="str">
        <f t="shared" si="54"/>
        <v/>
      </c>
      <c r="T61" s="383">
        <f t="shared" si="2"/>
        <v>0</v>
      </c>
      <c r="U61" s="518"/>
      <c r="AH61" s="377"/>
      <c r="AI61" s="377"/>
      <c r="AJ61" s="377"/>
      <c r="AO61" s="376">
        <v>2</v>
      </c>
      <c r="AP61" s="376">
        <v>2</v>
      </c>
      <c r="AQ61" s="376">
        <v>8</v>
      </c>
      <c r="AR61" s="37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76">
        <f ca="1">COUNTIF(INDIRECT("H"&amp;(ROW()+12*(($AO61-1)*3+$AP61)-ROW())/12+5):INDIRECT("S"&amp;(ROW()+12*(($AO61-1)*3+$AP61)-ROW())/12+5),AR61)</f>
        <v>0</v>
      </c>
      <c r="AT61" s="378"/>
      <c r="AV61" s="376">
        <f ca="1">IF(AND(AR61&gt;0,AS61&gt;0),COUNTIF(AV$6:AV60,"&gt;0")+1,0)</f>
        <v>0</v>
      </c>
      <c r="BF61" s="376">
        <v>2</v>
      </c>
      <c r="BG61" s="376" t="s">
        <v>365</v>
      </c>
      <c r="BH61" s="382">
        <f t="shared" ref="BH61:BS61" si="63">IF(BH60+BU60&gt;40000,1,0)</f>
        <v>0</v>
      </c>
      <c r="BI61" s="382">
        <f t="shared" si="63"/>
        <v>0</v>
      </c>
      <c r="BJ61" s="382">
        <f t="shared" si="63"/>
        <v>0</v>
      </c>
      <c r="BK61" s="382">
        <f t="shared" si="63"/>
        <v>0</v>
      </c>
      <c r="BL61" s="382">
        <f t="shared" si="63"/>
        <v>0</v>
      </c>
      <c r="BM61" s="382">
        <f t="shared" si="63"/>
        <v>0</v>
      </c>
      <c r="BN61" s="382">
        <f t="shared" si="63"/>
        <v>0</v>
      </c>
      <c r="BO61" s="382">
        <f t="shared" si="63"/>
        <v>0</v>
      </c>
      <c r="BP61" s="382">
        <f t="shared" si="63"/>
        <v>0</v>
      </c>
      <c r="BQ61" s="382">
        <f t="shared" si="63"/>
        <v>0</v>
      </c>
      <c r="BR61" s="382">
        <f t="shared" si="63"/>
        <v>0</v>
      </c>
      <c r="BS61" s="382">
        <f t="shared" si="63"/>
        <v>0</v>
      </c>
    </row>
    <row r="62" spans="1:84" x14ac:dyDescent="0.15">
      <c r="A62" s="522"/>
      <c r="B62" s="525"/>
      <c r="C62" s="525"/>
      <c r="D62" s="525"/>
      <c r="E62" s="529"/>
      <c r="F62" s="525"/>
      <c r="G62" s="421" t="s">
        <v>440</v>
      </c>
      <c r="H62" s="381"/>
      <c r="I62" s="440"/>
      <c r="J62" s="440"/>
      <c r="K62" s="440"/>
      <c r="L62" s="440"/>
      <c r="M62" s="440"/>
      <c r="N62" s="440"/>
      <c r="O62" s="440"/>
      <c r="P62" s="440"/>
      <c r="Q62" s="440"/>
      <c r="R62" s="440"/>
      <c r="S62" s="440"/>
      <c r="T62" s="379">
        <f t="shared" si="2"/>
        <v>0</v>
      </c>
      <c r="U62" s="519"/>
      <c r="AH62" s="377"/>
      <c r="AI62" s="377"/>
      <c r="AJ62" s="377"/>
      <c r="AO62" s="376">
        <v>2</v>
      </c>
      <c r="AP62" s="376">
        <v>2</v>
      </c>
      <c r="AQ62" s="376">
        <v>9</v>
      </c>
      <c r="AR62" s="37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76">
        <f ca="1">COUNTIF(INDIRECT("H"&amp;(ROW()+12*(($AO62-1)*3+$AP62)-ROW())/12+5):INDIRECT("S"&amp;(ROW()+12*(($AO62-1)*3+$AP62)-ROW())/12+5),AR62)</f>
        <v>0</v>
      </c>
      <c r="AT62" s="378"/>
      <c r="AV62" s="376">
        <f ca="1">IF(AND(AR62&gt;0,AS62&gt;0),COUNTIF(AV$6:AV61,"&gt;0")+1,0)</f>
        <v>0</v>
      </c>
      <c r="BF62" s="376">
        <v>3</v>
      </c>
      <c r="BH62" s="382"/>
      <c r="BI62" s="382"/>
      <c r="BJ62" s="382"/>
      <c r="BK62" s="382"/>
      <c r="BL62" s="382"/>
      <c r="BM62" s="382"/>
      <c r="BN62" s="382"/>
      <c r="BO62" s="382"/>
      <c r="BP62" s="382"/>
      <c r="BQ62" s="382"/>
      <c r="BR62" s="382"/>
      <c r="BS62" s="382"/>
    </row>
    <row r="63" spans="1:84" x14ac:dyDescent="0.15">
      <c r="A63" s="520">
        <v>20</v>
      </c>
      <c r="B63" s="526"/>
      <c r="C63" s="526"/>
      <c r="D63" s="526"/>
      <c r="E63" s="527"/>
      <c r="F63" s="526"/>
      <c r="G63" s="390" t="s">
        <v>367</v>
      </c>
      <c r="H63" s="389"/>
      <c r="I63" s="436" t="str">
        <f t="shared" si="54"/>
        <v/>
      </c>
      <c r="J63" s="436" t="str">
        <f t="shared" si="54"/>
        <v/>
      </c>
      <c r="K63" s="436" t="str">
        <f t="shared" si="54"/>
        <v/>
      </c>
      <c r="L63" s="436" t="str">
        <f t="shared" si="54"/>
        <v/>
      </c>
      <c r="M63" s="436" t="str">
        <f t="shared" si="54"/>
        <v/>
      </c>
      <c r="N63" s="436" t="str">
        <f t="shared" si="54"/>
        <v/>
      </c>
      <c r="O63" s="436" t="str">
        <f t="shared" si="54"/>
        <v/>
      </c>
      <c r="P63" s="436" t="str">
        <f t="shared" si="54"/>
        <v/>
      </c>
      <c r="Q63" s="436" t="str">
        <f t="shared" si="54"/>
        <v/>
      </c>
      <c r="R63" s="436" t="str">
        <f t="shared" si="54"/>
        <v/>
      </c>
      <c r="S63" s="436" t="str">
        <f t="shared" si="54"/>
        <v/>
      </c>
      <c r="T63" s="387">
        <f t="shared" si="2"/>
        <v>0</v>
      </c>
      <c r="U63" s="517"/>
      <c r="AH63" s="377"/>
      <c r="AI63" s="377"/>
      <c r="AJ63" s="377"/>
      <c r="AO63" s="376">
        <v>2</v>
      </c>
      <c r="AP63" s="376">
        <v>2</v>
      </c>
      <c r="AQ63" s="376">
        <v>10</v>
      </c>
      <c r="AR63" s="37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76">
        <f ca="1">COUNTIF(INDIRECT("H"&amp;(ROW()+12*(($AO63-1)*3+$AP63)-ROW())/12+5):INDIRECT("S"&amp;(ROW()+12*(($AO63-1)*3+$AP63)-ROW())/12+5),AR63)</f>
        <v>0</v>
      </c>
      <c r="AT63" s="378"/>
      <c r="AV63" s="376">
        <f ca="1">IF(AND(AR63&gt;0,AS63&gt;0),COUNTIF(AV$6:AV62,"&gt;0")+1,0)</f>
        <v>0</v>
      </c>
      <c r="BF63" s="376">
        <v>1</v>
      </c>
      <c r="BH63" s="382">
        <f t="shared" ref="BH63:BS63" si="64">SUM(H63:H64)</f>
        <v>0</v>
      </c>
      <c r="BI63" s="382">
        <f t="shared" si="64"/>
        <v>0</v>
      </c>
      <c r="BJ63" s="382">
        <f t="shared" si="64"/>
        <v>0</v>
      </c>
      <c r="BK63" s="382">
        <f t="shared" si="64"/>
        <v>0</v>
      </c>
      <c r="BL63" s="382">
        <f t="shared" si="64"/>
        <v>0</v>
      </c>
      <c r="BM63" s="382">
        <f t="shared" si="64"/>
        <v>0</v>
      </c>
      <c r="BN63" s="382">
        <f t="shared" si="64"/>
        <v>0</v>
      </c>
      <c r="BO63" s="382">
        <f t="shared" si="64"/>
        <v>0</v>
      </c>
      <c r="BP63" s="382">
        <f t="shared" si="64"/>
        <v>0</v>
      </c>
      <c r="BQ63" s="382">
        <f t="shared" si="64"/>
        <v>0</v>
      </c>
      <c r="BR63" s="382">
        <f t="shared" si="64"/>
        <v>0</v>
      </c>
      <c r="BS63" s="382">
        <f t="shared" si="64"/>
        <v>0</v>
      </c>
      <c r="BU63" s="382">
        <f t="shared" ref="BU63:CF63" si="65">SUM(U63:U64)</f>
        <v>0</v>
      </c>
      <c r="BV63" s="382">
        <f t="shared" si="65"/>
        <v>0</v>
      </c>
      <c r="BW63" s="382">
        <f t="shared" si="65"/>
        <v>0</v>
      </c>
      <c r="BX63" s="382">
        <f t="shared" si="65"/>
        <v>0</v>
      </c>
      <c r="BY63" s="382">
        <f t="shared" si="65"/>
        <v>0</v>
      </c>
      <c r="BZ63" s="382">
        <f t="shared" si="65"/>
        <v>0</v>
      </c>
      <c r="CA63" s="382">
        <f t="shared" si="65"/>
        <v>0</v>
      </c>
      <c r="CB63" s="382">
        <f t="shared" si="65"/>
        <v>0</v>
      </c>
      <c r="CC63" s="382">
        <f t="shared" si="65"/>
        <v>0</v>
      </c>
      <c r="CD63" s="382">
        <f t="shared" si="65"/>
        <v>0</v>
      </c>
      <c r="CE63" s="382">
        <f t="shared" si="65"/>
        <v>0</v>
      </c>
      <c r="CF63" s="382">
        <f t="shared" si="65"/>
        <v>0</v>
      </c>
    </row>
    <row r="64" spans="1:84" x14ac:dyDescent="0.15">
      <c r="A64" s="521"/>
      <c r="B64" s="524"/>
      <c r="C64" s="524"/>
      <c r="D64" s="524"/>
      <c r="E64" s="528"/>
      <c r="F64" s="524"/>
      <c r="G64" s="386" t="s">
        <v>366</v>
      </c>
      <c r="H64" s="385"/>
      <c r="I64" s="437" t="str">
        <f t="shared" si="54"/>
        <v/>
      </c>
      <c r="J64" s="437" t="str">
        <f t="shared" si="54"/>
        <v/>
      </c>
      <c r="K64" s="437" t="str">
        <f t="shared" si="54"/>
        <v/>
      </c>
      <c r="L64" s="437" t="str">
        <f t="shared" si="54"/>
        <v/>
      </c>
      <c r="M64" s="437" t="str">
        <f t="shared" si="54"/>
        <v/>
      </c>
      <c r="N64" s="437" t="str">
        <f t="shared" si="54"/>
        <v/>
      </c>
      <c r="O64" s="437" t="str">
        <f t="shared" si="54"/>
        <v/>
      </c>
      <c r="P64" s="437" t="str">
        <f t="shared" si="54"/>
        <v/>
      </c>
      <c r="Q64" s="437" t="str">
        <f t="shared" si="54"/>
        <v/>
      </c>
      <c r="R64" s="437" t="str">
        <f t="shared" si="54"/>
        <v/>
      </c>
      <c r="S64" s="437" t="str">
        <f t="shared" si="54"/>
        <v/>
      </c>
      <c r="T64" s="383">
        <f t="shared" si="2"/>
        <v>0</v>
      </c>
      <c r="U64" s="518"/>
      <c r="AH64" s="377"/>
      <c r="AI64" s="377"/>
      <c r="AJ64" s="377"/>
      <c r="AO64" s="376">
        <v>2</v>
      </c>
      <c r="AP64" s="376">
        <v>2</v>
      </c>
      <c r="AQ64" s="376">
        <v>11</v>
      </c>
      <c r="AR64" s="37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76">
        <f ca="1">COUNTIF(INDIRECT("H"&amp;(ROW()+12*(($AO64-1)*3+$AP64)-ROW())/12+5):INDIRECT("S"&amp;(ROW()+12*(($AO64-1)*3+$AP64)-ROW())/12+5),AR64)</f>
        <v>0</v>
      </c>
      <c r="AT64" s="378"/>
      <c r="AV64" s="376">
        <f ca="1">IF(AND(AR64&gt;0,AS64&gt;0),COUNTIF(AV$6:AV63,"&gt;0")+1,0)</f>
        <v>0</v>
      </c>
      <c r="BF64" s="376">
        <v>2</v>
      </c>
      <c r="BG64" s="376" t="s">
        <v>365</v>
      </c>
      <c r="BH64" s="382">
        <f t="shared" ref="BH64:BS64" si="66">IF(BH63+BU63&gt;40000,1,0)</f>
        <v>0</v>
      </c>
      <c r="BI64" s="382">
        <f t="shared" si="66"/>
        <v>0</v>
      </c>
      <c r="BJ64" s="382">
        <f t="shared" si="66"/>
        <v>0</v>
      </c>
      <c r="BK64" s="382">
        <f t="shared" si="66"/>
        <v>0</v>
      </c>
      <c r="BL64" s="382">
        <f t="shared" si="66"/>
        <v>0</v>
      </c>
      <c r="BM64" s="382">
        <f t="shared" si="66"/>
        <v>0</v>
      </c>
      <c r="BN64" s="382">
        <f t="shared" si="66"/>
        <v>0</v>
      </c>
      <c r="BO64" s="382">
        <f t="shared" si="66"/>
        <v>0</v>
      </c>
      <c r="BP64" s="382">
        <f t="shared" si="66"/>
        <v>0</v>
      </c>
      <c r="BQ64" s="382">
        <f t="shared" si="66"/>
        <v>0</v>
      </c>
      <c r="BR64" s="382">
        <f t="shared" si="66"/>
        <v>0</v>
      </c>
      <c r="BS64" s="382">
        <f t="shared" si="66"/>
        <v>0</v>
      </c>
    </row>
    <row r="65" spans="1:84" x14ac:dyDescent="0.15">
      <c r="A65" s="522"/>
      <c r="B65" s="525"/>
      <c r="C65" s="525"/>
      <c r="D65" s="525"/>
      <c r="E65" s="529"/>
      <c r="F65" s="525"/>
      <c r="G65" s="421" t="s">
        <v>440</v>
      </c>
      <c r="H65" s="381"/>
      <c r="I65" s="440"/>
      <c r="J65" s="440"/>
      <c r="K65" s="440"/>
      <c r="L65" s="440"/>
      <c r="M65" s="440"/>
      <c r="N65" s="440"/>
      <c r="O65" s="440"/>
      <c r="P65" s="440"/>
      <c r="Q65" s="440"/>
      <c r="R65" s="440"/>
      <c r="S65" s="440"/>
      <c r="T65" s="379">
        <f t="shared" si="2"/>
        <v>0</v>
      </c>
      <c r="U65" s="519"/>
      <c r="AH65" s="377"/>
      <c r="AI65" s="377"/>
      <c r="AJ65" s="377"/>
      <c r="AO65" s="376">
        <v>2</v>
      </c>
      <c r="AP65" s="376">
        <v>2</v>
      </c>
      <c r="AQ65" s="376">
        <v>12</v>
      </c>
      <c r="AR65" s="37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76">
        <f ca="1">COUNTIF(INDIRECT("H"&amp;(ROW()+12*(($AO65-1)*3+$AP65)-ROW())/12+5):INDIRECT("S"&amp;(ROW()+12*(($AO65-1)*3+$AP65)-ROW())/12+5),AR65)</f>
        <v>0</v>
      </c>
      <c r="AT65" s="378"/>
      <c r="AV65" s="376">
        <f ca="1">IF(AND(AR65&gt;0,AS65&gt;0),COUNTIF(AV$6:AV64,"&gt;0")+1,0)</f>
        <v>0</v>
      </c>
      <c r="BF65" s="376">
        <v>3</v>
      </c>
      <c r="BH65" s="382"/>
      <c r="BI65" s="382"/>
      <c r="BJ65" s="382"/>
      <c r="BK65" s="382"/>
      <c r="BL65" s="382"/>
      <c r="BM65" s="382"/>
      <c r="BN65" s="382"/>
      <c r="BO65" s="382"/>
      <c r="BP65" s="382"/>
      <c r="BQ65" s="382"/>
      <c r="BR65" s="382"/>
      <c r="BS65" s="382"/>
    </row>
    <row r="66" spans="1:84" x14ac:dyDescent="0.15">
      <c r="A66" s="520">
        <v>21</v>
      </c>
      <c r="B66" s="523"/>
      <c r="C66" s="523"/>
      <c r="D66" s="526"/>
      <c r="E66" s="527"/>
      <c r="F66" s="526"/>
      <c r="G66" s="390" t="s">
        <v>367</v>
      </c>
      <c r="H66" s="389"/>
      <c r="I66" s="436" t="str">
        <f t="shared" si="54"/>
        <v/>
      </c>
      <c r="J66" s="436" t="str">
        <f t="shared" si="54"/>
        <v/>
      </c>
      <c r="K66" s="436" t="str">
        <f t="shared" si="54"/>
        <v/>
      </c>
      <c r="L66" s="436" t="str">
        <f t="shared" si="54"/>
        <v/>
      </c>
      <c r="M66" s="436" t="str">
        <f t="shared" si="54"/>
        <v/>
      </c>
      <c r="N66" s="436" t="str">
        <f t="shared" si="54"/>
        <v/>
      </c>
      <c r="O66" s="436" t="str">
        <f t="shared" si="54"/>
        <v/>
      </c>
      <c r="P66" s="436" t="str">
        <f t="shared" si="54"/>
        <v/>
      </c>
      <c r="Q66" s="436" t="str">
        <f t="shared" si="54"/>
        <v/>
      </c>
      <c r="R66" s="436" t="str">
        <f t="shared" si="54"/>
        <v/>
      </c>
      <c r="S66" s="436" t="str">
        <f t="shared" si="54"/>
        <v/>
      </c>
      <c r="T66" s="387">
        <f t="shared" si="2"/>
        <v>0</v>
      </c>
      <c r="AO66" s="376">
        <v>2</v>
      </c>
      <c r="AP66" s="376">
        <v>3</v>
      </c>
      <c r="AQ66" s="376">
        <v>1</v>
      </c>
      <c r="AR66" s="37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76">
        <f ca="1">COUNTIF(INDIRECT("H"&amp;(ROW()+12*(($AO66-1)*3+$AP66)-ROW())/12+5):INDIRECT("S"&amp;(ROW()+12*(($AO66-1)*3+$AP66)-ROW())/12+5),AR66)</f>
        <v>0</v>
      </c>
      <c r="AT66" s="378"/>
      <c r="AV66" s="376">
        <f ca="1">IF(AND(AR66&gt;0,AS66&gt;0),COUNTIF(AV$6:AV65,"&gt;0")+1,0)</f>
        <v>0</v>
      </c>
      <c r="BF66" s="376">
        <v>1</v>
      </c>
      <c r="BH66" s="376">
        <f t="shared" ref="BH66" si="67">SUM(H66:H67)</f>
        <v>0</v>
      </c>
      <c r="BI66" s="376">
        <f t="shared" ref="BI66:BS66" si="68">SUM(I66:I67)</f>
        <v>0</v>
      </c>
      <c r="BJ66" s="376">
        <f t="shared" si="68"/>
        <v>0</v>
      </c>
      <c r="BK66" s="376">
        <f t="shared" si="68"/>
        <v>0</v>
      </c>
      <c r="BL66" s="376">
        <f t="shared" si="68"/>
        <v>0</v>
      </c>
      <c r="BM66" s="376">
        <f t="shared" si="68"/>
        <v>0</v>
      </c>
      <c r="BN66" s="376">
        <f t="shared" si="68"/>
        <v>0</v>
      </c>
      <c r="BO66" s="376">
        <f t="shared" si="68"/>
        <v>0</v>
      </c>
      <c r="BP66" s="376">
        <f t="shared" si="68"/>
        <v>0</v>
      </c>
      <c r="BQ66" s="376">
        <f t="shared" si="68"/>
        <v>0</v>
      </c>
      <c r="BR66" s="376">
        <f t="shared" si="68"/>
        <v>0</v>
      </c>
      <c r="BS66" s="376">
        <f t="shared" si="68"/>
        <v>0</v>
      </c>
      <c r="BU66" s="376">
        <f t="shared" ref="BU66:CF66" si="69">SUM(U66:U67)</f>
        <v>0</v>
      </c>
      <c r="BV66" s="376">
        <f t="shared" si="69"/>
        <v>0</v>
      </c>
      <c r="BW66" s="376">
        <f t="shared" si="69"/>
        <v>0</v>
      </c>
      <c r="BX66" s="376">
        <f t="shared" si="69"/>
        <v>0</v>
      </c>
      <c r="BY66" s="376">
        <f t="shared" si="69"/>
        <v>0</v>
      </c>
      <c r="BZ66" s="376">
        <f t="shared" si="69"/>
        <v>0</v>
      </c>
      <c r="CA66" s="376">
        <f t="shared" si="69"/>
        <v>0</v>
      </c>
      <c r="CB66" s="376">
        <f t="shared" si="69"/>
        <v>0</v>
      </c>
      <c r="CC66" s="376">
        <f t="shared" si="69"/>
        <v>0</v>
      </c>
      <c r="CD66" s="376">
        <f t="shared" si="69"/>
        <v>0</v>
      </c>
      <c r="CE66" s="376">
        <f t="shared" si="69"/>
        <v>0</v>
      </c>
      <c r="CF66" s="376">
        <f t="shared" si="69"/>
        <v>0</v>
      </c>
    </row>
    <row r="67" spans="1:84" x14ac:dyDescent="0.15">
      <c r="A67" s="521"/>
      <c r="B67" s="524"/>
      <c r="C67" s="524"/>
      <c r="D67" s="524"/>
      <c r="E67" s="528"/>
      <c r="F67" s="524"/>
      <c r="G67" s="386" t="s">
        <v>366</v>
      </c>
      <c r="H67" s="385"/>
      <c r="I67" s="437" t="str">
        <f t="shared" si="54"/>
        <v/>
      </c>
      <c r="J67" s="437" t="str">
        <f t="shared" si="54"/>
        <v/>
      </c>
      <c r="K67" s="437" t="str">
        <f t="shared" si="54"/>
        <v/>
      </c>
      <c r="L67" s="437" t="str">
        <f t="shared" si="54"/>
        <v/>
      </c>
      <c r="M67" s="437" t="str">
        <f t="shared" si="54"/>
        <v/>
      </c>
      <c r="N67" s="437" t="str">
        <f t="shared" si="54"/>
        <v/>
      </c>
      <c r="O67" s="437" t="str">
        <f t="shared" si="54"/>
        <v/>
      </c>
      <c r="P67" s="437" t="str">
        <f t="shared" si="54"/>
        <v/>
      </c>
      <c r="Q67" s="437" t="str">
        <f t="shared" si="54"/>
        <v/>
      </c>
      <c r="R67" s="437" t="str">
        <f t="shared" si="54"/>
        <v/>
      </c>
      <c r="S67" s="437" t="str">
        <f t="shared" si="54"/>
        <v/>
      </c>
      <c r="T67" s="383">
        <f t="shared" si="2"/>
        <v>0</v>
      </c>
      <c r="AO67" s="376">
        <v>2</v>
      </c>
      <c r="AP67" s="376">
        <v>3</v>
      </c>
      <c r="AQ67" s="376">
        <v>2</v>
      </c>
      <c r="AR67" s="37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76">
        <f ca="1">COUNTIF(INDIRECT("H"&amp;(ROW()+12*(($AO67-1)*3+$AP67)-ROW())/12+5):INDIRECT("S"&amp;(ROW()+12*(($AO67-1)*3+$AP67)-ROW())/12+5),AR67)</f>
        <v>0</v>
      </c>
      <c r="AT67" s="378"/>
      <c r="AV67" s="376">
        <f ca="1">IF(AND(AR67&gt;0,AS67&gt;0),COUNTIF(AV$6:AV66,"&gt;0")+1,0)</f>
        <v>0</v>
      </c>
      <c r="BF67" s="376">
        <v>2</v>
      </c>
      <c r="BG67" s="376" t="s">
        <v>365</v>
      </c>
      <c r="BH67" s="376">
        <f t="shared" ref="BH67:BS67" si="70">IF(BH66+BU66&gt;40000,1,0)</f>
        <v>0</v>
      </c>
      <c r="BI67" s="376">
        <f t="shared" si="70"/>
        <v>0</v>
      </c>
      <c r="BJ67" s="376">
        <f t="shared" si="70"/>
        <v>0</v>
      </c>
      <c r="BK67" s="376">
        <f t="shared" si="70"/>
        <v>0</v>
      </c>
      <c r="BL67" s="376">
        <f t="shared" si="70"/>
        <v>0</v>
      </c>
      <c r="BM67" s="376">
        <f t="shared" si="70"/>
        <v>0</v>
      </c>
      <c r="BN67" s="376">
        <f t="shared" si="70"/>
        <v>0</v>
      </c>
      <c r="BO67" s="376">
        <f t="shared" si="70"/>
        <v>0</v>
      </c>
      <c r="BP67" s="376">
        <f t="shared" si="70"/>
        <v>0</v>
      </c>
      <c r="BQ67" s="376">
        <f t="shared" si="70"/>
        <v>0</v>
      </c>
      <c r="BR67" s="376">
        <f t="shared" si="70"/>
        <v>0</v>
      </c>
      <c r="BS67" s="376">
        <f t="shared" si="70"/>
        <v>0</v>
      </c>
    </row>
    <row r="68" spans="1:84" x14ac:dyDescent="0.15">
      <c r="A68" s="522"/>
      <c r="B68" s="525"/>
      <c r="C68" s="525"/>
      <c r="D68" s="525"/>
      <c r="E68" s="529"/>
      <c r="F68" s="525"/>
      <c r="G68" s="421" t="s">
        <v>440</v>
      </c>
      <c r="H68" s="381"/>
      <c r="I68" s="440"/>
      <c r="J68" s="440"/>
      <c r="K68" s="440"/>
      <c r="L68" s="440"/>
      <c r="M68" s="440"/>
      <c r="N68" s="440"/>
      <c r="O68" s="440"/>
      <c r="P68" s="440"/>
      <c r="Q68" s="440"/>
      <c r="R68" s="440"/>
      <c r="S68" s="440"/>
      <c r="T68" s="379">
        <f t="shared" si="2"/>
        <v>0</v>
      </c>
      <c r="AO68" s="376">
        <v>2</v>
      </c>
      <c r="AP68" s="376">
        <v>3</v>
      </c>
      <c r="AQ68" s="376">
        <v>3</v>
      </c>
      <c r="AR68" s="37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76">
        <f ca="1">COUNTIF(INDIRECT("H"&amp;(ROW()+12*(($AO68-1)*3+$AP68)-ROW())/12+5):INDIRECT("S"&amp;(ROW()+12*(($AO68-1)*3+$AP68)-ROW())/12+5),AR68)</f>
        <v>0</v>
      </c>
      <c r="AT68" s="378"/>
      <c r="AV68" s="376">
        <f ca="1">IF(AND(AR68&gt;0,AS68&gt;0),COUNTIF(AV$6:AV67,"&gt;0")+1,0)</f>
        <v>0</v>
      </c>
      <c r="BF68" s="376">
        <v>3</v>
      </c>
    </row>
    <row r="69" spans="1:84" x14ac:dyDescent="0.15">
      <c r="A69" s="520">
        <v>22</v>
      </c>
      <c r="B69" s="523"/>
      <c r="C69" s="523"/>
      <c r="D69" s="526"/>
      <c r="E69" s="527"/>
      <c r="F69" s="526"/>
      <c r="G69" s="390" t="s">
        <v>367</v>
      </c>
      <c r="H69" s="389"/>
      <c r="I69" s="436" t="str">
        <f t="shared" si="54"/>
        <v/>
      </c>
      <c r="J69" s="436" t="str">
        <f t="shared" si="54"/>
        <v/>
      </c>
      <c r="K69" s="436" t="str">
        <f t="shared" si="54"/>
        <v/>
      </c>
      <c r="L69" s="436" t="str">
        <f t="shared" si="54"/>
        <v/>
      </c>
      <c r="M69" s="436" t="str">
        <f t="shared" si="54"/>
        <v/>
      </c>
      <c r="N69" s="436" t="str">
        <f t="shared" si="54"/>
        <v/>
      </c>
      <c r="O69" s="436" t="str">
        <f t="shared" si="54"/>
        <v/>
      </c>
      <c r="P69" s="436" t="str">
        <f t="shared" si="54"/>
        <v/>
      </c>
      <c r="Q69" s="436" t="str">
        <f t="shared" si="54"/>
        <v/>
      </c>
      <c r="R69" s="436" t="str">
        <f t="shared" si="54"/>
        <v/>
      </c>
      <c r="S69" s="436" t="str">
        <f t="shared" si="54"/>
        <v/>
      </c>
      <c r="T69" s="387">
        <f t="shared" si="2"/>
        <v>0</v>
      </c>
      <c r="AO69" s="376">
        <v>2</v>
      </c>
      <c r="AP69" s="376">
        <v>3</v>
      </c>
      <c r="AQ69" s="376">
        <v>4</v>
      </c>
      <c r="AR69" s="37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76">
        <f ca="1">COUNTIF(INDIRECT("H"&amp;(ROW()+12*(($AO69-1)*3+$AP69)-ROW())/12+5):INDIRECT("S"&amp;(ROW()+12*(($AO69-1)*3+$AP69)-ROW())/12+5),AR69)</f>
        <v>0</v>
      </c>
      <c r="AT69" s="378"/>
      <c r="AV69" s="376">
        <f ca="1">IF(AND(AR69&gt;0,AS69&gt;0),COUNTIF(AV$6:AV68,"&gt;0")+1,0)</f>
        <v>0</v>
      </c>
      <c r="BF69" s="376">
        <v>1</v>
      </c>
      <c r="BH69" s="376">
        <f t="shared" ref="BH69" si="71">SUM(H69:H70)</f>
        <v>0</v>
      </c>
      <c r="BI69" s="376">
        <f t="shared" ref="BI69:BS69" si="72">SUM(I69:I70)</f>
        <v>0</v>
      </c>
      <c r="BJ69" s="376">
        <f t="shared" si="72"/>
        <v>0</v>
      </c>
      <c r="BK69" s="376">
        <f t="shared" si="72"/>
        <v>0</v>
      </c>
      <c r="BL69" s="376">
        <f t="shared" si="72"/>
        <v>0</v>
      </c>
      <c r="BM69" s="376">
        <f t="shared" si="72"/>
        <v>0</v>
      </c>
      <c r="BN69" s="376">
        <f t="shared" si="72"/>
        <v>0</v>
      </c>
      <c r="BO69" s="376">
        <f t="shared" si="72"/>
        <v>0</v>
      </c>
      <c r="BP69" s="376">
        <f t="shared" si="72"/>
        <v>0</v>
      </c>
      <c r="BQ69" s="376">
        <f t="shared" si="72"/>
        <v>0</v>
      </c>
      <c r="BR69" s="376">
        <f t="shared" si="72"/>
        <v>0</v>
      </c>
      <c r="BS69" s="376">
        <f t="shared" si="72"/>
        <v>0</v>
      </c>
      <c r="BU69" s="376">
        <f t="shared" ref="BU69:CF69" si="73">SUM(U69:U70)</f>
        <v>0</v>
      </c>
      <c r="BV69" s="376">
        <f t="shared" si="73"/>
        <v>0</v>
      </c>
      <c r="BW69" s="376">
        <f t="shared" si="73"/>
        <v>0</v>
      </c>
      <c r="BX69" s="376">
        <f t="shared" si="73"/>
        <v>0</v>
      </c>
      <c r="BY69" s="376">
        <f t="shared" si="73"/>
        <v>0</v>
      </c>
      <c r="BZ69" s="376">
        <f t="shared" si="73"/>
        <v>0</v>
      </c>
      <c r="CA69" s="376">
        <f t="shared" si="73"/>
        <v>0</v>
      </c>
      <c r="CB69" s="376">
        <f t="shared" si="73"/>
        <v>0</v>
      </c>
      <c r="CC69" s="376">
        <f t="shared" si="73"/>
        <v>0</v>
      </c>
      <c r="CD69" s="376">
        <f t="shared" si="73"/>
        <v>0</v>
      </c>
      <c r="CE69" s="376">
        <f t="shared" si="73"/>
        <v>0</v>
      </c>
      <c r="CF69" s="376">
        <f t="shared" si="73"/>
        <v>0</v>
      </c>
    </row>
    <row r="70" spans="1:84" x14ac:dyDescent="0.15">
      <c r="A70" s="521"/>
      <c r="B70" s="524"/>
      <c r="C70" s="524"/>
      <c r="D70" s="524"/>
      <c r="E70" s="528"/>
      <c r="F70" s="524"/>
      <c r="G70" s="386" t="s">
        <v>366</v>
      </c>
      <c r="H70" s="385"/>
      <c r="I70" s="437" t="str">
        <f t="shared" ref="I70:S85" si="74">IF(H70="","",H70)</f>
        <v/>
      </c>
      <c r="J70" s="437" t="str">
        <f t="shared" si="74"/>
        <v/>
      </c>
      <c r="K70" s="437" t="str">
        <f t="shared" si="74"/>
        <v/>
      </c>
      <c r="L70" s="437" t="str">
        <f t="shared" si="74"/>
        <v/>
      </c>
      <c r="M70" s="437" t="str">
        <f t="shared" si="74"/>
        <v/>
      </c>
      <c r="N70" s="437" t="str">
        <f t="shared" si="74"/>
        <v/>
      </c>
      <c r="O70" s="437" t="str">
        <f t="shared" si="74"/>
        <v/>
      </c>
      <c r="P70" s="437" t="str">
        <f t="shared" si="74"/>
        <v/>
      </c>
      <c r="Q70" s="437" t="str">
        <f t="shared" si="74"/>
        <v/>
      </c>
      <c r="R70" s="437" t="str">
        <f t="shared" si="74"/>
        <v/>
      </c>
      <c r="S70" s="437" t="str">
        <f t="shared" si="74"/>
        <v/>
      </c>
      <c r="T70" s="383">
        <f t="shared" ref="T70:T95" si="75">SUM(H70:S70)</f>
        <v>0</v>
      </c>
      <c r="AO70" s="376">
        <v>2</v>
      </c>
      <c r="AP70" s="376">
        <v>3</v>
      </c>
      <c r="AQ70" s="376">
        <v>5</v>
      </c>
      <c r="AR70" s="37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76">
        <f ca="1">COUNTIF(INDIRECT("H"&amp;(ROW()+12*(($AO70-1)*3+$AP70)-ROW())/12+5):INDIRECT("S"&amp;(ROW()+12*(($AO70-1)*3+$AP70)-ROW())/12+5),AR70)</f>
        <v>0</v>
      </c>
      <c r="AT70" s="378"/>
      <c r="AV70" s="376">
        <f ca="1">IF(AND(AR70&gt;0,AS70&gt;0),COUNTIF(AV$6:AV69,"&gt;0")+1,0)</f>
        <v>0</v>
      </c>
      <c r="BF70" s="376">
        <v>2</v>
      </c>
      <c r="BG70" s="376" t="s">
        <v>365</v>
      </c>
      <c r="BH70" s="376">
        <f t="shared" ref="BH70:BS70" si="76">IF(BH69+BU69&gt;40000,1,0)</f>
        <v>0</v>
      </c>
      <c r="BI70" s="376">
        <f t="shared" si="76"/>
        <v>0</v>
      </c>
      <c r="BJ70" s="376">
        <f t="shared" si="76"/>
        <v>0</v>
      </c>
      <c r="BK70" s="376">
        <f t="shared" si="76"/>
        <v>0</v>
      </c>
      <c r="BL70" s="376">
        <f t="shared" si="76"/>
        <v>0</v>
      </c>
      <c r="BM70" s="376">
        <f t="shared" si="76"/>
        <v>0</v>
      </c>
      <c r="BN70" s="376">
        <f t="shared" si="76"/>
        <v>0</v>
      </c>
      <c r="BO70" s="376">
        <f t="shared" si="76"/>
        <v>0</v>
      </c>
      <c r="BP70" s="376">
        <f t="shared" si="76"/>
        <v>0</v>
      </c>
      <c r="BQ70" s="376">
        <f t="shared" si="76"/>
        <v>0</v>
      </c>
      <c r="BR70" s="376">
        <f t="shared" si="76"/>
        <v>0</v>
      </c>
      <c r="BS70" s="376">
        <f t="shared" si="76"/>
        <v>0</v>
      </c>
    </row>
    <row r="71" spans="1:84" x14ac:dyDescent="0.15">
      <c r="A71" s="522"/>
      <c r="B71" s="525"/>
      <c r="C71" s="525"/>
      <c r="D71" s="525"/>
      <c r="E71" s="529"/>
      <c r="F71" s="525"/>
      <c r="G71" s="421" t="s">
        <v>440</v>
      </c>
      <c r="H71" s="381"/>
      <c r="I71" s="440"/>
      <c r="J71" s="440"/>
      <c r="K71" s="440"/>
      <c r="L71" s="440"/>
      <c r="M71" s="440"/>
      <c r="N71" s="440"/>
      <c r="O71" s="440"/>
      <c r="P71" s="440"/>
      <c r="Q71" s="440"/>
      <c r="R71" s="440"/>
      <c r="S71" s="440"/>
      <c r="T71" s="379">
        <f t="shared" si="75"/>
        <v>0</v>
      </c>
      <c r="AO71" s="376">
        <v>2</v>
      </c>
      <c r="AP71" s="376">
        <v>3</v>
      </c>
      <c r="AQ71" s="376">
        <v>6</v>
      </c>
      <c r="AR71" s="37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76">
        <f ca="1">COUNTIF(INDIRECT("H"&amp;(ROW()+12*(($AO71-1)*3+$AP71)-ROW())/12+5):INDIRECT("S"&amp;(ROW()+12*(($AO71-1)*3+$AP71)-ROW())/12+5),AR71)</f>
        <v>0</v>
      </c>
      <c r="AT71" s="378"/>
      <c r="AV71" s="376">
        <f ca="1">IF(AND(AR71&gt;0,AS71&gt;0),COUNTIF(AV$6:AV70,"&gt;0")+1,0)</f>
        <v>0</v>
      </c>
      <c r="BF71" s="376">
        <v>3</v>
      </c>
    </row>
    <row r="72" spans="1:84" x14ac:dyDescent="0.15">
      <c r="A72" s="520">
        <v>23</v>
      </c>
      <c r="B72" s="526"/>
      <c r="C72" s="526"/>
      <c r="D72" s="526"/>
      <c r="E72" s="527"/>
      <c r="F72" s="526"/>
      <c r="G72" s="390" t="s">
        <v>367</v>
      </c>
      <c r="H72" s="389"/>
      <c r="I72" s="436" t="str">
        <f t="shared" si="74"/>
        <v/>
      </c>
      <c r="J72" s="436" t="str">
        <f t="shared" si="74"/>
        <v/>
      </c>
      <c r="K72" s="436" t="str">
        <f t="shared" si="74"/>
        <v/>
      </c>
      <c r="L72" s="436" t="str">
        <f t="shared" si="74"/>
        <v/>
      </c>
      <c r="M72" s="436" t="str">
        <f t="shared" si="74"/>
        <v/>
      </c>
      <c r="N72" s="436" t="str">
        <f t="shared" si="74"/>
        <v/>
      </c>
      <c r="O72" s="436" t="str">
        <f t="shared" si="74"/>
        <v/>
      </c>
      <c r="P72" s="436" t="str">
        <f t="shared" si="74"/>
        <v/>
      </c>
      <c r="Q72" s="436" t="str">
        <f t="shared" si="74"/>
        <v/>
      </c>
      <c r="R72" s="436" t="str">
        <f t="shared" si="74"/>
        <v/>
      </c>
      <c r="S72" s="436" t="str">
        <f t="shared" si="74"/>
        <v/>
      </c>
      <c r="T72" s="387">
        <f t="shared" si="75"/>
        <v>0</v>
      </c>
      <c r="AO72" s="376">
        <v>2</v>
      </c>
      <c r="AP72" s="376">
        <v>3</v>
      </c>
      <c r="AQ72" s="376">
        <v>7</v>
      </c>
      <c r="AR72" s="37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76">
        <f ca="1">COUNTIF(INDIRECT("H"&amp;(ROW()+12*(($AO72-1)*3+$AP72)-ROW())/12+5):INDIRECT("S"&amp;(ROW()+12*(($AO72-1)*3+$AP72)-ROW())/12+5),AR72)</f>
        <v>0</v>
      </c>
      <c r="AT72" s="378"/>
      <c r="AV72" s="376">
        <f ca="1">IF(AND(AR72&gt;0,AS72&gt;0),COUNTIF(AV$6:AV71,"&gt;0")+1,0)</f>
        <v>0</v>
      </c>
      <c r="BF72" s="376">
        <v>1</v>
      </c>
      <c r="BH72" s="376">
        <f t="shared" ref="BH72" si="77">SUM(H72:H73)</f>
        <v>0</v>
      </c>
      <c r="BI72" s="376">
        <f t="shared" ref="BI72:BS72" si="78">SUM(I72:I73)</f>
        <v>0</v>
      </c>
      <c r="BJ72" s="376">
        <f t="shared" si="78"/>
        <v>0</v>
      </c>
      <c r="BK72" s="376">
        <f t="shared" si="78"/>
        <v>0</v>
      </c>
      <c r="BL72" s="376">
        <f t="shared" si="78"/>
        <v>0</v>
      </c>
      <c r="BM72" s="376">
        <f t="shared" si="78"/>
        <v>0</v>
      </c>
      <c r="BN72" s="376">
        <f t="shared" si="78"/>
        <v>0</v>
      </c>
      <c r="BO72" s="376">
        <f t="shared" si="78"/>
        <v>0</v>
      </c>
      <c r="BP72" s="376">
        <f t="shared" si="78"/>
        <v>0</v>
      </c>
      <c r="BQ72" s="376">
        <f t="shared" si="78"/>
        <v>0</v>
      </c>
      <c r="BR72" s="376">
        <f t="shared" si="78"/>
        <v>0</v>
      </c>
      <c r="BS72" s="376">
        <f t="shared" si="78"/>
        <v>0</v>
      </c>
      <c r="BU72" s="376">
        <f t="shared" ref="BU72:CF72" si="79">SUM(U72:U73)</f>
        <v>0</v>
      </c>
      <c r="BV72" s="376">
        <f t="shared" si="79"/>
        <v>0</v>
      </c>
      <c r="BW72" s="376">
        <f t="shared" si="79"/>
        <v>0</v>
      </c>
      <c r="BX72" s="376">
        <f t="shared" si="79"/>
        <v>0</v>
      </c>
      <c r="BY72" s="376">
        <f t="shared" si="79"/>
        <v>0</v>
      </c>
      <c r="BZ72" s="376">
        <f t="shared" si="79"/>
        <v>0</v>
      </c>
      <c r="CA72" s="376">
        <f t="shared" si="79"/>
        <v>0</v>
      </c>
      <c r="CB72" s="376">
        <f t="shared" si="79"/>
        <v>0</v>
      </c>
      <c r="CC72" s="376">
        <f t="shared" si="79"/>
        <v>0</v>
      </c>
      <c r="CD72" s="376">
        <f t="shared" si="79"/>
        <v>0</v>
      </c>
      <c r="CE72" s="376">
        <f t="shared" si="79"/>
        <v>0</v>
      </c>
      <c r="CF72" s="376">
        <f t="shared" si="79"/>
        <v>0</v>
      </c>
    </row>
    <row r="73" spans="1:84" x14ac:dyDescent="0.15">
      <c r="A73" s="521"/>
      <c r="B73" s="524"/>
      <c r="C73" s="524"/>
      <c r="D73" s="524"/>
      <c r="E73" s="528"/>
      <c r="F73" s="524"/>
      <c r="G73" s="386" t="s">
        <v>366</v>
      </c>
      <c r="H73" s="385"/>
      <c r="I73" s="437" t="str">
        <f t="shared" si="74"/>
        <v/>
      </c>
      <c r="J73" s="437" t="str">
        <f t="shared" si="74"/>
        <v/>
      </c>
      <c r="K73" s="437" t="str">
        <f t="shared" si="74"/>
        <v/>
      </c>
      <c r="L73" s="437" t="str">
        <f t="shared" si="74"/>
        <v/>
      </c>
      <c r="M73" s="437" t="str">
        <f t="shared" si="74"/>
        <v/>
      </c>
      <c r="N73" s="437" t="str">
        <f t="shared" si="74"/>
        <v/>
      </c>
      <c r="O73" s="437" t="str">
        <f t="shared" si="74"/>
        <v/>
      </c>
      <c r="P73" s="437" t="str">
        <f t="shared" si="74"/>
        <v/>
      </c>
      <c r="Q73" s="437" t="str">
        <f t="shared" si="74"/>
        <v/>
      </c>
      <c r="R73" s="437" t="str">
        <f t="shared" si="74"/>
        <v/>
      </c>
      <c r="S73" s="437" t="str">
        <f t="shared" si="74"/>
        <v/>
      </c>
      <c r="T73" s="383">
        <f t="shared" si="75"/>
        <v>0</v>
      </c>
      <c r="AO73" s="376">
        <v>2</v>
      </c>
      <c r="AP73" s="376">
        <v>3</v>
      </c>
      <c r="AQ73" s="376">
        <v>8</v>
      </c>
      <c r="AR73" s="37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76">
        <f ca="1">COUNTIF(INDIRECT("H"&amp;(ROW()+12*(($AO73-1)*3+$AP73)-ROW())/12+5):INDIRECT("S"&amp;(ROW()+12*(($AO73-1)*3+$AP73)-ROW())/12+5),AR73)</f>
        <v>0</v>
      </c>
      <c r="AT73" s="378"/>
      <c r="AV73" s="376">
        <f ca="1">IF(AND(AR73&gt;0,AS73&gt;0),COUNTIF(AV$6:AV72,"&gt;0")+1,0)</f>
        <v>0</v>
      </c>
      <c r="BF73" s="376">
        <v>2</v>
      </c>
      <c r="BG73" s="376" t="s">
        <v>365</v>
      </c>
      <c r="BH73" s="376">
        <f t="shared" ref="BH73:BS73" si="80">IF(BH72+BU72&gt;40000,1,0)</f>
        <v>0</v>
      </c>
      <c r="BI73" s="376">
        <f t="shared" si="80"/>
        <v>0</v>
      </c>
      <c r="BJ73" s="376">
        <f t="shared" si="80"/>
        <v>0</v>
      </c>
      <c r="BK73" s="376">
        <f t="shared" si="80"/>
        <v>0</v>
      </c>
      <c r="BL73" s="376">
        <f t="shared" si="80"/>
        <v>0</v>
      </c>
      <c r="BM73" s="376">
        <f t="shared" si="80"/>
        <v>0</v>
      </c>
      <c r="BN73" s="376">
        <f t="shared" si="80"/>
        <v>0</v>
      </c>
      <c r="BO73" s="376">
        <f t="shared" si="80"/>
        <v>0</v>
      </c>
      <c r="BP73" s="376">
        <f t="shared" si="80"/>
        <v>0</v>
      </c>
      <c r="BQ73" s="376">
        <f t="shared" si="80"/>
        <v>0</v>
      </c>
      <c r="BR73" s="376">
        <f t="shared" si="80"/>
        <v>0</v>
      </c>
      <c r="BS73" s="376">
        <f t="shared" si="80"/>
        <v>0</v>
      </c>
    </row>
    <row r="74" spans="1:84" x14ac:dyDescent="0.15">
      <c r="A74" s="522"/>
      <c r="B74" s="525"/>
      <c r="C74" s="525"/>
      <c r="D74" s="525"/>
      <c r="E74" s="529"/>
      <c r="F74" s="525"/>
      <c r="G74" s="421" t="s">
        <v>440</v>
      </c>
      <c r="H74" s="381"/>
      <c r="I74" s="440"/>
      <c r="J74" s="440"/>
      <c r="K74" s="440"/>
      <c r="L74" s="440"/>
      <c r="M74" s="440"/>
      <c r="N74" s="440"/>
      <c r="O74" s="440"/>
      <c r="P74" s="440"/>
      <c r="Q74" s="440"/>
      <c r="R74" s="440"/>
      <c r="S74" s="440"/>
      <c r="T74" s="379">
        <f t="shared" si="75"/>
        <v>0</v>
      </c>
      <c r="AO74" s="376">
        <v>2</v>
      </c>
      <c r="AP74" s="376">
        <v>3</v>
      </c>
      <c r="AQ74" s="376">
        <v>9</v>
      </c>
      <c r="AR74" s="37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76">
        <f ca="1">COUNTIF(INDIRECT("H"&amp;(ROW()+12*(($AO74-1)*3+$AP74)-ROW())/12+5):INDIRECT("S"&amp;(ROW()+12*(($AO74-1)*3+$AP74)-ROW())/12+5),AR74)</f>
        <v>0</v>
      </c>
      <c r="AT74" s="378"/>
      <c r="AV74" s="376">
        <f ca="1">IF(AND(AR74&gt;0,AS74&gt;0),COUNTIF(AV$6:AV73,"&gt;0")+1,0)</f>
        <v>0</v>
      </c>
      <c r="BF74" s="376">
        <v>3</v>
      </c>
    </row>
    <row r="75" spans="1:84" x14ac:dyDescent="0.15">
      <c r="A75" s="520">
        <v>24</v>
      </c>
      <c r="B75" s="526"/>
      <c r="C75" s="523"/>
      <c r="D75" s="526"/>
      <c r="E75" s="527"/>
      <c r="F75" s="526"/>
      <c r="G75" s="390" t="s">
        <v>367</v>
      </c>
      <c r="H75" s="389"/>
      <c r="I75" s="436" t="str">
        <f t="shared" si="74"/>
        <v/>
      </c>
      <c r="J75" s="436" t="str">
        <f t="shared" si="74"/>
        <v/>
      </c>
      <c r="K75" s="436" t="str">
        <f t="shared" si="74"/>
        <v/>
      </c>
      <c r="L75" s="436" t="str">
        <f t="shared" si="74"/>
        <v/>
      </c>
      <c r="M75" s="436" t="str">
        <f t="shared" si="74"/>
        <v/>
      </c>
      <c r="N75" s="436" t="str">
        <f t="shared" si="74"/>
        <v/>
      </c>
      <c r="O75" s="436" t="str">
        <f t="shared" si="74"/>
        <v/>
      </c>
      <c r="P75" s="436" t="str">
        <f t="shared" si="74"/>
        <v/>
      </c>
      <c r="Q75" s="436" t="str">
        <f t="shared" si="74"/>
        <v/>
      </c>
      <c r="R75" s="436" t="str">
        <f t="shared" si="74"/>
        <v/>
      </c>
      <c r="S75" s="436" t="str">
        <f t="shared" si="74"/>
        <v/>
      </c>
      <c r="T75" s="387">
        <f t="shared" si="75"/>
        <v>0</v>
      </c>
      <c r="AO75" s="376">
        <v>2</v>
      </c>
      <c r="AP75" s="376">
        <v>3</v>
      </c>
      <c r="AQ75" s="376">
        <v>10</v>
      </c>
      <c r="AR75" s="37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76">
        <f ca="1">COUNTIF(INDIRECT("H"&amp;(ROW()+12*(($AO75-1)*3+$AP75)-ROW())/12+5):INDIRECT("S"&amp;(ROW()+12*(($AO75-1)*3+$AP75)-ROW())/12+5),AR75)</f>
        <v>0</v>
      </c>
      <c r="AT75" s="378"/>
      <c r="AV75" s="376">
        <f ca="1">IF(AND(AR75&gt;0,AS75&gt;0),COUNTIF(AV$6:AV74,"&gt;0")+1,0)</f>
        <v>0</v>
      </c>
      <c r="BF75" s="376">
        <v>1</v>
      </c>
      <c r="BH75" s="376">
        <f t="shared" ref="BH75" si="81">SUM(H75:H76)</f>
        <v>0</v>
      </c>
      <c r="BI75" s="376">
        <f t="shared" ref="BI75:BS75" si="82">SUM(I75:I76)</f>
        <v>0</v>
      </c>
      <c r="BJ75" s="376">
        <f t="shared" si="82"/>
        <v>0</v>
      </c>
      <c r="BK75" s="376">
        <f t="shared" si="82"/>
        <v>0</v>
      </c>
      <c r="BL75" s="376">
        <f t="shared" si="82"/>
        <v>0</v>
      </c>
      <c r="BM75" s="376">
        <f t="shared" si="82"/>
        <v>0</v>
      </c>
      <c r="BN75" s="376">
        <f t="shared" si="82"/>
        <v>0</v>
      </c>
      <c r="BO75" s="376">
        <f t="shared" si="82"/>
        <v>0</v>
      </c>
      <c r="BP75" s="376">
        <f t="shared" si="82"/>
        <v>0</v>
      </c>
      <c r="BQ75" s="376">
        <f t="shared" si="82"/>
        <v>0</v>
      </c>
      <c r="BR75" s="376">
        <f t="shared" si="82"/>
        <v>0</v>
      </c>
      <c r="BS75" s="376">
        <f t="shared" si="82"/>
        <v>0</v>
      </c>
      <c r="BU75" s="376">
        <f t="shared" ref="BU75:CF75" si="83">SUM(U75:U76)</f>
        <v>0</v>
      </c>
      <c r="BV75" s="376">
        <f t="shared" si="83"/>
        <v>0</v>
      </c>
      <c r="BW75" s="376">
        <f t="shared" si="83"/>
        <v>0</v>
      </c>
      <c r="BX75" s="376">
        <f t="shared" si="83"/>
        <v>0</v>
      </c>
      <c r="BY75" s="376">
        <f t="shared" si="83"/>
        <v>0</v>
      </c>
      <c r="BZ75" s="376">
        <f t="shared" si="83"/>
        <v>0</v>
      </c>
      <c r="CA75" s="376">
        <f t="shared" si="83"/>
        <v>0</v>
      </c>
      <c r="CB75" s="376">
        <f t="shared" si="83"/>
        <v>0</v>
      </c>
      <c r="CC75" s="376">
        <f t="shared" si="83"/>
        <v>0</v>
      </c>
      <c r="CD75" s="376">
        <f t="shared" si="83"/>
        <v>0</v>
      </c>
      <c r="CE75" s="376">
        <f t="shared" si="83"/>
        <v>0</v>
      </c>
      <c r="CF75" s="376">
        <f t="shared" si="83"/>
        <v>0</v>
      </c>
    </row>
    <row r="76" spans="1:84" x14ac:dyDescent="0.15">
      <c r="A76" s="521"/>
      <c r="B76" s="524"/>
      <c r="C76" s="540"/>
      <c r="D76" s="524"/>
      <c r="E76" s="528"/>
      <c r="F76" s="524"/>
      <c r="G76" s="386" t="s">
        <v>366</v>
      </c>
      <c r="H76" s="385"/>
      <c r="I76" s="437" t="str">
        <f t="shared" si="74"/>
        <v/>
      </c>
      <c r="J76" s="437" t="str">
        <f t="shared" si="74"/>
        <v/>
      </c>
      <c r="K76" s="437" t="str">
        <f t="shared" si="74"/>
        <v/>
      </c>
      <c r="L76" s="437" t="str">
        <f t="shared" si="74"/>
        <v/>
      </c>
      <c r="M76" s="437" t="str">
        <f t="shared" si="74"/>
        <v/>
      </c>
      <c r="N76" s="437" t="str">
        <f t="shared" si="74"/>
        <v/>
      </c>
      <c r="O76" s="437" t="str">
        <f t="shared" si="74"/>
        <v/>
      </c>
      <c r="P76" s="437" t="str">
        <f t="shared" si="74"/>
        <v/>
      </c>
      <c r="Q76" s="437" t="str">
        <f t="shared" si="74"/>
        <v/>
      </c>
      <c r="R76" s="437" t="str">
        <f t="shared" si="74"/>
        <v/>
      </c>
      <c r="S76" s="437" t="str">
        <f t="shared" si="74"/>
        <v/>
      </c>
      <c r="T76" s="383">
        <f t="shared" si="75"/>
        <v>0</v>
      </c>
      <c r="AO76" s="376">
        <v>2</v>
      </c>
      <c r="AP76" s="376">
        <v>3</v>
      </c>
      <c r="AQ76" s="376">
        <v>11</v>
      </c>
      <c r="AR76" s="37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76">
        <f ca="1">COUNTIF(INDIRECT("H"&amp;(ROW()+12*(($AO76-1)*3+$AP76)-ROW())/12+5):INDIRECT("S"&amp;(ROW()+12*(($AO76-1)*3+$AP76)-ROW())/12+5),AR76)</f>
        <v>0</v>
      </c>
      <c r="AT76" s="378"/>
      <c r="AV76" s="376">
        <f ca="1">IF(AND(AR76&gt;0,AS76&gt;0),COUNTIF(AV$6:AV75,"&gt;0")+1,0)</f>
        <v>0</v>
      </c>
      <c r="BF76" s="376">
        <v>2</v>
      </c>
      <c r="BG76" s="376" t="s">
        <v>365</v>
      </c>
      <c r="BH76" s="376">
        <f t="shared" ref="BH76:BS76" si="84">IF(BH75+BU75&gt;40000,1,0)</f>
        <v>0</v>
      </c>
      <c r="BI76" s="376">
        <f t="shared" si="84"/>
        <v>0</v>
      </c>
      <c r="BJ76" s="376">
        <f t="shared" si="84"/>
        <v>0</v>
      </c>
      <c r="BK76" s="376">
        <f t="shared" si="84"/>
        <v>0</v>
      </c>
      <c r="BL76" s="376">
        <f t="shared" si="84"/>
        <v>0</v>
      </c>
      <c r="BM76" s="376">
        <f t="shared" si="84"/>
        <v>0</v>
      </c>
      <c r="BN76" s="376">
        <f t="shared" si="84"/>
        <v>0</v>
      </c>
      <c r="BO76" s="376">
        <f t="shared" si="84"/>
        <v>0</v>
      </c>
      <c r="BP76" s="376">
        <f t="shared" si="84"/>
        <v>0</v>
      </c>
      <c r="BQ76" s="376">
        <f t="shared" si="84"/>
        <v>0</v>
      </c>
      <c r="BR76" s="376">
        <f t="shared" si="84"/>
        <v>0</v>
      </c>
      <c r="BS76" s="376">
        <f t="shared" si="84"/>
        <v>0</v>
      </c>
    </row>
    <row r="77" spans="1:84" x14ac:dyDescent="0.15">
      <c r="A77" s="522"/>
      <c r="B77" s="525"/>
      <c r="C77" s="541"/>
      <c r="D77" s="525"/>
      <c r="E77" s="529"/>
      <c r="F77" s="525"/>
      <c r="G77" s="421" t="s">
        <v>440</v>
      </c>
      <c r="H77" s="381"/>
      <c r="I77" s="440"/>
      <c r="J77" s="440"/>
      <c r="K77" s="440"/>
      <c r="L77" s="440"/>
      <c r="M77" s="440"/>
      <c r="N77" s="440"/>
      <c r="O77" s="440"/>
      <c r="P77" s="440"/>
      <c r="Q77" s="440"/>
      <c r="R77" s="440"/>
      <c r="S77" s="440"/>
      <c r="T77" s="379">
        <f t="shared" si="75"/>
        <v>0</v>
      </c>
      <c r="AO77" s="376">
        <v>2</v>
      </c>
      <c r="AP77" s="376">
        <v>3</v>
      </c>
      <c r="AQ77" s="376">
        <v>12</v>
      </c>
      <c r="AR77" s="37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76">
        <f ca="1">COUNTIF(INDIRECT("H"&amp;(ROW()+12*(($AO77-1)*3+$AP77)-ROW())/12+5):INDIRECT("S"&amp;(ROW()+12*(($AO77-1)*3+$AP77)-ROW())/12+5),AR77)</f>
        <v>0</v>
      </c>
      <c r="AT77" s="378"/>
      <c r="AV77" s="376">
        <f ca="1">IF(AND(AR77&gt;0,AS77&gt;0),COUNTIF(AV$6:AV76,"&gt;0")+1,0)</f>
        <v>0</v>
      </c>
      <c r="BF77" s="376">
        <v>3</v>
      </c>
    </row>
    <row r="78" spans="1:84" x14ac:dyDescent="0.15">
      <c r="A78" s="520">
        <v>25</v>
      </c>
      <c r="B78" s="526"/>
      <c r="C78" s="526"/>
      <c r="D78" s="526"/>
      <c r="E78" s="527"/>
      <c r="F78" s="526"/>
      <c r="G78" s="390" t="s">
        <v>367</v>
      </c>
      <c r="H78" s="389"/>
      <c r="I78" s="436" t="str">
        <f t="shared" si="74"/>
        <v/>
      </c>
      <c r="J78" s="436" t="str">
        <f t="shared" si="74"/>
        <v/>
      </c>
      <c r="K78" s="436" t="str">
        <f t="shared" si="74"/>
        <v/>
      </c>
      <c r="L78" s="436" t="str">
        <f t="shared" si="74"/>
        <v/>
      </c>
      <c r="M78" s="436" t="str">
        <f t="shared" si="74"/>
        <v/>
      </c>
      <c r="N78" s="436" t="str">
        <f t="shared" si="74"/>
        <v/>
      </c>
      <c r="O78" s="436" t="str">
        <f t="shared" si="74"/>
        <v/>
      </c>
      <c r="P78" s="436" t="str">
        <f t="shared" si="74"/>
        <v/>
      </c>
      <c r="Q78" s="436" t="str">
        <f t="shared" si="74"/>
        <v/>
      </c>
      <c r="R78" s="436" t="str">
        <f t="shared" si="74"/>
        <v/>
      </c>
      <c r="S78" s="436" t="str">
        <f t="shared" si="74"/>
        <v/>
      </c>
      <c r="T78" s="387">
        <f t="shared" si="75"/>
        <v>0</v>
      </c>
      <c r="AO78" s="376">
        <v>3</v>
      </c>
      <c r="AP78" s="376">
        <v>1</v>
      </c>
      <c r="AQ78" s="376">
        <v>1</v>
      </c>
      <c r="AR78" s="37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76">
        <f ca="1">COUNTIF(INDIRECT("H"&amp;(ROW()+12*(($AO78-1)*3+$AP78)-ROW())/12+5):INDIRECT("S"&amp;(ROW()+12*(($AO78-1)*3+$AP78)-ROW())/12+5),AR78)</f>
        <v>0</v>
      </c>
      <c r="AT78" s="378"/>
      <c r="AV78" s="376">
        <f ca="1">IF(AND(AR78&gt;0,AS78&gt;0),COUNTIF(AV$6:AV77,"&gt;0")+1,0)</f>
        <v>0</v>
      </c>
      <c r="BF78" s="376">
        <v>1</v>
      </c>
      <c r="BH78" s="376">
        <f t="shared" ref="BH78" si="85">SUM(H78:H79)</f>
        <v>0</v>
      </c>
      <c r="BI78" s="376">
        <f t="shared" ref="BI78:BS78" si="86">SUM(I78:I79)</f>
        <v>0</v>
      </c>
      <c r="BJ78" s="376">
        <f t="shared" si="86"/>
        <v>0</v>
      </c>
      <c r="BK78" s="376">
        <f t="shared" si="86"/>
        <v>0</v>
      </c>
      <c r="BL78" s="376">
        <f t="shared" si="86"/>
        <v>0</v>
      </c>
      <c r="BM78" s="376">
        <f t="shared" si="86"/>
        <v>0</v>
      </c>
      <c r="BN78" s="376">
        <f t="shared" si="86"/>
        <v>0</v>
      </c>
      <c r="BO78" s="376">
        <f t="shared" si="86"/>
        <v>0</v>
      </c>
      <c r="BP78" s="376">
        <f t="shared" si="86"/>
        <v>0</v>
      </c>
      <c r="BQ78" s="376">
        <f t="shared" si="86"/>
        <v>0</v>
      </c>
      <c r="BR78" s="376">
        <f t="shared" si="86"/>
        <v>0</v>
      </c>
      <c r="BS78" s="376">
        <f t="shared" si="86"/>
        <v>0</v>
      </c>
      <c r="BU78" s="376">
        <f t="shared" ref="BU78:CF78" si="87">SUM(U78:U79)</f>
        <v>0</v>
      </c>
      <c r="BV78" s="376">
        <f t="shared" si="87"/>
        <v>0</v>
      </c>
      <c r="BW78" s="376">
        <f t="shared" si="87"/>
        <v>0</v>
      </c>
      <c r="BX78" s="376">
        <f t="shared" si="87"/>
        <v>0</v>
      </c>
      <c r="BY78" s="376">
        <f t="shared" si="87"/>
        <v>0</v>
      </c>
      <c r="BZ78" s="376">
        <f t="shared" si="87"/>
        <v>0</v>
      </c>
      <c r="CA78" s="376">
        <f t="shared" si="87"/>
        <v>0</v>
      </c>
      <c r="CB78" s="376">
        <f t="shared" si="87"/>
        <v>0</v>
      </c>
      <c r="CC78" s="376">
        <f t="shared" si="87"/>
        <v>0</v>
      </c>
      <c r="CD78" s="376">
        <f t="shared" si="87"/>
        <v>0</v>
      </c>
      <c r="CE78" s="376">
        <f t="shared" si="87"/>
        <v>0</v>
      </c>
      <c r="CF78" s="376">
        <f t="shared" si="87"/>
        <v>0</v>
      </c>
    </row>
    <row r="79" spans="1:84" x14ac:dyDescent="0.15">
      <c r="A79" s="521"/>
      <c r="B79" s="524"/>
      <c r="C79" s="524"/>
      <c r="D79" s="524"/>
      <c r="E79" s="528"/>
      <c r="F79" s="524"/>
      <c r="G79" s="386" t="s">
        <v>366</v>
      </c>
      <c r="H79" s="385"/>
      <c r="I79" s="437" t="str">
        <f t="shared" si="74"/>
        <v/>
      </c>
      <c r="J79" s="437" t="str">
        <f t="shared" si="74"/>
        <v/>
      </c>
      <c r="K79" s="437" t="str">
        <f t="shared" si="74"/>
        <v/>
      </c>
      <c r="L79" s="437" t="str">
        <f t="shared" si="74"/>
        <v/>
      </c>
      <c r="M79" s="437" t="str">
        <f t="shared" si="74"/>
        <v/>
      </c>
      <c r="N79" s="437" t="str">
        <f t="shared" si="74"/>
        <v/>
      </c>
      <c r="O79" s="437" t="str">
        <f t="shared" si="74"/>
        <v/>
      </c>
      <c r="P79" s="437" t="str">
        <f t="shared" si="74"/>
        <v/>
      </c>
      <c r="Q79" s="437" t="str">
        <f t="shared" si="74"/>
        <v/>
      </c>
      <c r="R79" s="437" t="str">
        <f t="shared" si="74"/>
        <v/>
      </c>
      <c r="S79" s="437" t="str">
        <f t="shared" si="74"/>
        <v/>
      </c>
      <c r="T79" s="383">
        <f t="shared" si="75"/>
        <v>0</v>
      </c>
      <c r="AO79" s="376">
        <v>3</v>
      </c>
      <c r="AP79" s="376">
        <v>1</v>
      </c>
      <c r="AQ79" s="376">
        <v>2</v>
      </c>
      <c r="AR79" s="37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76">
        <f ca="1">COUNTIF(INDIRECT("H"&amp;(ROW()+12*(($AO79-1)*3+$AP79)-ROW())/12+5):INDIRECT("S"&amp;(ROW()+12*(($AO79-1)*3+$AP79)-ROW())/12+5),AR79)</f>
        <v>0</v>
      </c>
      <c r="AT79" s="378"/>
      <c r="AV79" s="376">
        <f ca="1">IF(AND(AR79&gt;0,AS79&gt;0),COUNTIF(AV$6:AV78,"&gt;0")+1,0)</f>
        <v>0</v>
      </c>
      <c r="BF79" s="376">
        <v>2</v>
      </c>
      <c r="BG79" s="376" t="s">
        <v>365</v>
      </c>
      <c r="BH79" s="376">
        <f t="shared" ref="BH79:BS79" si="88">IF(BH78+BU78&gt;40000,1,0)</f>
        <v>0</v>
      </c>
      <c r="BI79" s="376">
        <f t="shared" si="88"/>
        <v>0</v>
      </c>
      <c r="BJ79" s="376">
        <f t="shared" si="88"/>
        <v>0</v>
      </c>
      <c r="BK79" s="376">
        <f t="shared" si="88"/>
        <v>0</v>
      </c>
      <c r="BL79" s="376">
        <f t="shared" si="88"/>
        <v>0</v>
      </c>
      <c r="BM79" s="376">
        <f t="shared" si="88"/>
        <v>0</v>
      </c>
      <c r="BN79" s="376">
        <f t="shared" si="88"/>
        <v>0</v>
      </c>
      <c r="BO79" s="376">
        <f t="shared" si="88"/>
        <v>0</v>
      </c>
      <c r="BP79" s="376">
        <f t="shared" si="88"/>
        <v>0</v>
      </c>
      <c r="BQ79" s="376">
        <f t="shared" si="88"/>
        <v>0</v>
      </c>
      <c r="BR79" s="376">
        <f t="shared" si="88"/>
        <v>0</v>
      </c>
      <c r="BS79" s="376">
        <f t="shared" si="88"/>
        <v>0</v>
      </c>
    </row>
    <row r="80" spans="1:84" x14ac:dyDescent="0.15">
      <c r="A80" s="522"/>
      <c r="B80" s="525"/>
      <c r="C80" s="525"/>
      <c r="D80" s="525"/>
      <c r="E80" s="529"/>
      <c r="F80" s="525"/>
      <c r="G80" s="421" t="s">
        <v>440</v>
      </c>
      <c r="H80" s="381"/>
      <c r="I80" s="440"/>
      <c r="J80" s="440"/>
      <c r="K80" s="440"/>
      <c r="L80" s="440"/>
      <c r="M80" s="440"/>
      <c r="N80" s="440"/>
      <c r="O80" s="440"/>
      <c r="P80" s="440"/>
      <c r="Q80" s="440"/>
      <c r="R80" s="440"/>
      <c r="S80" s="440"/>
      <c r="T80" s="379">
        <f t="shared" si="75"/>
        <v>0</v>
      </c>
      <c r="AO80" s="376">
        <v>3</v>
      </c>
      <c r="AP80" s="376">
        <v>1</v>
      </c>
      <c r="AQ80" s="376">
        <v>3</v>
      </c>
      <c r="AR80" s="37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76">
        <f ca="1">COUNTIF(INDIRECT("H"&amp;(ROW()+12*(($AO80-1)*3+$AP80)-ROW())/12+5):INDIRECT("S"&amp;(ROW()+12*(($AO80-1)*3+$AP80)-ROW())/12+5),AR80)</f>
        <v>0</v>
      </c>
      <c r="AT80" s="378"/>
      <c r="AV80" s="376">
        <f ca="1">IF(AND(AR80&gt;0,AS80&gt;0),COUNTIF(AV$6:AV79,"&gt;0")+1,0)</f>
        <v>0</v>
      </c>
      <c r="BF80" s="376">
        <v>3</v>
      </c>
    </row>
    <row r="81" spans="1:84" x14ac:dyDescent="0.15">
      <c r="A81" s="520">
        <v>26</v>
      </c>
      <c r="B81" s="526"/>
      <c r="C81" s="526"/>
      <c r="D81" s="526"/>
      <c r="E81" s="527"/>
      <c r="F81" s="526"/>
      <c r="G81" s="390" t="s">
        <v>367</v>
      </c>
      <c r="H81" s="389"/>
      <c r="I81" s="436" t="str">
        <f t="shared" si="74"/>
        <v/>
      </c>
      <c r="J81" s="436" t="str">
        <f t="shared" si="74"/>
        <v/>
      </c>
      <c r="K81" s="436" t="str">
        <f t="shared" si="74"/>
        <v/>
      </c>
      <c r="L81" s="436" t="str">
        <f t="shared" si="74"/>
        <v/>
      </c>
      <c r="M81" s="436" t="str">
        <f t="shared" si="74"/>
        <v/>
      </c>
      <c r="N81" s="436" t="str">
        <f t="shared" si="74"/>
        <v/>
      </c>
      <c r="O81" s="436" t="str">
        <f t="shared" si="74"/>
        <v/>
      </c>
      <c r="P81" s="436" t="str">
        <f t="shared" si="74"/>
        <v/>
      </c>
      <c r="Q81" s="436" t="str">
        <f t="shared" si="74"/>
        <v/>
      </c>
      <c r="R81" s="436" t="str">
        <f t="shared" si="74"/>
        <v/>
      </c>
      <c r="S81" s="436" t="str">
        <f t="shared" si="74"/>
        <v/>
      </c>
      <c r="T81" s="387">
        <f t="shared" si="75"/>
        <v>0</v>
      </c>
      <c r="AO81" s="376">
        <v>3</v>
      </c>
      <c r="AP81" s="376">
        <v>1</v>
      </c>
      <c r="AQ81" s="376">
        <v>4</v>
      </c>
      <c r="AR81" s="37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76">
        <f ca="1">COUNTIF(INDIRECT("H"&amp;(ROW()+12*(($AO81-1)*3+$AP81)-ROW())/12+5):INDIRECT("S"&amp;(ROW()+12*(($AO81-1)*3+$AP81)-ROW())/12+5),AR81)</f>
        <v>0</v>
      </c>
      <c r="AT81" s="378"/>
      <c r="AV81" s="376">
        <f ca="1">IF(AND(AR81&gt;0,AS81&gt;0),COUNTIF(AV$6:AV80,"&gt;0")+1,0)</f>
        <v>0</v>
      </c>
      <c r="BF81" s="376">
        <v>1</v>
      </c>
      <c r="BH81" s="376">
        <f t="shared" ref="BH81" si="89">SUM(H81:H82)</f>
        <v>0</v>
      </c>
      <c r="BI81" s="376">
        <f t="shared" ref="BI81:BS81" si="90">SUM(I81:I82)</f>
        <v>0</v>
      </c>
      <c r="BJ81" s="376">
        <f t="shared" si="90"/>
        <v>0</v>
      </c>
      <c r="BK81" s="376">
        <f t="shared" si="90"/>
        <v>0</v>
      </c>
      <c r="BL81" s="376">
        <f t="shared" si="90"/>
        <v>0</v>
      </c>
      <c r="BM81" s="376">
        <f t="shared" si="90"/>
        <v>0</v>
      </c>
      <c r="BN81" s="376">
        <f t="shared" si="90"/>
        <v>0</v>
      </c>
      <c r="BO81" s="376">
        <f t="shared" si="90"/>
        <v>0</v>
      </c>
      <c r="BP81" s="376">
        <f t="shared" si="90"/>
        <v>0</v>
      </c>
      <c r="BQ81" s="376">
        <f t="shared" si="90"/>
        <v>0</v>
      </c>
      <c r="BR81" s="376">
        <f t="shared" si="90"/>
        <v>0</v>
      </c>
      <c r="BS81" s="376">
        <f t="shared" si="90"/>
        <v>0</v>
      </c>
      <c r="BU81" s="376">
        <f t="shared" ref="BU81:CF81" si="91">SUM(U81:U82)</f>
        <v>0</v>
      </c>
      <c r="BV81" s="376">
        <f t="shared" si="91"/>
        <v>0</v>
      </c>
      <c r="BW81" s="376">
        <f t="shared" si="91"/>
        <v>0</v>
      </c>
      <c r="BX81" s="376">
        <f t="shared" si="91"/>
        <v>0</v>
      </c>
      <c r="BY81" s="376">
        <f t="shared" si="91"/>
        <v>0</v>
      </c>
      <c r="BZ81" s="376">
        <f t="shared" si="91"/>
        <v>0</v>
      </c>
      <c r="CA81" s="376">
        <f t="shared" si="91"/>
        <v>0</v>
      </c>
      <c r="CB81" s="376">
        <f t="shared" si="91"/>
        <v>0</v>
      </c>
      <c r="CC81" s="376">
        <f t="shared" si="91"/>
        <v>0</v>
      </c>
      <c r="CD81" s="376">
        <f t="shared" si="91"/>
        <v>0</v>
      </c>
      <c r="CE81" s="376">
        <f t="shared" si="91"/>
        <v>0</v>
      </c>
      <c r="CF81" s="376">
        <f t="shared" si="91"/>
        <v>0</v>
      </c>
    </row>
    <row r="82" spans="1:84" x14ac:dyDescent="0.15">
      <c r="A82" s="521"/>
      <c r="B82" s="524"/>
      <c r="C82" s="524"/>
      <c r="D82" s="524"/>
      <c r="E82" s="528"/>
      <c r="F82" s="524"/>
      <c r="G82" s="386" t="s">
        <v>366</v>
      </c>
      <c r="H82" s="385"/>
      <c r="I82" s="437" t="str">
        <f t="shared" si="74"/>
        <v/>
      </c>
      <c r="J82" s="437" t="str">
        <f t="shared" si="74"/>
        <v/>
      </c>
      <c r="K82" s="437" t="str">
        <f t="shared" si="74"/>
        <v/>
      </c>
      <c r="L82" s="437" t="str">
        <f t="shared" si="74"/>
        <v/>
      </c>
      <c r="M82" s="437" t="str">
        <f t="shared" si="74"/>
        <v/>
      </c>
      <c r="N82" s="437" t="str">
        <f t="shared" si="74"/>
        <v/>
      </c>
      <c r="O82" s="437" t="str">
        <f t="shared" si="74"/>
        <v/>
      </c>
      <c r="P82" s="437" t="str">
        <f t="shared" si="74"/>
        <v/>
      </c>
      <c r="Q82" s="437" t="str">
        <f t="shared" si="74"/>
        <v/>
      </c>
      <c r="R82" s="437" t="str">
        <f t="shared" si="74"/>
        <v/>
      </c>
      <c r="S82" s="437" t="str">
        <f t="shared" si="74"/>
        <v/>
      </c>
      <c r="T82" s="383">
        <f t="shared" si="75"/>
        <v>0</v>
      </c>
      <c r="AO82" s="376">
        <v>3</v>
      </c>
      <c r="AP82" s="376">
        <v>1</v>
      </c>
      <c r="AQ82" s="376">
        <v>5</v>
      </c>
      <c r="AR82" s="37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76">
        <f ca="1">COUNTIF(INDIRECT("H"&amp;(ROW()+12*(($AO82-1)*3+$AP82)-ROW())/12+5):INDIRECT("S"&amp;(ROW()+12*(($AO82-1)*3+$AP82)-ROW())/12+5),AR82)</f>
        <v>0</v>
      </c>
      <c r="AT82" s="378"/>
      <c r="AV82" s="376">
        <f ca="1">IF(AND(AR82&gt;0,AS82&gt;0),COUNTIF(AV$6:AV81,"&gt;0")+1,0)</f>
        <v>0</v>
      </c>
      <c r="BF82" s="376">
        <v>2</v>
      </c>
      <c r="BG82" s="376" t="s">
        <v>365</v>
      </c>
      <c r="BH82" s="376">
        <f t="shared" ref="BH82:BS82" si="92">IF(BH81+BU81&gt;40000,1,0)</f>
        <v>0</v>
      </c>
      <c r="BI82" s="376">
        <f t="shared" si="92"/>
        <v>0</v>
      </c>
      <c r="BJ82" s="376">
        <f t="shared" si="92"/>
        <v>0</v>
      </c>
      <c r="BK82" s="376">
        <f t="shared" si="92"/>
        <v>0</v>
      </c>
      <c r="BL82" s="376">
        <f t="shared" si="92"/>
        <v>0</v>
      </c>
      <c r="BM82" s="376">
        <f t="shared" si="92"/>
        <v>0</v>
      </c>
      <c r="BN82" s="376">
        <f t="shared" si="92"/>
        <v>0</v>
      </c>
      <c r="BO82" s="376">
        <f t="shared" si="92"/>
        <v>0</v>
      </c>
      <c r="BP82" s="376">
        <f t="shared" si="92"/>
        <v>0</v>
      </c>
      <c r="BQ82" s="376">
        <f t="shared" si="92"/>
        <v>0</v>
      </c>
      <c r="BR82" s="376">
        <f t="shared" si="92"/>
        <v>0</v>
      </c>
      <c r="BS82" s="376">
        <f t="shared" si="92"/>
        <v>0</v>
      </c>
    </row>
    <row r="83" spans="1:84" x14ac:dyDescent="0.15">
      <c r="A83" s="522"/>
      <c r="B83" s="525"/>
      <c r="C83" s="525"/>
      <c r="D83" s="525"/>
      <c r="E83" s="529"/>
      <c r="F83" s="525"/>
      <c r="G83" s="421" t="s">
        <v>440</v>
      </c>
      <c r="H83" s="381"/>
      <c r="I83" s="440"/>
      <c r="J83" s="440"/>
      <c r="K83" s="440"/>
      <c r="L83" s="440"/>
      <c r="M83" s="440"/>
      <c r="N83" s="440"/>
      <c r="O83" s="440"/>
      <c r="P83" s="440"/>
      <c r="Q83" s="440"/>
      <c r="R83" s="440"/>
      <c r="S83" s="440"/>
      <c r="T83" s="379">
        <f t="shared" si="75"/>
        <v>0</v>
      </c>
      <c r="AO83" s="376">
        <v>3</v>
      </c>
      <c r="AP83" s="376">
        <v>1</v>
      </c>
      <c r="AQ83" s="376">
        <v>6</v>
      </c>
      <c r="AR83" s="37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76">
        <f ca="1">COUNTIF(INDIRECT("H"&amp;(ROW()+12*(($AO83-1)*3+$AP83)-ROW())/12+5):INDIRECT("S"&amp;(ROW()+12*(($AO83-1)*3+$AP83)-ROW())/12+5),AR83)</f>
        <v>0</v>
      </c>
      <c r="AT83" s="378"/>
      <c r="AV83" s="376">
        <f ca="1">IF(AND(AR83&gt;0,AS83&gt;0),COUNTIF(AV$6:AV82,"&gt;0")+1,0)</f>
        <v>0</v>
      </c>
      <c r="BF83" s="376">
        <v>3</v>
      </c>
    </row>
    <row r="84" spans="1:84" x14ac:dyDescent="0.15">
      <c r="A84" s="520">
        <v>27</v>
      </c>
      <c r="B84" s="526"/>
      <c r="C84" s="526"/>
      <c r="D84" s="526"/>
      <c r="E84" s="527"/>
      <c r="F84" s="526"/>
      <c r="G84" s="390" t="s">
        <v>367</v>
      </c>
      <c r="H84" s="389"/>
      <c r="I84" s="436" t="str">
        <f t="shared" si="74"/>
        <v/>
      </c>
      <c r="J84" s="436" t="str">
        <f t="shared" si="74"/>
        <v/>
      </c>
      <c r="K84" s="436" t="str">
        <f t="shared" si="74"/>
        <v/>
      </c>
      <c r="L84" s="436" t="str">
        <f t="shared" si="74"/>
        <v/>
      </c>
      <c r="M84" s="436" t="str">
        <f t="shared" si="74"/>
        <v/>
      </c>
      <c r="N84" s="436" t="str">
        <f t="shared" si="74"/>
        <v/>
      </c>
      <c r="O84" s="436" t="str">
        <f t="shared" si="74"/>
        <v/>
      </c>
      <c r="P84" s="436" t="str">
        <f t="shared" si="74"/>
        <v/>
      </c>
      <c r="Q84" s="436" t="str">
        <f t="shared" si="74"/>
        <v/>
      </c>
      <c r="R84" s="436" t="str">
        <f t="shared" si="74"/>
        <v/>
      </c>
      <c r="S84" s="436" t="str">
        <f t="shared" si="74"/>
        <v/>
      </c>
      <c r="T84" s="387">
        <f t="shared" si="75"/>
        <v>0</v>
      </c>
      <c r="AO84" s="376">
        <v>3</v>
      </c>
      <c r="AP84" s="376">
        <v>1</v>
      </c>
      <c r="AQ84" s="376">
        <v>7</v>
      </c>
      <c r="AR84" s="37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76">
        <f ca="1">COUNTIF(INDIRECT("H"&amp;(ROW()+12*(($AO84-1)*3+$AP84)-ROW())/12+5):INDIRECT("S"&amp;(ROW()+12*(($AO84-1)*3+$AP84)-ROW())/12+5),AR84)</f>
        <v>0</v>
      </c>
      <c r="AT84" s="378"/>
      <c r="AV84" s="376">
        <f ca="1">IF(AND(AR84&gt;0,AS84&gt;0),COUNTIF(AV$6:AV83,"&gt;0")+1,0)</f>
        <v>0</v>
      </c>
      <c r="BF84" s="376">
        <v>1</v>
      </c>
      <c r="BH84" s="376">
        <f t="shared" ref="BH84" si="93">SUM(H84:H85)</f>
        <v>0</v>
      </c>
      <c r="BI84" s="376">
        <f t="shared" ref="BI84:BS84" si="94">SUM(I84:I85)</f>
        <v>0</v>
      </c>
      <c r="BJ84" s="376">
        <f t="shared" si="94"/>
        <v>0</v>
      </c>
      <c r="BK84" s="376">
        <f t="shared" si="94"/>
        <v>0</v>
      </c>
      <c r="BL84" s="376">
        <f t="shared" si="94"/>
        <v>0</v>
      </c>
      <c r="BM84" s="376">
        <f t="shared" si="94"/>
        <v>0</v>
      </c>
      <c r="BN84" s="376">
        <f t="shared" si="94"/>
        <v>0</v>
      </c>
      <c r="BO84" s="376">
        <f t="shared" si="94"/>
        <v>0</v>
      </c>
      <c r="BP84" s="376">
        <f t="shared" si="94"/>
        <v>0</v>
      </c>
      <c r="BQ84" s="376">
        <f t="shared" si="94"/>
        <v>0</v>
      </c>
      <c r="BR84" s="376">
        <f t="shared" si="94"/>
        <v>0</v>
      </c>
      <c r="BS84" s="376">
        <f t="shared" si="94"/>
        <v>0</v>
      </c>
      <c r="BU84" s="376">
        <f t="shared" ref="BU84:CF84" si="95">SUM(U84:U85)</f>
        <v>0</v>
      </c>
      <c r="BV84" s="376">
        <f t="shared" si="95"/>
        <v>0</v>
      </c>
      <c r="BW84" s="376">
        <f t="shared" si="95"/>
        <v>0</v>
      </c>
      <c r="BX84" s="376">
        <f t="shared" si="95"/>
        <v>0</v>
      </c>
      <c r="BY84" s="376">
        <f t="shared" si="95"/>
        <v>0</v>
      </c>
      <c r="BZ84" s="376">
        <f t="shared" si="95"/>
        <v>0</v>
      </c>
      <c r="CA84" s="376">
        <f t="shared" si="95"/>
        <v>0</v>
      </c>
      <c r="CB84" s="376">
        <f t="shared" si="95"/>
        <v>0</v>
      </c>
      <c r="CC84" s="376">
        <f t="shared" si="95"/>
        <v>0</v>
      </c>
      <c r="CD84" s="376">
        <f t="shared" si="95"/>
        <v>0</v>
      </c>
      <c r="CE84" s="376">
        <f t="shared" si="95"/>
        <v>0</v>
      </c>
      <c r="CF84" s="376">
        <f t="shared" si="95"/>
        <v>0</v>
      </c>
    </row>
    <row r="85" spans="1:84" x14ac:dyDescent="0.15">
      <c r="A85" s="521"/>
      <c r="B85" s="524"/>
      <c r="C85" s="524"/>
      <c r="D85" s="524"/>
      <c r="E85" s="528"/>
      <c r="F85" s="524"/>
      <c r="G85" s="386" t="s">
        <v>366</v>
      </c>
      <c r="H85" s="385"/>
      <c r="I85" s="437" t="str">
        <f t="shared" si="74"/>
        <v/>
      </c>
      <c r="J85" s="437" t="str">
        <f t="shared" si="74"/>
        <v/>
      </c>
      <c r="K85" s="437" t="str">
        <f t="shared" si="74"/>
        <v/>
      </c>
      <c r="L85" s="437" t="str">
        <f t="shared" si="74"/>
        <v/>
      </c>
      <c r="M85" s="437" t="str">
        <f t="shared" si="74"/>
        <v/>
      </c>
      <c r="N85" s="437" t="str">
        <f t="shared" si="74"/>
        <v/>
      </c>
      <c r="O85" s="437" t="str">
        <f t="shared" si="74"/>
        <v/>
      </c>
      <c r="P85" s="437" t="str">
        <f t="shared" si="74"/>
        <v/>
      </c>
      <c r="Q85" s="437" t="str">
        <f t="shared" si="74"/>
        <v/>
      </c>
      <c r="R85" s="437" t="str">
        <f t="shared" si="74"/>
        <v/>
      </c>
      <c r="S85" s="437" t="str">
        <f t="shared" si="74"/>
        <v/>
      </c>
      <c r="T85" s="383">
        <f t="shared" si="75"/>
        <v>0</v>
      </c>
      <c r="AO85" s="376">
        <v>3</v>
      </c>
      <c r="AP85" s="376">
        <v>1</v>
      </c>
      <c r="AQ85" s="376">
        <v>8</v>
      </c>
      <c r="AR85" s="37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76">
        <f ca="1">COUNTIF(INDIRECT("H"&amp;(ROW()+12*(($AO85-1)*3+$AP85)-ROW())/12+5):INDIRECT("S"&amp;(ROW()+12*(($AO85-1)*3+$AP85)-ROW())/12+5),AR85)</f>
        <v>0</v>
      </c>
      <c r="AT85" s="378"/>
      <c r="AV85" s="376">
        <f ca="1">IF(AND(AR85&gt;0,AS85&gt;0),COUNTIF(AV$6:AV84,"&gt;0")+1,0)</f>
        <v>0</v>
      </c>
      <c r="BF85" s="376">
        <v>2</v>
      </c>
      <c r="BG85" s="376" t="s">
        <v>365</v>
      </c>
      <c r="BH85" s="376">
        <f t="shared" ref="BH85:BS85" si="96">IF(BH84+BU84&gt;40000,1,0)</f>
        <v>0</v>
      </c>
      <c r="BI85" s="376">
        <f t="shared" si="96"/>
        <v>0</v>
      </c>
      <c r="BJ85" s="376">
        <f t="shared" si="96"/>
        <v>0</v>
      </c>
      <c r="BK85" s="376">
        <f t="shared" si="96"/>
        <v>0</v>
      </c>
      <c r="BL85" s="376">
        <f t="shared" si="96"/>
        <v>0</v>
      </c>
      <c r="BM85" s="376">
        <f t="shared" si="96"/>
        <v>0</v>
      </c>
      <c r="BN85" s="376">
        <f t="shared" si="96"/>
        <v>0</v>
      </c>
      <c r="BO85" s="376">
        <f t="shared" si="96"/>
        <v>0</v>
      </c>
      <c r="BP85" s="376">
        <f t="shared" si="96"/>
        <v>0</v>
      </c>
      <c r="BQ85" s="376">
        <f t="shared" si="96"/>
        <v>0</v>
      </c>
      <c r="BR85" s="376">
        <f t="shared" si="96"/>
        <v>0</v>
      </c>
      <c r="BS85" s="376">
        <f t="shared" si="96"/>
        <v>0</v>
      </c>
    </row>
    <row r="86" spans="1:84" x14ac:dyDescent="0.15">
      <c r="A86" s="522"/>
      <c r="B86" s="525"/>
      <c r="C86" s="525"/>
      <c r="D86" s="525"/>
      <c r="E86" s="529"/>
      <c r="F86" s="525"/>
      <c r="G86" s="421" t="s">
        <v>440</v>
      </c>
      <c r="H86" s="381"/>
      <c r="I86" s="440"/>
      <c r="J86" s="440"/>
      <c r="K86" s="440"/>
      <c r="L86" s="440"/>
      <c r="M86" s="440"/>
      <c r="N86" s="440"/>
      <c r="O86" s="440"/>
      <c r="P86" s="440"/>
      <c r="Q86" s="440"/>
      <c r="R86" s="440"/>
      <c r="S86" s="440"/>
      <c r="T86" s="379">
        <f t="shared" si="75"/>
        <v>0</v>
      </c>
      <c r="AO86" s="376">
        <v>3</v>
      </c>
      <c r="AP86" s="376">
        <v>1</v>
      </c>
      <c r="AQ86" s="376">
        <v>9</v>
      </c>
      <c r="AR86" s="37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76">
        <f ca="1">COUNTIF(INDIRECT("H"&amp;(ROW()+12*(($AO86-1)*3+$AP86)-ROW())/12+5):INDIRECT("S"&amp;(ROW()+12*(($AO86-1)*3+$AP86)-ROW())/12+5),AR86)</f>
        <v>0</v>
      </c>
      <c r="AT86" s="378"/>
      <c r="AV86" s="376">
        <f ca="1">IF(AND(AR86&gt;0,AS86&gt;0),COUNTIF(AV$6:AV85,"&gt;0")+1,0)</f>
        <v>0</v>
      </c>
      <c r="BF86" s="376">
        <v>3</v>
      </c>
    </row>
    <row r="87" spans="1:84" x14ac:dyDescent="0.15">
      <c r="A87" s="520">
        <v>28</v>
      </c>
      <c r="B87" s="526"/>
      <c r="C87" s="526"/>
      <c r="D87" s="526"/>
      <c r="E87" s="527"/>
      <c r="F87" s="526"/>
      <c r="G87" s="390" t="s">
        <v>367</v>
      </c>
      <c r="H87" s="389"/>
      <c r="I87" s="436" t="str">
        <f t="shared" ref="I87:S94" si="97">IF(H87="","",H87)</f>
        <v/>
      </c>
      <c r="J87" s="436" t="str">
        <f t="shared" si="97"/>
        <v/>
      </c>
      <c r="K87" s="436" t="str">
        <f t="shared" si="97"/>
        <v/>
      </c>
      <c r="L87" s="436" t="str">
        <f t="shared" si="97"/>
        <v/>
      </c>
      <c r="M87" s="436" t="str">
        <f t="shared" si="97"/>
        <v/>
      </c>
      <c r="N87" s="436" t="str">
        <f t="shared" si="97"/>
        <v/>
      </c>
      <c r="O87" s="436" t="str">
        <f t="shared" si="97"/>
        <v/>
      </c>
      <c r="P87" s="436" t="str">
        <f t="shared" si="97"/>
        <v/>
      </c>
      <c r="Q87" s="436" t="str">
        <f t="shared" si="97"/>
        <v/>
      </c>
      <c r="R87" s="436" t="str">
        <f t="shared" si="97"/>
        <v/>
      </c>
      <c r="S87" s="436" t="str">
        <f t="shared" si="97"/>
        <v/>
      </c>
      <c r="T87" s="387">
        <f t="shared" si="75"/>
        <v>0</v>
      </c>
      <c r="AO87" s="376">
        <v>3</v>
      </c>
      <c r="AP87" s="376">
        <v>1</v>
      </c>
      <c r="AQ87" s="376">
        <v>10</v>
      </c>
      <c r="AR87" s="37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76">
        <f ca="1">COUNTIF(INDIRECT("H"&amp;(ROW()+12*(($AO87-1)*3+$AP87)-ROW())/12+5):INDIRECT("S"&amp;(ROW()+12*(($AO87-1)*3+$AP87)-ROW())/12+5),AR87)</f>
        <v>0</v>
      </c>
      <c r="AT87" s="378"/>
      <c r="AV87" s="376">
        <f ca="1">IF(AND(AR87&gt;0,AS87&gt;0),COUNTIF(AV$6:AV86,"&gt;0")+1,0)</f>
        <v>0</v>
      </c>
      <c r="BF87" s="376">
        <v>1</v>
      </c>
      <c r="BH87" s="376">
        <f t="shared" ref="BH87" si="98">SUM(H87:H88)</f>
        <v>0</v>
      </c>
      <c r="BI87" s="376">
        <f t="shared" ref="BI87:BS87" si="99">SUM(I87:I88)</f>
        <v>0</v>
      </c>
      <c r="BJ87" s="376">
        <f t="shared" si="99"/>
        <v>0</v>
      </c>
      <c r="BK87" s="376">
        <f t="shared" si="99"/>
        <v>0</v>
      </c>
      <c r="BL87" s="376">
        <f t="shared" si="99"/>
        <v>0</v>
      </c>
      <c r="BM87" s="376">
        <f t="shared" si="99"/>
        <v>0</v>
      </c>
      <c r="BN87" s="376">
        <f t="shared" si="99"/>
        <v>0</v>
      </c>
      <c r="BO87" s="376">
        <f t="shared" si="99"/>
        <v>0</v>
      </c>
      <c r="BP87" s="376">
        <f t="shared" si="99"/>
        <v>0</v>
      </c>
      <c r="BQ87" s="376">
        <f t="shared" si="99"/>
        <v>0</v>
      </c>
      <c r="BR87" s="376">
        <f t="shared" si="99"/>
        <v>0</v>
      </c>
      <c r="BS87" s="376">
        <f t="shared" si="99"/>
        <v>0</v>
      </c>
      <c r="BU87" s="376">
        <f t="shared" ref="BU87:CF87" si="100">SUM(U87:U88)</f>
        <v>0</v>
      </c>
      <c r="BV87" s="376">
        <f t="shared" si="100"/>
        <v>0</v>
      </c>
      <c r="BW87" s="376">
        <f t="shared" si="100"/>
        <v>0</v>
      </c>
      <c r="BX87" s="376">
        <f t="shared" si="100"/>
        <v>0</v>
      </c>
      <c r="BY87" s="376">
        <f t="shared" si="100"/>
        <v>0</v>
      </c>
      <c r="BZ87" s="376">
        <f t="shared" si="100"/>
        <v>0</v>
      </c>
      <c r="CA87" s="376">
        <f t="shared" si="100"/>
        <v>0</v>
      </c>
      <c r="CB87" s="376">
        <f t="shared" si="100"/>
        <v>0</v>
      </c>
      <c r="CC87" s="376">
        <f t="shared" si="100"/>
        <v>0</v>
      </c>
      <c r="CD87" s="376">
        <f t="shared" si="100"/>
        <v>0</v>
      </c>
      <c r="CE87" s="376">
        <f t="shared" si="100"/>
        <v>0</v>
      </c>
      <c r="CF87" s="376">
        <f t="shared" si="100"/>
        <v>0</v>
      </c>
    </row>
    <row r="88" spans="1:84" x14ac:dyDescent="0.15">
      <c r="A88" s="521"/>
      <c r="B88" s="524"/>
      <c r="C88" s="524"/>
      <c r="D88" s="524"/>
      <c r="E88" s="528"/>
      <c r="F88" s="524"/>
      <c r="G88" s="386" t="s">
        <v>366</v>
      </c>
      <c r="H88" s="385"/>
      <c r="I88" s="437" t="str">
        <f t="shared" si="97"/>
        <v/>
      </c>
      <c r="J88" s="437" t="str">
        <f t="shared" si="97"/>
        <v/>
      </c>
      <c r="K88" s="437" t="str">
        <f t="shared" si="97"/>
        <v/>
      </c>
      <c r="L88" s="437" t="str">
        <f t="shared" si="97"/>
        <v/>
      </c>
      <c r="M88" s="437" t="str">
        <f t="shared" si="97"/>
        <v/>
      </c>
      <c r="N88" s="437" t="str">
        <f t="shared" si="97"/>
        <v/>
      </c>
      <c r="O88" s="437" t="str">
        <f t="shared" si="97"/>
        <v/>
      </c>
      <c r="P88" s="437" t="str">
        <f t="shared" si="97"/>
        <v/>
      </c>
      <c r="Q88" s="437" t="str">
        <f t="shared" si="97"/>
        <v/>
      </c>
      <c r="R88" s="437" t="str">
        <f t="shared" si="97"/>
        <v/>
      </c>
      <c r="S88" s="437" t="str">
        <f t="shared" si="97"/>
        <v/>
      </c>
      <c r="T88" s="383">
        <f t="shared" si="75"/>
        <v>0</v>
      </c>
      <c r="AO88" s="376">
        <v>3</v>
      </c>
      <c r="AP88" s="376">
        <v>1</v>
      </c>
      <c r="AQ88" s="376">
        <v>11</v>
      </c>
      <c r="AR88" s="37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76">
        <f ca="1">COUNTIF(INDIRECT("H"&amp;(ROW()+12*(($AO88-1)*3+$AP88)-ROW())/12+5):INDIRECT("S"&amp;(ROW()+12*(($AO88-1)*3+$AP88)-ROW())/12+5),AR88)</f>
        <v>0</v>
      </c>
      <c r="AT88" s="378"/>
      <c r="AV88" s="376">
        <f ca="1">IF(AND(AR88&gt;0,AS88&gt;0),COUNTIF(AV$6:AV87,"&gt;0")+1,0)</f>
        <v>0</v>
      </c>
      <c r="BF88" s="376">
        <v>2</v>
      </c>
      <c r="BG88" s="376" t="s">
        <v>365</v>
      </c>
      <c r="BH88" s="376">
        <f t="shared" ref="BH88:BS88" si="101">IF(BH87+BU87&gt;40000,1,0)</f>
        <v>0</v>
      </c>
      <c r="BI88" s="376">
        <f t="shared" si="101"/>
        <v>0</v>
      </c>
      <c r="BJ88" s="376">
        <f t="shared" si="101"/>
        <v>0</v>
      </c>
      <c r="BK88" s="376">
        <f t="shared" si="101"/>
        <v>0</v>
      </c>
      <c r="BL88" s="376">
        <f t="shared" si="101"/>
        <v>0</v>
      </c>
      <c r="BM88" s="376">
        <f t="shared" si="101"/>
        <v>0</v>
      </c>
      <c r="BN88" s="376">
        <f t="shared" si="101"/>
        <v>0</v>
      </c>
      <c r="BO88" s="376">
        <f t="shared" si="101"/>
        <v>0</v>
      </c>
      <c r="BP88" s="376">
        <f t="shared" si="101"/>
        <v>0</v>
      </c>
      <c r="BQ88" s="376">
        <f t="shared" si="101"/>
        <v>0</v>
      </c>
      <c r="BR88" s="376">
        <f t="shared" si="101"/>
        <v>0</v>
      </c>
      <c r="BS88" s="376">
        <f t="shared" si="101"/>
        <v>0</v>
      </c>
    </row>
    <row r="89" spans="1:84" x14ac:dyDescent="0.15">
      <c r="A89" s="522"/>
      <c r="B89" s="525"/>
      <c r="C89" s="525"/>
      <c r="D89" s="525"/>
      <c r="E89" s="529"/>
      <c r="F89" s="525"/>
      <c r="G89" s="421" t="s">
        <v>440</v>
      </c>
      <c r="H89" s="381"/>
      <c r="I89" s="440"/>
      <c r="J89" s="440"/>
      <c r="K89" s="440"/>
      <c r="L89" s="440"/>
      <c r="M89" s="440"/>
      <c r="N89" s="440"/>
      <c r="O89" s="440"/>
      <c r="P89" s="440"/>
      <c r="Q89" s="440"/>
      <c r="R89" s="440"/>
      <c r="S89" s="440"/>
      <c r="T89" s="379">
        <f t="shared" si="75"/>
        <v>0</v>
      </c>
      <c r="AO89" s="376">
        <v>3</v>
      </c>
      <c r="AP89" s="376">
        <v>1</v>
      </c>
      <c r="AQ89" s="376">
        <v>12</v>
      </c>
      <c r="AR89" s="37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76">
        <f ca="1">COUNTIF(INDIRECT("H"&amp;(ROW()+12*(($AO89-1)*3+$AP89)-ROW())/12+5):INDIRECT("S"&amp;(ROW()+12*(($AO89-1)*3+$AP89)-ROW())/12+5),AR89)</f>
        <v>0</v>
      </c>
      <c r="AT89" s="378"/>
      <c r="AV89" s="376">
        <f ca="1">IF(AND(AR89&gt;0,AS89&gt;0),COUNTIF(AV$6:AV88,"&gt;0")+1,0)</f>
        <v>0</v>
      </c>
      <c r="BF89" s="376">
        <v>3</v>
      </c>
    </row>
    <row r="90" spans="1:84" x14ac:dyDescent="0.15">
      <c r="A90" s="520">
        <v>29</v>
      </c>
      <c r="B90" s="526"/>
      <c r="C90" s="526"/>
      <c r="D90" s="526"/>
      <c r="E90" s="527"/>
      <c r="F90" s="526"/>
      <c r="G90" s="390" t="s">
        <v>367</v>
      </c>
      <c r="H90" s="389"/>
      <c r="I90" s="436" t="str">
        <f t="shared" si="97"/>
        <v/>
      </c>
      <c r="J90" s="436" t="str">
        <f t="shared" si="97"/>
        <v/>
      </c>
      <c r="K90" s="436" t="str">
        <f t="shared" si="97"/>
        <v/>
      </c>
      <c r="L90" s="436" t="str">
        <f t="shared" si="97"/>
        <v/>
      </c>
      <c r="M90" s="436" t="str">
        <f t="shared" si="97"/>
        <v/>
      </c>
      <c r="N90" s="436" t="str">
        <f t="shared" si="97"/>
        <v/>
      </c>
      <c r="O90" s="436" t="str">
        <f t="shared" si="97"/>
        <v/>
      </c>
      <c r="P90" s="436" t="str">
        <f t="shared" si="97"/>
        <v/>
      </c>
      <c r="Q90" s="436" t="str">
        <f t="shared" si="97"/>
        <v/>
      </c>
      <c r="R90" s="436" t="str">
        <f t="shared" si="97"/>
        <v/>
      </c>
      <c r="S90" s="436" t="str">
        <f t="shared" si="97"/>
        <v/>
      </c>
      <c r="T90" s="387">
        <f t="shared" si="75"/>
        <v>0</v>
      </c>
      <c r="AO90" s="376">
        <v>3</v>
      </c>
      <c r="AP90" s="376">
        <v>2</v>
      </c>
      <c r="AQ90" s="376">
        <v>1</v>
      </c>
      <c r="AR90" s="37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76">
        <f ca="1">COUNTIF(INDIRECT("H"&amp;(ROW()+12*(($AO90-1)*3+$AP90)-ROW())/12+5):INDIRECT("S"&amp;(ROW()+12*(($AO90-1)*3+$AP90)-ROW())/12+5),AR90)</f>
        <v>0</v>
      </c>
      <c r="AT90" s="378"/>
      <c r="AV90" s="376">
        <f ca="1">IF(AND(AR90&gt;0,AS90&gt;0),COUNTIF(AV$6:AV89,"&gt;0")+1,0)</f>
        <v>0</v>
      </c>
      <c r="BF90" s="376">
        <v>1</v>
      </c>
      <c r="BH90" s="376">
        <f t="shared" ref="BH90" si="102">SUM(H90:H91)</f>
        <v>0</v>
      </c>
      <c r="BI90" s="376">
        <f t="shared" ref="BI90:BS90" si="103">SUM(I90:I91)</f>
        <v>0</v>
      </c>
      <c r="BJ90" s="376">
        <f t="shared" si="103"/>
        <v>0</v>
      </c>
      <c r="BK90" s="376">
        <f t="shared" si="103"/>
        <v>0</v>
      </c>
      <c r="BL90" s="376">
        <f t="shared" si="103"/>
        <v>0</v>
      </c>
      <c r="BM90" s="376">
        <f t="shared" si="103"/>
        <v>0</v>
      </c>
      <c r="BN90" s="376">
        <f t="shared" si="103"/>
        <v>0</v>
      </c>
      <c r="BO90" s="376">
        <f t="shared" si="103"/>
        <v>0</v>
      </c>
      <c r="BP90" s="376">
        <f t="shared" si="103"/>
        <v>0</v>
      </c>
      <c r="BQ90" s="376">
        <f t="shared" si="103"/>
        <v>0</v>
      </c>
      <c r="BR90" s="376">
        <f t="shared" si="103"/>
        <v>0</v>
      </c>
      <c r="BS90" s="376">
        <f t="shared" si="103"/>
        <v>0</v>
      </c>
      <c r="BU90" s="376">
        <f t="shared" ref="BU90:CF90" si="104">SUM(U90:U91)</f>
        <v>0</v>
      </c>
      <c r="BV90" s="376">
        <f t="shared" si="104"/>
        <v>0</v>
      </c>
      <c r="BW90" s="376">
        <f t="shared" si="104"/>
        <v>0</v>
      </c>
      <c r="BX90" s="376">
        <f t="shared" si="104"/>
        <v>0</v>
      </c>
      <c r="BY90" s="376">
        <f t="shared" si="104"/>
        <v>0</v>
      </c>
      <c r="BZ90" s="376">
        <f t="shared" si="104"/>
        <v>0</v>
      </c>
      <c r="CA90" s="376">
        <f t="shared" si="104"/>
        <v>0</v>
      </c>
      <c r="CB90" s="376">
        <f t="shared" si="104"/>
        <v>0</v>
      </c>
      <c r="CC90" s="376">
        <f t="shared" si="104"/>
        <v>0</v>
      </c>
      <c r="CD90" s="376">
        <f t="shared" si="104"/>
        <v>0</v>
      </c>
      <c r="CE90" s="376">
        <f t="shared" si="104"/>
        <v>0</v>
      </c>
      <c r="CF90" s="376">
        <f t="shared" si="104"/>
        <v>0</v>
      </c>
    </row>
    <row r="91" spans="1:84" x14ac:dyDescent="0.15">
      <c r="A91" s="521"/>
      <c r="B91" s="524"/>
      <c r="C91" s="524"/>
      <c r="D91" s="524"/>
      <c r="E91" s="528"/>
      <c r="F91" s="524"/>
      <c r="G91" s="386" t="s">
        <v>366</v>
      </c>
      <c r="H91" s="385"/>
      <c r="I91" s="437" t="str">
        <f t="shared" si="97"/>
        <v/>
      </c>
      <c r="J91" s="437" t="str">
        <f t="shared" si="97"/>
        <v/>
      </c>
      <c r="K91" s="437" t="str">
        <f t="shared" si="97"/>
        <v/>
      </c>
      <c r="L91" s="437" t="str">
        <f t="shared" si="97"/>
        <v/>
      </c>
      <c r="M91" s="437" t="str">
        <f t="shared" si="97"/>
        <v/>
      </c>
      <c r="N91" s="437" t="str">
        <f t="shared" si="97"/>
        <v/>
      </c>
      <c r="O91" s="437" t="str">
        <f t="shared" si="97"/>
        <v/>
      </c>
      <c r="P91" s="437" t="str">
        <f t="shared" si="97"/>
        <v/>
      </c>
      <c r="Q91" s="437" t="str">
        <f t="shared" si="97"/>
        <v/>
      </c>
      <c r="R91" s="437" t="str">
        <f t="shared" si="97"/>
        <v/>
      </c>
      <c r="S91" s="437" t="str">
        <f t="shared" si="97"/>
        <v/>
      </c>
      <c r="T91" s="383">
        <f t="shared" si="75"/>
        <v>0</v>
      </c>
      <c r="AO91" s="376">
        <v>3</v>
      </c>
      <c r="AP91" s="376">
        <v>2</v>
      </c>
      <c r="AQ91" s="376">
        <v>2</v>
      </c>
      <c r="AR91" s="37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76">
        <f ca="1">COUNTIF(INDIRECT("H"&amp;(ROW()+12*(($AO91-1)*3+$AP91)-ROW())/12+5):INDIRECT("S"&amp;(ROW()+12*(($AO91-1)*3+$AP91)-ROW())/12+5),AR91)</f>
        <v>0</v>
      </c>
      <c r="AT91" s="378"/>
      <c r="AV91" s="376">
        <f ca="1">IF(AND(AR91&gt;0,AS91&gt;0),COUNTIF(AV$6:AV90,"&gt;0")+1,0)</f>
        <v>0</v>
      </c>
      <c r="BF91" s="376">
        <v>2</v>
      </c>
      <c r="BG91" s="376" t="s">
        <v>365</v>
      </c>
      <c r="BH91" s="376">
        <f t="shared" ref="BH91:BS91" si="105">IF(BH90+BU90&gt;40000,1,0)</f>
        <v>0</v>
      </c>
      <c r="BI91" s="376">
        <f t="shared" si="105"/>
        <v>0</v>
      </c>
      <c r="BJ91" s="376">
        <f t="shared" si="105"/>
        <v>0</v>
      </c>
      <c r="BK91" s="376">
        <f t="shared" si="105"/>
        <v>0</v>
      </c>
      <c r="BL91" s="376">
        <f t="shared" si="105"/>
        <v>0</v>
      </c>
      <c r="BM91" s="376">
        <f t="shared" si="105"/>
        <v>0</v>
      </c>
      <c r="BN91" s="376">
        <f t="shared" si="105"/>
        <v>0</v>
      </c>
      <c r="BO91" s="376">
        <f t="shared" si="105"/>
        <v>0</v>
      </c>
      <c r="BP91" s="376">
        <f t="shared" si="105"/>
        <v>0</v>
      </c>
      <c r="BQ91" s="376">
        <f t="shared" si="105"/>
        <v>0</v>
      </c>
      <c r="BR91" s="376">
        <f t="shared" si="105"/>
        <v>0</v>
      </c>
      <c r="BS91" s="376">
        <f t="shared" si="105"/>
        <v>0</v>
      </c>
    </row>
    <row r="92" spans="1:84" x14ac:dyDescent="0.15">
      <c r="A92" s="522"/>
      <c r="B92" s="525"/>
      <c r="C92" s="525"/>
      <c r="D92" s="525"/>
      <c r="E92" s="529"/>
      <c r="F92" s="525"/>
      <c r="G92" s="421" t="s">
        <v>440</v>
      </c>
      <c r="H92" s="381"/>
      <c r="I92" s="440"/>
      <c r="J92" s="440"/>
      <c r="K92" s="440"/>
      <c r="L92" s="440"/>
      <c r="M92" s="440"/>
      <c r="N92" s="440"/>
      <c r="O92" s="440"/>
      <c r="P92" s="440"/>
      <c r="Q92" s="440"/>
      <c r="R92" s="440"/>
      <c r="S92" s="440"/>
      <c r="T92" s="379">
        <f t="shared" si="75"/>
        <v>0</v>
      </c>
      <c r="AO92" s="376">
        <v>3</v>
      </c>
      <c r="AP92" s="376">
        <v>2</v>
      </c>
      <c r="AQ92" s="376">
        <v>3</v>
      </c>
      <c r="AR92" s="37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76">
        <f ca="1">COUNTIF(INDIRECT("H"&amp;(ROW()+12*(($AO92-1)*3+$AP92)-ROW())/12+5):INDIRECT("S"&amp;(ROW()+12*(($AO92-1)*3+$AP92)-ROW())/12+5),AR92)</f>
        <v>0</v>
      </c>
      <c r="AT92" s="378"/>
      <c r="AV92" s="376">
        <f ca="1">IF(AND(AR92&gt;0,AS92&gt;0),COUNTIF(AV$6:AV91,"&gt;0")+1,0)</f>
        <v>0</v>
      </c>
      <c r="BF92" s="376">
        <v>3</v>
      </c>
    </row>
    <row r="93" spans="1:84" x14ac:dyDescent="0.15">
      <c r="A93" s="520">
        <v>30</v>
      </c>
      <c r="B93" s="526"/>
      <c r="C93" s="526"/>
      <c r="D93" s="526"/>
      <c r="E93" s="527"/>
      <c r="F93" s="526"/>
      <c r="G93" s="390" t="s">
        <v>367</v>
      </c>
      <c r="H93" s="389"/>
      <c r="I93" s="436" t="str">
        <f t="shared" si="97"/>
        <v/>
      </c>
      <c r="J93" s="436" t="str">
        <f t="shared" si="97"/>
        <v/>
      </c>
      <c r="K93" s="436" t="str">
        <f t="shared" si="97"/>
        <v/>
      </c>
      <c r="L93" s="436" t="str">
        <f t="shared" si="97"/>
        <v/>
      </c>
      <c r="M93" s="436" t="str">
        <f t="shared" si="97"/>
        <v/>
      </c>
      <c r="N93" s="436" t="str">
        <f t="shared" si="97"/>
        <v/>
      </c>
      <c r="O93" s="436" t="str">
        <f t="shared" si="97"/>
        <v/>
      </c>
      <c r="P93" s="436" t="str">
        <f t="shared" si="97"/>
        <v/>
      </c>
      <c r="Q93" s="436" t="str">
        <f t="shared" si="97"/>
        <v/>
      </c>
      <c r="R93" s="436" t="str">
        <f t="shared" si="97"/>
        <v/>
      </c>
      <c r="S93" s="436" t="str">
        <f t="shared" si="97"/>
        <v/>
      </c>
      <c r="T93" s="387">
        <f t="shared" si="75"/>
        <v>0</v>
      </c>
      <c r="AO93" s="376">
        <v>3</v>
      </c>
      <c r="AP93" s="376">
        <v>2</v>
      </c>
      <c r="AQ93" s="376">
        <v>4</v>
      </c>
      <c r="AR93" s="37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76">
        <f ca="1">COUNTIF(INDIRECT("H"&amp;(ROW()+12*(($AO93-1)*3+$AP93)-ROW())/12+5):INDIRECT("S"&amp;(ROW()+12*(($AO93-1)*3+$AP93)-ROW())/12+5),AR93)</f>
        <v>0</v>
      </c>
      <c r="AT93" s="378"/>
      <c r="AV93" s="376">
        <f ca="1">IF(AND(AR93&gt;0,AS93&gt;0),COUNTIF(AV$6:AV92,"&gt;0")+1,0)</f>
        <v>0</v>
      </c>
      <c r="BF93" s="376">
        <v>1</v>
      </c>
      <c r="BH93" s="376">
        <f t="shared" ref="BH93" si="106">SUM(H93:H94)</f>
        <v>0</v>
      </c>
      <c r="BI93" s="376">
        <f t="shared" ref="BI93:BS93" si="107">SUM(I93:I94)</f>
        <v>0</v>
      </c>
      <c r="BJ93" s="376">
        <f t="shared" si="107"/>
        <v>0</v>
      </c>
      <c r="BK93" s="376">
        <f t="shared" si="107"/>
        <v>0</v>
      </c>
      <c r="BL93" s="376">
        <f t="shared" si="107"/>
        <v>0</v>
      </c>
      <c r="BM93" s="376">
        <f t="shared" si="107"/>
        <v>0</v>
      </c>
      <c r="BN93" s="376">
        <f t="shared" si="107"/>
        <v>0</v>
      </c>
      <c r="BO93" s="376">
        <f t="shared" si="107"/>
        <v>0</v>
      </c>
      <c r="BP93" s="376">
        <f t="shared" si="107"/>
        <v>0</v>
      </c>
      <c r="BQ93" s="376">
        <f t="shared" si="107"/>
        <v>0</v>
      </c>
      <c r="BR93" s="376">
        <f t="shared" si="107"/>
        <v>0</v>
      </c>
      <c r="BS93" s="376">
        <f t="shared" si="107"/>
        <v>0</v>
      </c>
      <c r="BU93" s="376">
        <f t="shared" ref="BU93:CF93" si="108">SUM(U93:U94)</f>
        <v>0</v>
      </c>
      <c r="BV93" s="376">
        <f t="shared" si="108"/>
        <v>0</v>
      </c>
      <c r="BW93" s="376">
        <f t="shared" si="108"/>
        <v>0</v>
      </c>
      <c r="BX93" s="376">
        <f t="shared" si="108"/>
        <v>0</v>
      </c>
      <c r="BY93" s="376">
        <f t="shared" si="108"/>
        <v>0</v>
      </c>
      <c r="BZ93" s="376">
        <f t="shared" si="108"/>
        <v>0</v>
      </c>
      <c r="CA93" s="376">
        <f t="shared" si="108"/>
        <v>0</v>
      </c>
      <c r="CB93" s="376">
        <f t="shared" si="108"/>
        <v>0</v>
      </c>
      <c r="CC93" s="376">
        <f t="shared" si="108"/>
        <v>0</v>
      </c>
      <c r="CD93" s="376">
        <f t="shared" si="108"/>
        <v>0</v>
      </c>
      <c r="CE93" s="376">
        <f t="shared" si="108"/>
        <v>0</v>
      </c>
      <c r="CF93" s="376">
        <f t="shared" si="108"/>
        <v>0</v>
      </c>
    </row>
    <row r="94" spans="1:84" x14ac:dyDescent="0.15">
      <c r="A94" s="521"/>
      <c r="B94" s="524"/>
      <c r="C94" s="524"/>
      <c r="D94" s="524"/>
      <c r="E94" s="528"/>
      <c r="F94" s="524"/>
      <c r="G94" s="386" t="s">
        <v>366</v>
      </c>
      <c r="H94" s="385"/>
      <c r="I94" s="437" t="str">
        <f t="shared" si="97"/>
        <v/>
      </c>
      <c r="J94" s="437" t="str">
        <f t="shared" si="97"/>
        <v/>
      </c>
      <c r="K94" s="437" t="str">
        <f t="shared" si="97"/>
        <v/>
      </c>
      <c r="L94" s="437" t="str">
        <f t="shared" si="97"/>
        <v/>
      </c>
      <c r="M94" s="437" t="str">
        <f t="shared" si="97"/>
        <v/>
      </c>
      <c r="N94" s="437" t="str">
        <f t="shared" si="97"/>
        <v/>
      </c>
      <c r="O94" s="437" t="str">
        <f t="shared" si="97"/>
        <v/>
      </c>
      <c r="P94" s="437" t="str">
        <f t="shared" si="97"/>
        <v/>
      </c>
      <c r="Q94" s="437" t="str">
        <f t="shared" si="97"/>
        <v/>
      </c>
      <c r="R94" s="437" t="str">
        <f t="shared" si="97"/>
        <v/>
      </c>
      <c r="S94" s="437" t="str">
        <f t="shared" si="97"/>
        <v/>
      </c>
      <c r="T94" s="383">
        <f t="shared" si="75"/>
        <v>0</v>
      </c>
      <c r="AO94" s="376">
        <v>3</v>
      </c>
      <c r="AP94" s="376">
        <v>2</v>
      </c>
      <c r="AQ94" s="376">
        <v>5</v>
      </c>
      <c r="AR94" s="37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76">
        <f ca="1">COUNTIF(INDIRECT("H"&amp;(ROW()+12*(($AO94-1)*3+$AP94)-ROW())/12+5):INDIRECT("S"&amp;(ROW()+12*(($AO94-1)*3+$AP94)-ROW())/12+5),AR94)</f>
        <v>0</v>
      </c>
      <c r="AT94" s="378"/>
      <c r="AV94" s="376">
        <f ca="1">IF(AND(AR94&gt;0,AS94&gt;0),COUNTIF(AV$6:AV93,"&gt;0")+1,0)</f>
        <v>0</v>
      </c>
      <c r="BF94" s="376">
        <v>2</v>
      </c>
      <c r="BG94" s="376" t="s">
        <v>365</v>
      </c>
      <c r="BH94" s="376">
        <f t="shared" ref="BH94:BS94" si="109">IF(BH93+BU93&gt;40000,1,0)</f>
        <v>0</v>
      </c>
      <c r="BI94" s="376">
        <f t="shared" si="109"/>
        <v>0</v>
      </c>
      <c r="BJ94" s="376">
        <f t="shared" si="109"/>
        <v>0</v>
      </c>
      <c r="BK94" s="376">
        <f t="shared" si="109"/>
        <v>0</v>
      </c>
      <c r="BL94" s="376">
        <f t="shared" si="109"/>
        <v>0</v>
      </c>
      <c r="BM94" s="376">
        <f t="shared" si="109"/>
        <v>0</v>
      </c>
      <c r="BN94" s="376">
        <f t="shared" si="109"/>
        <v>0</v>
      </c>
      <c r="BO94" s="376">
        <f t="shared" si="109"/>
        <v>0</v>
      </c>
      <c r="BP94" s="376">
        <f t="shared" si="109"/>
        <v>0</v>
      </c>
      <c r="BQ94" s="376">
        <f t="shared" si="109"/>
        <v>0</v>
      </c>
      <c r="BR94" s="376">
        <f t="shared" si="109"/>
        <v>0</v>
      </c>
      <c r="BS94" s="376">
        <f t="shared" si="109"/>
        <v>0</v>
      </c>
    </row>
    <row r="95" spans="1:84" x14ac:dyDescent="0.15">
      <c r="A95" s="522"/>
      <c r="B95" s="525"/>
      <c r="C95" s="525"/>
      <c r="D95" s="525"/>
      <c r="E95" s="529"/>
      <c r="F95" s="525"/>
      <c r="G95" s="421" t="s">
        <v>440</v>
      </c>
      <c r="H95" s="381"/>
      <c r="I95" s="440"/>
      <c r="J95" s="440"/>
      <c r="K95" s="440"/>
      <c r="L95" s="440"/>
      <c r="M95" s="440"/>
      <c r="N95" s="440"/>
      <c r="O95" s="440"/>
      <c r="P95" s="440"/>
      <c r="Q95" s="440"/>
      <c r="R95" s="440"/>
      <c r="S95" s="440"/>
      <c r="T95" s="379">
        <f t="shared" si="75"/>
        <v>0</v>
      </c>
      <c r="AO95" s="376">
        <v>3</v>
      </c>
      <c r="AP95" s="376">
        <v>2</v>
      </c>
      <c r="AQ95" s="376">
        <v>6</v>
      </c>
      <c r="AR95" s="37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76">
        <f ca="1">COUNTIF(INDIRECT("H"&amp;(ROW()+12*(($AO95-1)*3+$AP95)-ROW())/12+5):INDIRECT("S"&amp;(ROW()+12*(($AO95-1)*3+$AP95)-ROW())/12+5),AR95)</f>
        <v>0</v>
      </c>
      <c r="AT95" s="378"/>
      <c r="AV95" s="376">
        <f ca="1">IF(AND(AR95&gt;0,AS95&gt;0),COUNTIF(AV$6:AV94,"&gt;0")+1,0)</f>
        <v>0</v>
      </c>
      <c r="BF95" s="376">
        <v>3</v>
      </c>
    </row>
    <row r="96" spans="1:84" x14ac:dyDescent="0.15">
      <c r="AO96" s="376">
        <v>3</v>
      </c>
      <c r="AP96" s="376">
        <v>2</v>
      </c>
      <c r="AQ96" s="376">
        <v>7</v>
      </c>
      <c r="AR96" s="37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76">
        <f ca="1">COUNTIF(INDIRECT("H"&amp;(ROW()+12*(($AO96-1)*3+$AP96)-ROW())/12+5):INDIRECT("S"&amp;(ROW()+12*(($AO96-1)*3+$AP96)-ROW())/12+5),AR96)</f>
        <v>0</v>
      </c>
      <c r="AT96" s="378"/>
      <c r="AV96" s="376">
        <f ca="1">IF(AND(AR96&gt;0,AS96&gt;0),COUNTIF(AV$6:AV95,"&gt;0")+1,0)</f>
        <v>0</v>
      </c>
    </row>
    <row r="97" spans="41:48" x14ac:dyDescent="0.15">
      <c r="AO97" s="376">
        <v>3</v>
      </c>
      <c r="AP97" s="376">
        <v>2</v>
      </c>
      <c r="AQ97" s="376">
        <v>8</v>
      </c>
      <c r="AR97" s="37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76">
        <f ca="1">COUNTIF(INDIRECT("H"&amp;(ROW()+12*(($AO97-1)*3+$AP97)-ROW())/12+5):INDIRECT("S"&amp;(ROW()+12*(($AO97-1)*3+$AP97)-ROW())/12+5),AR97)</f>
        <v>0</v>
      </c>
      <c r="AT97" s="378"/>
      <c r="AV97" s="376">
        <f ca="1">IF(AND(AR97&gt;0,AS97&gt;0),COUNTIF(AV$6:AV96,"&gt;0")+1,0)</f>
        <v>0</v>
      </c>
    </row>
    <row r="98" spans="41:48" x14ac:dyDescent="0.15">
      <c r="AO98" s="376">
        <v>3</v>
      </c>
      <c r="AP98" s="376">
        <v>2</v>
      </c>
      <c r="AQ98" s="376">
        <v>9</v>
      </c>
      <c r="AR98" s="37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76">
        <f ca="1">COUNTIF(INDIRECT("H"&amp;(ROW()+12*(($AO98-1)*3+$AP98)-ROW())/12+5):INDIRECT("S"&amp;(ROW()+12*(($AO98-1)*3+$AP98)-ROW())/12+5),AR98)</f>
        <v>0</v>
      </c>
      <c r="AT98" s="378"/>
      <c r="AV98" s="376">
        <f ca="1">IF(AND(AR98&gt;0,AS98&gt;0),COUNTIF(AV$6:AV97,"&gt;0")+1,0)</f>
        <v>0</v>
      </c>
    </row>
    <row r="99" spans="41:48" x14ac:dyDescent="0.15">
      <c r="AO99" s="376">
        <v>3</v>
      </c>
      <c r="AP99" s="376">
        <v>2</v>
      </c>
      <c r="AQ99" s="376">
        <v>10</v>
      </c>
      <c r="AR99" s="37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76">
        <f ca="1">COUNTIF(INDIRECT("H"&amp;(ROW()+12*(($AO99-1)*3+$AP99)-ROW())/12+5):INDIRECT("S"&amp;(ROW()+12*(($AO99-1)*3+$AP99)-ROW())/12+5),AR99)</f>
        <v>0</v>
      </c>
      <c r="AT99" s="378"/>
      <c r="AV99" s="376">
        <f ca="1">IF(AND(AR99&gt;0,AS99&gt;0),COUNTIF(AV$6:AV98,"&gt;0")+1,0)</f>
        <v>0</v>
      </c>
    </row>
    <row r="100" spans="41:48" x14ac:dyDescent="0.15">
      <c r="AO100" s="376">
        <v>3</v>
      </c>
      <c r="AP100" s="376">
        <v>2</v>
      </c>
      <c r="AQ100" s="376">
        <v>11</v>
      </c>
      <c r="AR100" s="37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76">
        <f ca="1">COUNTIF(INDIRECT("H"&amp;(ROW()+12*(($AO100-1)*3+$AP100)-ROW())/12+5):INDIRECT("S"&amp;(ROW()+12*(($AO100-1)*3+$AP100)-ROW())/12+5),AR100)</f>
        <v>0</v>
      </c>
      <c r="AT100" s="378"/>
      <c r="AV100" s="376">
        <f ca="1">IF(AND(AR100&gt;0,AS100&gt;0),COUNTIF(AV$6:AV99,"&gt;0")+1,0)</f>
        <v>0</v>
      </c>
    </row>
    <row r="101" spans="41:48" x14ac:dyDescent="0.15">
      <c r="AO101" s="376">
        <v>3</v>
      </c>
      <c r="AP101" s="376">
        <v>2</v>
      </c>
      <c r="AQ101" s="376">
        <v>12</v>
      </c>
      <c r="AR101" s="37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76">
        <f ca="1">COUNTIF(INDIRECT("H"&amp;(ROW()+12*(($AO101-1)*3+$AP101)-ROW())/12+5):INDIRECT("S"&amp;(ROW()+12*(($AO101-1)*3+$AP101)-ROW())/12+5),AR101)</f>
        <v>0</v>
      </c>
      <c r="AT101" s="378"/>
      <c r="AV101" s="376">
        <f ca="1">IF(AND(AR101&gt;0,AS101&gt;0),COUNTIF(AV$6:AV100,"&gt;0")+1,0)</f>
        <v>0</v>
      </c>
    </row>
    <row r="102" spans="41:48" x14ac:dyDescent="0.15">
      <c r="AO102" s="376">
        <v>3</v>
      </c>
      <c r="AP102" s="376">
        <v>3</v>
      </c>
      <c r="AQ102" s="376">
        <v>1</v>
      </c>
      <c r="AR102" s="37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76">
        <f ca="1">COUNTIF(INDIRECT("H"&amp;(ROW()+12*(($AO102-1)*3+$AP102)-ROW())/12+5):INDIRECT("S"&amp;(ROW()+12*(($AO102-1)*3+$AP102)-ROW())/12+5),AR102)</f>
        <v>0</v>
      </c>
      <c r="AT102" s="378"/>
      <c r="AV102" s="376">
        <f ca="1">IF(AND(AR102&gt;0,AS102&gt;0),COUNTIF(AV$6:AV101,"&gt;0")+1,0)</f>
        <v>0</v>
      </c>
    </row>
    <row r="103" spans="41:48" x14ac:dyDescent="0.15">
      <c r="AO103" s="376">
        <v>3</v>
      </c>
      <c r="AP103" s="376">
        <v>3</v>
      </c>
      <c r="AQ103" s="376">
        <v>2</v>
      </c>
      <c r="AR103" s="37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76">
        <f ca="1">COUNTIF(INDIRECT("H"&amp;(ROW()+12*(($AO103-1)*3+$AP103)-ROW())/12+5):INDIRECT("S"&amp;(ROW()+12*(($AO103-1)*3+$AP103)-ROW())/12+5),AR103)</f>
        <v>0</v>
      </c>
      <c r="AT103" s="378"/>
      <c r="AV103" s="376">
        <f ca="1">IF(AND(AR103&gt;0,AS103&gt;0),COUNTIF(AV$6:AV102,"&gt;0")+1,0)</f>
        <v>0</v>
      </c>
    </row>
    <row r="104" spans="41:48" x14ac:dyDescent="0.15">
      <c r="AO104" s="376">
        <v>3</v>
      </c>
      <c r="AP104" s="376">
        <v>3</v>
      </c>
      <c r="AQ104" s="376">
        <v>3</v>
      </c>
      <c r="AR104" s="37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76">
        <f ca="1">COUNTIF(INDIRECT("H"&amp;(ROW()+12*(($AO104-1)*3+$AP104)-ROW())/12+5):INDIRECT("S"&amp;(ROW()+12*(($AO104-1)*3+$AP104)-ROW())/12+5),AR104)</f>
        <v>0</v>
      </c>
      <c r="AT104" s="378"/>
      <c r="AV104" s="376">
        <f ca="1">IF(AND(AR104&gt;0,AS104&gt;0),COUNTIF(AV$6:AV103,"&gt;0")+1,0)</f>
        <v>0</v>
      </c>
    </row>
    <row r="105" spans="41:48" x14ac:dyDescent="0.15">
      <c r="AO105" s="376">
        <v>3</v>
      </c>
      <c r="AP105" s="376">
        <v>3</v>
      </c>
      <c r="AQ105" s="376">
        <v>4</v>
      </c>
      <c r="AR105" s="37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76">
        <f ca="1">COUNTIF(INDIRECT("H"&amp;(ROW()+12*(($AO105-1)*3+$AP105)-ROW())/12+5):INDIRECT("S"&amp;(ROW()+12*(($AO105-1)*3+$AP105)-ROW())/12+5),AR105)</f>
        <v>0</v>
      </c>
      <c r="AT105" s="378"/>
      <c r="AV105" s="376">
        <f ca="1">IF(AND(AR105&gt;0,AS105&gt;0),COUNTIF(AV$6:AV104,"&gt;0")+1,0)</f>
        <v>0</v>
      </c>
    </row>
    <row r="106" spans="41:48" x14ac:dyDescent="0.15">
      <c r="AO106" s="376">
        <v>3</v>
      </c>
      <c r="AP106" s="376">
        <v>3</v>
      </c>
      <c r="AQ106" s="376">
        <v>5</v>
      </c>
      <c r="AR106" s="37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76">
        <f ca="1">COUNTIF(INDIRECT("H"&amp;(ROW()+12*(($AO106-1)*3+$AP106)-ROW())/12+5):INDIRECT("S"&amp;(ROW()+12*(($AO106-1)*3+$AP106)-ROW())/12+5),AR106)</f>
        <v>0</v>
      </c>
      <c r="AT106" s="378"/>
      <c r="AV106" s="376">
        <f ca="1">IF(AND(AR106&gt;0,AS106&gt;0),COUNTIF(AV$6:AV105,"&gt;0")+1,0)</f>
        <v>0</v>
      </c>
    </row>
    <row r="107" spans="41:48" x14ac:dyDescent="0.15">
      <c r="AO107" s="376">
        <v>3</v>
      </c>
      <c r="AP107" s="376">
        <v>3</v>
      </c>
      <c r="AQ107" s="376">
        <v>6</v>
      </c>
      <c r="AR107" s="37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76">
        <f ca="1">COUNTIF(INDIRECT("H"&amp;(ROW()+12*(($AO107-1)*3+$AP107)-ROW())/12+5):INDIRECT("S"&amp;(ROW()+12*(($AO107-1)*3+$AP107)-ROW())/12+5),AR107)</f>
        <v>0</v>
      </c>
      <c r="AT107" s="378"/>
      <c r="AV107" s="376">
        <f ca="1">IF(AND(AR107&gt;0,AS107&gt;0),COUNTIF(AV$6:AV106,"&gt;0")+1,0)</f>
        <v>0</v>
      </c>
    </row>
    <row r="108" spans="41:48" x14ac:dyDescent="0.15">
      <c r="AO108" s="376">
        <v>3</v>
      </c>
      <c r="AP108" s="376">
        <v>3</v>
      </c>
      <c r="AQ108" s="376">
        <v>7</v>
      </c>
      <c r="AR108" s="37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76">
        <f ca="1">COUNTIF(INDIRECT("H"&amp;(ROW()+12*(($AO108-1)*3+$AP108)-ROW())/12+5):INDIRECT("S"&amp;(ROW()+12*(($AO108-1)*3+$AP108)-ROW())/12+5),AR108)</f>
        <v>0</v>
      </c>
      <c r="AT108" s="378"/>
      <c r="AV108" s="376">
        <f ca="1">IF(AND(AR108&gt;0,AS108&gt;0),COUNTIF(AV$6:AV107,"&gt;0")+1,0)</f>
        <v>0</v>
      </c>
    </row>
    <row r="109" spans="41:48" x14ac:dyDescent="0.15">
      <c r="AO109" s="376">
        <v>3</v>
      </c>
      <c r="AP109" s="376">
        <v>3</v>
      </c>
      <c r="AQ109" s="376">
        <v>8</v>
      </c>
      <c r="AR109" s="37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76">
        <f ca="1">COUNTIF(INDIRECT("H"&amp;(ROW()+12*(($AO109-1)*3+$AP109)-ROW())/12+5):INDIRECT("S"&amp;(ROW()+12*(($AO109-1)*3+$AP109)-ROW())/12+5),AR109)</f>
        <v>0</v>
      </c>
      <c r="AT109" s="378"/>
      <c r="AV109" s="376">
        <f ca="1">IF(AND(AR109&gt;0,AS109&gt;0),COUNTIF(AV$6:AV108,"&gt;0")+1,0)</f>
        <v>0</v>
      </c>
    </row>
    <row r="110" spans="41:48" x14ac:dyDescent="0.15">
      <c r="AO110" s="376">
        <v>3</v>
      </c>
      <c r="AP110" s="376">
        <v>3</v>
      </c>
      <c r="AQ110" s="376">
        <v>9</v>
      </c>
      <c r="AR110" s="37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76">
        <f ca="1">COUNTIF(INDIRECT("H"&amp;(ROW()+12*(($AO110-1)*3+$AP110)-ROW())/12+5):INDIRECT("S"&amp;(ROW()+12*(($AO110-1)*3+$AP110)-ROW())/12+5),AR110)</f>
        <v>0</v>
      </c>
      <c r="AT110" s="378"/>
      <c r="AV110" s="376">
        <f ca="1">IF(AND(AR110&gt;0,AS110&gt;0),COUNTIF(AV$6:AV109,"&gt;0")+1,0)</f>
        <v>0</v>
      </c>
    </row>
    <row r="111" spans="41:48" x14ac:dyDescent="0.15">
      <c r="AO111" s="376">
        <v>3</v>
      </c>
      <c r="AP111" s="376">
        <v>3</v>
      </c>
      <c r="AQ111" s="376">
        <v>10</v>
      </c>
      <c r="AR111" s="37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76">
        <f ca="1">COUNTIF(INDIRECT("H"&amp;(ROW()+12*(($AO111-1)*3+$AP111)-ROW())/12+5):INDIRECT("S"&amp;(ROW()+12*(($AO111-1)*3+$AP111)-ROW())/12+5),AR111)</f>
        <v>0</v>
      </c>
      <c r="AT111" s="378"/>
      <c r="AV111" s="376">
        <f ca="1">IF(AND(AR111&gt;0,AS111&gt;0),COUNTIF(AV$6:AV110,"&gt;0")+1,0)</f>
        <v>0</v>
      </c>
    </row>
    <row r="112" spans="41:48" x14ac:dyDescent="0.15">
      <c r="AO112" s="376">
        <v>3</v>
      </c>
      <c r="AP112" s="376">
        <v>3</v>
      </c>
      <c r="AQ112" s="376">
        <v>11</v>
      </c>
      <c r="AR112" s="37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76">
        <f ca="1">COUNTIF(INDIRECT("H"&amp;(ROW()+12*(($AO112-1)*3+$AP112)-ROW())/12+5):INDIRECT("S"&amp;(ROW()+12*(($AO112-1)*3+$AP112)-ROW())/12+5),AR112)</f>
        <v>0</v>
      </c>
      <c r="AT112" s="378"/>
      <c r="AV112" s="376">
        <f ca="1">IF(AND(AR112&gt;0,AS112&gt;0),COUNTIF(AV$6:AV111,"&gt;0")+1,0)</f>
        <v>0</v>
      </c>
    </row>
    <row r="113" spans="41:48" x14ac:dyDescent="0.15">
      <c r="AO113" s="376">
        <v>3</v>
      </c>
      <c r="AP113" s="376">
        <v>3</v>
      </c>
      <c r="AQ113" s="376">
        <v>12</v>
      </c>
      <c r="AR113" s="37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76">
        <f ca="1">COUNTIF(INDIRECT("H"&amp;(ROW()+12*(($AO113-1)*3+$AP113)-ROW())/12+5):INDIRECT("S"&amp;(ROW()+12*(($AO113-1)*3+$AP113)-ROW())/12+5),AR113)</f>
        <v>0</v>
      </c>
      <c r="AT113" s="378"/>
      <c r="AV113" s="376">
        <f ca="1">IF(AND(AR113&gt;0,AS113&gt;0),COUNTIF(AV$6:AV112,"&gt;0")+1,0)</f>
        <v>0</v>
      </c>
    </row>
    <row r="114" spans="41:48" x14ac:dyDescent="0.15">
      <c r="AO114" s="376">
        <v>4</v>
      </c>
      <c r="AP114" s="376">
        <v>1</v>
      </c>
      <c r="AQ114" s="376">
        <v>1</v>
      </c>
      <c r="AR114" s="37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76">
        <f ca="1">COUNTIF(INDIRECT("H"&amp;(ROW()+12*(($AO114-1)*3+$AP114)-ROW())/12+5):INDIRECT("S"&amp;(ROW()+12*(($AO114-1)*3+$AP114)-ROW())/12+5),AR114)</f>
        <v>0</v>
      </c>
      <c r="AT114" s="378"/>
      <c r="AV114" s="376">
        <f ca="1">IF(AND(AR114&gt;0,AS114&gt;0),COUNTIF(AV$6:AV113,"&gt;0")+1,0)</f>
        <v>0</v>
      </c>
    </row>
    <row r="115" spans="41:48" x14ac:dyDescent="0.15">
      <c r="AO115" s="376">
        <v>4</v>
      </c>
      <c r="AP115" s="376">
        <v>1</v>
      </c>
      <c r="AQ115" s="376">
        <v>2</v>
      </c>
      <c r="AR115" s="37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76">
        <f ca="1">COUNTIF(INDIRECT("H"&amp;(ROW()+12*(($AO115-1)*3+$AP115)-ROW())/12+5):INDIRECT("S"&amp;(ROW()+12*(($AO115-1)*3+$AP115)-ROW())/12+5),AR115)</f>
        <v>0</v>
      </c>
      <c r="AT115" s="378"/>
      <c r="AV115" s="376">
        <f ca="1">IF(AND(AR115&gt;0,AS115&gt;0),COUNTIF(AV$6:AV114,"&gt;0")+1,0)</f>
        <v>0</v>
      </c>
    </row>
    <row r="116" spans="41:48" x14ac:dyDescent="0.15">
      <c r="AO116" s="376">
        <v>4</v>
      </c>
      <c r="AP116" s="376">
        <v>1</v>
      </c>
      <c r="AQ116" s="376">
        <v>3</v>
      </c>
      <c r="AR116" s="37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76">
        <f ca="1">COUNTIF(INDIRECT("H"&amp;(ROW()+12*(($AO116-1)*3+$AP116)-ROW())/12+5):INDIRECT("S"&amp;(ROW()+12*(($AO116-1)*3+$AP116)-ROW())/12+5),AR116)</f>
        <v>0</v>
      </c>
      <c r="AT116" s="378"/>
      <c r="AV116" s="376">
        <f ca="1">IF(AND(AR116&gt;0,AS116&gt;0),COUNTIF(AV$6:AV115,"&gt;0")+1,0)</f>
        <v>0</v>
      </c>
    </row>
    <row r="117" spans="41:48" x14ac:dyDescent="0.15">
      <c r="AO117" s="376">
        <v>4</v>
      </c>
      <c r="AP117" s="376">
        <v>1</v>
      </c>
      <c r="AQ117" s="376">
        <v>4</v>
      </c>
      <c r="AR117" s="37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76">
        <f ca="1">COUNTIF(INDIRECT("H"&amp;(ROW()+12*(($AO117-1)*3+$AP117)-ROW())/12+5):INDIRECT("S"&amp;(ROW()+12*(($AO117-1)*3+$AP117)-ROW())/12+5),AR117)</f>
        <v>0</v>
      </c>
      <c r="AT117" s="378"/>
      <c r="AV117" s="376">
        <f ca="1">IF(AND(AR117&gt;0,AS117&gt;0),COUNTIF(AV$6:AV116,"&gt;0")+1,0)</f>
        <v>0</v>
      </c>
    </row>
    <row r="118" spans="41:48" x14ac:dyDescent="0.15">
      <c r="AO118" s="376">
        <v>4</v>
      </c>
      <c r="AP118" s="376">
        <v>1</v>
      </c>
      <c r="AQ118" s="376">
        <v>5</v>
      </c>
      <c r="AR118" s="37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76">
        <f ca="1">COUNTIF(INDIRECT("H"&amp;(ROW()+12*(($AO118-1)*3+$AP118)-ROW())/12+5):INDIRECT("S"&amp;(ROW()+12*(($AO118-1)*3+$AP118)-ROW())/12+5),AR118)</f>
        <v>0</v>
      </c>
      <c r="AT118" s="378"/>
      <c r="AV118" s="376">
        <f ca="1">IF(AND(AR118&gt;0,AS118&gt;0),COUNTIF(AV$6:AV117,"&gt;0")+1,0)</f>
        <v>0</v>
      </c>
    </row>
    <row r="119" spans="41:48" x14ac:dyDescent="0.15">
      <c r="AO119" s="376">
        <v>4</v>
      </c>
      <c r="AP119" s="376">
        <v>1</v>
      </c>
      <c r="AQ119" s="376">
        <v>6</v>
      </c>
      <c r="AR119" s="37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76">
        <f ca="1">COUNTIF(INDIRECT("H"&amp;(ROW()+12*(($AO119-1)*3+$AP119)-ROW())/12+5):INDIRECT("S"&amp;(ROW()+12*(($AO119-1)*3+$AP119)-ROW())/12+5),AR119)</f>
        <v>0</v>
      </c>
      <c r="AT119" s="378"/>
      <c r="AV119" s="376">
        <f ca="1">IF(AND(AR119&gt;0,AS119&gt;0),COUNTIF(AV$6:AV118,"&gt;0")+1,0)</f>
        <v>0</v>
      </c>
    </row>
    <row r="120" spans="41:48" x14ac:dyDescent="0.15">
      <c r="AO120" s="376">
        <v>4</v>
      </c>
      <c r="AP120" s="376">
        <v>1</v>
      </c>
      <c r="AQ120" s="376">
        <v>7</v>
      </c>
      <c r="AR120" s="37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76">
        <f ca="1">COUNTIF(INDIRECT("H"&amp;(ROW()+12*(($AO120-1)*3+$AP120)-ROW())/12+5):INDIRECT("S"&amp;(ROW()+12*(($AO120-1)*3+$AP120)-ROW())/12+5),AR120)</f>
        <v>0</v>
      </c>
      <c r="AT120" s="378"/>
      <c r="AV120" s="376">
        <f ca="1">IF(AND(AR120&gt;0,AS120&gt;0),COUNTIF(AV$6:AV119,"&gt;0")+1,0)</f>
        <v>0</v>
      </c>
    </row>
    <row r="121" spans="41:48" x14ac:dyDescent="0.15">
      <c r="AO121" s="376">
        <v>4</v>
      </c>
      <c r="AP121" s="376">
        <v>1</v>
      </c>
      <c r="AQ121" s="376">
        <v>8</v>
      </c>
      <c r="AR121" s="37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76">
        <f ca="1">COUNTIF(INDIRECT("H"&amp;(ROW()+12*(($AO121-1)*3+$AP121)-ROW())/12+5):INDIRECT("S"&amp;(ROW()+12*(($AO121-1)*3+$AP121)-ROW())/12+5),AR121)</f>
        <v>0</v>
      </c>
      <c r="AT121" s="378"/>
      <c r="AV121" s="376">
        <f ca="1">IF(AND(AR121&gt;0,AS121&gt;0),COUNTIF(AV$6:AV120,"&gt;0")+1,0)</f>
        <v>0</v>
      </c>
    </row>
    <row r="122" spans="41:48" x14ac:dyDescent="0.15">
      <c r="AO122" s="376">
        <v>4</v>
      </c>
      <c r="AP122" s="376">
        <v>1</v>
      </c>
      <c r="AQ122" s="376">
        <v>9</v>
      </c>
      <c r="AR122" s="37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76">
        <f ca="1">COUNTIF(INDIRECT("H"&amp;(ROW()+12*(($AO122-1)*3+$AP122)-ROW())/12+5):INDIRECT("S"&amp;(ROW()+12*(($AO122-1)*3+$AP122)-ROW())/12+5),AR122)</f>
        <v>0</v>
      </c>
      <c r="AT122" s="378"/>
      <c r="AV122" s="376">
        <f ca="1">IF(AND(AR122&gt;0,AS122&gt;0),COUNTIF(AV$6:AV121,"&gt;0")+1,0)</f>
        <v>0</v>
      </c>
    </row>
    <row r="123" spans="41:48" x14ac:dyDescent="0.15">
      <c r="AO123" s="376">
        <v>4</v>
      </c>
      <c r="AP123" s="376">
        <v>1</v>
      </c>
      <c r="AQ123" s="376">
        <v>10</v>
      </c>
      <c r="AR123" s="37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76">
        <f ca="1">COUNTIF(INDIRECT("H"&amp;(ROW()+12*(($AO123-1)*3+$AP123)-ROW())/12+5):INDIRECT("S"&amp;(ROW()+12*(($AO123-1)*3+$AP123)-ROW())/12+5),AR123)</f>
        <v>0</v>
      </c>
      <c r="AT123" s="378"/>
      <c r="AV123" s="376">
        <f ca="1">IF(AND(AR123&gt;0,AS123&gt;0),COUNTIF(AV$6:AV122,"&gt;0")+1,0)</f>
        <v>0</v>
      </c>
    </row>
    <row r="124" spans="41:48" x14ac:dyDescent="0.15">
      <c r="AO124" s="376">
        <v>4</v>
      </c>
      <c r="AP124" s="376">
        <v>1</v>
      </c>
      <c r="AQ124" s="376">
        <v>11</v>
      </c>
      <c r="AR124" s="37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76">
        <f ca="1">COUNTIF(INDIRECT("H"&amp;(ROW()+12*(($AO124-1)*3+$AP124)-ROW())/12+5):INDIRECT("S"&amp;(ROW()+12*(($AO124-1)*3+$AP124)-ROW())/12+5),AR124)</f>
        <v>0</v>
      </c>
      <c r="AT124" s="378"/>
      <c r="AV124" s="376">
        <f ca="1">IF(AND(AR124&gt;0,AS124&gt;0),COUNTIF(AV$6:AV123,"&gt;0")+1,0)</f>
        <v>0</v>
      </c>
    </row>
    <row r="125" spans="41:48" x14ac:dyDescent="0.15">
      <c r="AO125" s="376">
        <v>4</v>
      </c>
      <c r="AP125" s="376">
        <v>1</v>
      </c>
      <c r="AQ125" s="376">
        <v>12</v>
      </c>
      <c r="AR125" s="37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76">
        <f ca="1">COUNTIF(INDIRECT("H"&amp;(ROW()+12*(($AO125-1)*3+$AP125)-ROW())/12+5):INDIRECT("S"&amp;(ROW()+12*(($AO125-1)*3+$AP125)-ROW())/12+5),AR125)</f>
        <v>0</v>
      </c>
      <c r="AT125" s="378"/>
      <c r="AV125" s="376">
        <f ca="1">IF(AND(AR125&gt;0,AS125&gt;0),COUNTIF(AV$6:AV124,"&gt;0")+1,0)</f>
        <v>0</v>
      </c>
    </row>
    <row r="126" spans="41:48" x14ac:dyDescent="0.15">
      <c r="AO126" s="376">
        <v>4</v>
      </c>
      <c r="AP126" s="376">
        <v>2</v>
      </c>
      <c r="AQ126" s="376">
        <v>1</v>
      </c>
      <c r="AR126" s="37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76">
        <f ca="1">COUNTIF(INDIRECT("H"&amp;(ROW()+12*(($AO126-1)*3+$AP126)-ROW())/12+5):INDIRECT("S"&amp;(ROW()+12*(($AO126-1)*3+$AP126)-ROW())/12+5),AR126)</f>
        <v>0</v>
      </c>
      <c r="AT126" s="378"/>
      <c r="AV126" s="376">
        <f ca="1">IF(AND(AR126&gt;0,AS126&gt;0),COUNTIF(AV$6:AV125,"&gt;0")+1,0)</f>
        <v>0</v>
      </c>
    </row>
    <row r="127" spans="41:48" x14ac:dyDescent="0.15">
      <c r="AO127" s="376">
        <v>4</v>
      </c>
      <c r="AP127" s="376">
        <v>2</v>
      </c>
      <c r="AQ127" s="376">
        <v>2</v>
      </c>
      <c r="AR127" s="37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76">
        <f ca="1">COUNTIF(INDIRECT("H"&amp;(ROW()+12*(($AO127-1)*3+$AP127)-ROW())/12+5):INDIRECT("S"&amp;(ROW()+12*(($AO127-1)*3+$AP127)-ROW())/12+5),AR127)</f>
        <v>0</v>
      </c>
      <c r="AT127" s="378"/>
      <c r="AV127" s="376">
        <f ca="1">IF(AND(AR127&gt;0,AS127&gt;0),COUNTIF(AV$6:AV126,"&gt;0")+1,0)</f>
        <v>0</v>
      </c>
    </row>
    <row r="128" spans="41:48" x14ac:dyDescent="0.15">
      <c r="AO128" s="376">
        <v>4</v>
      </c>
      <c r="AP128" s="376">
        <v>2</v>
      </c>
      <c r="AQ128" s="376">
        <v>3</v>
      </c>
      <c r="AR128" s="37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76">
        <f ca="1">COUNTIF(INDIRECT("H"&amp;(ROW()+12*(($AO128-1)*3+$AP128)-ROW())/12+5):INDIRECT("S"&amp;(ROW()+12*(($AO128-1)*3+$AP128)-ROW())/12+5),AR128)</f>
        <v>0</v>
      </c>
      <c r="AT128" s="378"/>
      <c r="AV128" s="376">
        <f ca="1">IF(AND(AR128&gt;0,AS128&gt;0),COUNTIF(AV$6:AV127,"&gt;0")+1,0)</f>
        <v>0</v>
      </c>
    </row>
    <row r="129" spans="41:48" x14ac:dyDescent="0.15">
      <c r="AO129" s="376">
        <v>4</v>
      </c>
      <c r="AP129" s="376">
        <v>2</v>
      </c>
      <c r="AQ129" s="376">
        <v>4</v>
      </c>
      <c r="AR129" s="37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76">
        <f ca="1">COUNTIF(INDIRECT("H"&amp;(ROW()+12*(($AO129-1)*3+$AP129)-ROW())/12+5):INDIRECT("S"&amp;(ROW()+12*(($AO129-1)*3+$AP129)-ROW())/12+5),AR129)</f>
        <v>0</v>
      </c>
      <c r="AT129" s="378"/>
      <c r="AV129" s="376">
        <f ca="1">IF(AND(AR129&gt;0,AS129&gt;0),COUNTIF(AV$6:AV128,"&gt;0")+1,0)</f>
        <v>0</v>
      </c>
    </row>
    <row r="130" spans="41:48" x14ac:dyDescent="0.15">
      <c r="AO130" s="376">
        <v>4</v>
      </c>
      <c r="AP130" s="376">
        <v>2</v>
      </c>
      <c r="AQ130" s="376">
        <v>5</v>
      </c>
      <c r="AR130" s="37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76">
        <f ca="1">COUNTIF(INDIRECT("H"&amp;(ROW()+12*(($AO130-1)*3+$AP130)-ROW())/12+5):INDIRECT("S"&amp;(ROW()+12*(($AO130-1)*3+$AP130)-ROW())/12+5),AR130)</f>
        <v>0</v>
      </c>
      <c r="AT130" s="378"/>
      <c r="AV130" s="376">
        <f ca="1">IF(AND(AR130&gt;0,AS130&gt;0),COUNTIF(AV$6:AV129,"&gt;0")+1,0)</f>
        <v>0</v>
      </c>
    </row>
    <row r="131" spans="41:48" x14ac:dyDescent="0.15">
      <c r="AO131" s="376">
        <v>4</v>
      </c>
      <c r="AP131" s="376">
        <v>2</v>
      </c>
      <c r="AQ131" s="376">
        <v>6</v>
      </c>
      <c r="AR131" s="37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76">
        <f ca="1">COUNTIF(INDIRECT("H"&amp;(ROW()+12*(($AO131-1)*3+$AP131)-ROW())/12+5):INDIRECT("S"&amp;(ROW()+12*(($AO131-1)*3+$AP131)-ROW())/12+5),AR131)</f>
        <v>0</v>
      </c>
      <c r="AT131" s="378"/>
      <c r="AV131" s="376">
        <f ca="1">IF(AND(AR131&gt;0,AS131&gt;0),COUNTIF(AV$6:AV130,"&gt;0")+1,0)</f>
        <v>0</v>
      </c>
    </row>
    <row r="132" spans="41:48" x14ac:dyDescent="0.15">
      <c r="AO132" s="376">
        <v>4</v>
      </c>
      <c r="AP132" s="376">
        <v>2</v>
      </c>
      <c r="AQ132" s="376">
        <v>7</v>
      </c>
      <c r="AR132" s="37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76">
        <f ca="1">COUNTIF(INDIRECT("H"&amp;(ROW()+12*(($AO132-1)*3+$AP132)-ROW())/12+5):INDIRECT("S"&amp;(ROW()+12*(($AO132-1)*3+$AP132)-ROW())/12+5),AR132)</f>
        <v>0</v>
      </c>
      <c r="AT132" s="378"/>
      <c r="AV132" s="376">
        <f ca="1">IF(AND(AR132&gt;0,AS132&gt;0),COUNTIF(AV$6:AV131,"&gt;0")+1,0)</f>
        <v>0</v>
      </c>
    </row>
    <row r="133" spans="41:48" x14ac:dyDescent="0.15">
      <c r="AO133" s="376">
        <v>4</v>
      </c>
      <c r="AP133" s="376">
        <v>2</v>
      </c>
      <c r="AQ133" s="376">
        <v>8</v>
      </c>
      <c r="AR133" s="37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76">
        <f ca="1">COUNTIF(INDIRECT("H"&amp;(ROW()+12*(($AO133-1)*3+$AP133)-ROW())/12+5):INDIRECT("S"&amp;(ROW()+12*(($AO133-1)*3+$AP133)-ROW())/12+5),AR133)</f>
        <v>0</v>
      </c>
      <c r="AT133" s="378"/>
      <c r="AV133" s="376">
        <f ca="1">IF(AND(AR133&gt;0,AS133&gt;0),COUNTIF(AV$6:AV132,"&gt;0")+1,0)</f>
        <v>0</v>
      </c>
    </row>
    <row r="134" spans="41:48" x14ac:dyDescent="0.15">
      <c r="AO134" s="376">
        <v>4</v>
      </c>
      <c r="AP134" s="376">
        <v>2</v>
      </c>
      <c r="AQ134" s="376">
        <v>9</v>
      </c>
      <c r="AR134" s="37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76">
        <f ca="1">COUNTIF(INDIRECT("H"&amp;(ROW()+12*(($AO134-1)*3+$AP134)-ROW())/12+5):INDIRECT("S"&amp;(ROW()+12*(($AO134-1)*3+$AP134)-ROW())/12+5),AR134)</f>
        <v>0</v>
      </c>
      <c r="AT134" s="378"/>
      <c r="AV134" s="376">
        <f ca="1">IF(AND(AR134&gt;0,AS134&gt;0),COUNTIF(AV$6:AV133,"&gt;0")+1,0)</f>
        <v>0</v>
      </c>
    </row>
    <row r="135" spans="41:48" x14ac:dyDescent="0.15">
      <c r="AO135" s="376">
        <v>4</v>
      </c>
      <c r="AP135" s="376">
        <v>2</v>
      </c>
      <c r="AQ135" s="376">
        <v>10</v>
      </c>
      <c r="AR135" s="37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76">
        <f ca="1">COUNTIF(INDIRECT("H"&amp;(ROW()+12*(($AO135-1)*3+$AP135)-ROW())/12+5):INDIRECT("S"&amp;(ROW()+12*(($AO135-1)*3+$AP135)-ROW())/12+5),AR135)</f>
        <v>0</v>
      </c>
      <c r="AT135" s="378"/>
      <c r="AV135" s="376">
        <f ca="1">IF(AND(AR135&gt;0,AS135&gt;0),COUNTIF(AV$6:AV134,"&gt;0")+1,0)</f>
        <v>0</v>
      </c>
    </row>
    <row r="136" spans="41:48" x14ac:dyDescent="0.15">
      <c r="AO136" s="376">
        <v>4</v>
      </c>
      <c r="AP136" s="376">
        <v>2</v>
      </c>
      <c r="AQ136" s="376">
        <v>11</v>
      </c>
      <c r="AR136" s="37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76">
        <f ca="1">COUNTIF(INDIRECT("H"&amp;(ROW()+12*(($AO136-1)*3+$AP136)-ROW())/12+5):INDIRECT("S"&amp;(ROW()+12*(($AO136-1)*3+$AP136)-ROW())/12+5),AR136)</f>
        <v>0</v>
      </c>
      <c r="AT136" s="378"/>
      <c r="AV136" s="376">
        <f ca="1">IF(AND(AR136&gt;0,AS136&gt;0),COUNTIF(AV$6:AV135,"&gt;0")+1,0)</f>
        <v>0</v>
      </c>
    </row>
    <row r="137" spans="41:48" x14ac:dyDescent="0.15">
      <c r="AO137" s="376">
        <v>4</v>
      </c>
      <c r="AP137" s="376">
        <v>2</v>
      </c>
      <c r="AQ137" s="376">
        <v>12</v>
      </c>
      <c r="AR137" s="37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76">
        <f ca="1">COUNTIF(INDIRECT("H"&amp;(ROW()+12*(($AO137-1)*3+$AP137)-ROW())/12+5):INDIRECT("S"&amp;(ROW()+12*(($AO137-1)*3+$AP137)-ROW())/12+5),AR137)</f>
        <v>0</v>
      </c>
      <c r="AT137" s="378"/>
      <c r="AV137" s="376">
        <f ca="1">IF(AND(AR137&gt;0,AS137&gt;0),COUNTIF(AV$6:AV136,"&gt;0")+1,0)</f>
        <v>0</v>
      </c>
    </row>
    <row r="138" spans="41:48" x14ac:dyDescent="0.15">
      <c r="AO138" s="376">
        <v>4</v>
      </c>
      <c r="AP138" s="376">
        <v>3</v>
      </c>
      <c r="AQ138" s="376">
        <v>1</v>
      </c>
      <c r="AR138" s="37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76">
        <f ca="1">COUNTIF(INDIRECT("H"&amp;(ROW()+12*(($AO138-1)*3+$AP138)-ROW())/12+5):INDIRECT("S"&amp;(ROW()+12*(($AO138-1)*3+$AP138)-ROW())/12+5),AR138)</f>
        <v>0</v>
      </c>
      <c r="AT138" s="378"/>
      <c r="AV138" s="376">
        <f ca="1">IF(AND(AR138&gt;0,AS138&gt;0),COUNTIF(AV$6:AV137,"&gt;0")+1,0)</f>
        <v>0</v>
      </c>
    </row>
    <row r="139" spans="41:48" x14ac:dyDescent="0.15">
      <c r="AO139" s="376">
        <v>4</v>
      </c>
      <c r="AP139" s="376">
        <v>3</v>
      </c>
      <c r="AQ139" s="376">
        <v>2</v>
      </c>
      <c r="AR139" s="37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76">
        <f ca="1">COUNTIF(INDIRECT("H"&amp;(ROW()+12*(($AO139-1)*3+$AP139)-ROW())/12+5):INDIRECT("S"&amp;(ROW()+12*(($AO139-1)*3+$AP139)-ROW())/12+5),AR139)</f>
        <v>0</v>
      </c>
      <c r="AT139" s="378"/>
      <c r="AV139" s="376">
        <f ca="1">IF(AND(AR139&gt;0,AS139&gt;0),COUNTIF(AV$6:AV138,"&gt;0")+1,0)</f>
        <v>0</v>
      </c>
    </row>
    <row r="140" spans="41:48" x14ac:dyDescent="0.15">
      <c r="AO140" s="376">
        <v>4</v>
      </c>
      <c r="AP140" s="376">
        <v>3</v>
      </c>
      <c r="AQ140" s="376">
        <v>3</v>
      </c>
      <c r="AR140" s="37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76">
        <f ca="1">COUNTIF(INDIRECT("H"&amp;(ROW()+12*(($AO140-1)*3+$AP140)-ROW())/12+5):INDIRECT("S"&amp;(ROW()+12*(($AO140-1)*3+$AP140)-ROW())/12+5),AR140)</f>
        <v>0</v>
      </c>
      <c r="AT140" s="378"/>
      <c r="AV140" s="376">
        <f ca="1">IF(AND(AR140&gt;0,AS140&gt;0),COUNTIF(AV$6:AV139,"&gt;0")+1,0)</f>
        <v>0</v>
      </c>
    </row>
    <row r="141" spans="41:48" x14ac:dyDescent="0.15">
      <c r="AO141" s="376">
        <v>4</v>
      </c>
      <c r="AP141" s="376">
        <v>3</v>
      </c>
      <c r="AQ141" s="376">
        <v>4</v>
      </c>
      <c r="AR141" s="37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76">
        <f ca="1">COUNTIF(INDIRECT("H"&amp;(ROW()+12*(($AO141-1)*3+$AP141)-ROW())/12+5):INDIRECT("S"&amp;(ROW()+12*(($AO141-1)*3+$AP141)-ROW())/12+5),AR141)</f>
        <v>0</v>
      </c>
      <c r="AT141" s="378"/>
      <c r="AV141" s="376">
        <f ca="1">IF(AND(AR141&gt;0,AS141&gt;0),COUNTIF(AV$6:AV140,"&gt;0")+1,0)</f>
        <v>0</v>
      </c>
    </row>
    <row r="142" spans="41:48" x14ac:dyDescent="0.15">
      <c r="AO142" s="376">
        <v>4</v>
      </c>
      <c r="AP142" s="376">
        <v>3</v>
      </c>
      <c r="AQ142" s="376">
        <v>5</v>
      </c>
      <c r="AR142" s="37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76">
        <f ca="1">COUNTIF(INDIRECT("H"&amp;(ROW()+12*(($AO142-1)*3+$AP142)-ROW())/12+5):INDIRECT("S"&amp;(ROW()+12*(($AO142-1)*3+$AP142)-ROW())/12+5),AR142)</f>
        <v>0</v>
      </c>
      <c r="AT142" s="378"/>
      <c r="AV142" s="376">
        <f ca="1">IF(AND(AR142&gt;0,AS142&gt;0),COUNTIF(AV$6:AV141,"&gt;0")+1,0)</f>
        <v>0</v>
      </c>
    </row>
    <row r="143" spans="41:48" x14ac:dyDescent="0.15">
      <c r="AO143" s="376">
        <v>4</v>
      </c>
      <c r="AP143" s="376">
        <v>3</v>
      </c>
      <c r="AQ143" s="376">
        <v>6</v>
      </c>
      <c r="AR143" s="37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76">
        <f ca="1">COUNTIF(INDIRECT("H"&amp;(ROW()+12*(($AO143-1)*3+$AP143)-ROW())/12+5):INDIRECT("S"&amp;(ROW()+12*(($AO143-1)*3+$AP143)-ROW())/12+5),AR143)</f>
        <v>0</v>
      </c>
      <c r="AT143" s="378"/>
      <c r="AV143" s="376">
        <f ca="1">IF(AND(AR143&gt;0,AS143&gt;0),COUNTIF(AV$6:AV142,"&gt;0")+1,0)</f>
        <v>0</v>
      </c>
    </row>
    <row r="144" spans="41:48" x14ac:dyDescent="0.15">
      <c r="AO144" s="376">
        <v>4</v>
      </c>
      <c r="AP144" s="376">
        <v>3</v>
      </c>
      <c r="AQ144" s="376">
        <v>7</v>
      </c>
      <c r="AR144" s="37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76">
        <f ca="1">COUNTIF(INDIRECT("H"&amp;(ROW()+12*(($AO144-1)*3+$AP144)-ROW())/12+5):INDIRECT("S"&amp;(ROW()+12*(($AO144-1)*3+$AP144)-ROW())/12+5),AR144)</f>
        <v>0</v>
      </c>
      <c r="AT144" s="378"/>
      <c r="AV144" s="376">
        <f ca="1">IF(AND(AR144&gt;0,AS144&gt;0),COUNTIF(AV$6:AV143,"&gt;0")+1,0)</f>
        <v>0</v>
      </c>
    </row>
    <row r="145" spans="41:48" x14ac:dyDescent="0.15">
      <c r="AO145" s="376">
        <v>4</v>
      </c>
      <c r="AP145" s="376">
        <v>3</v>
      </c>
      <c r="AQ145" s="376">
        <v>8</v>
      </c>
      <c r="AR145" s="37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76">
        <f ca="1">COUNTIF(INDIRECT("H"&amp;(ROW()+12*(($AO145-1)*3+$AP145)-ROW())/12+5):INDIRECT("S"&amp;(ROW()+12*(($AO145-1)*3+$AP145)-ROW())/12+5),AR145)</f>
        <v>0</v>
      </c>
      <c r="AT145" s="378"/>
      <c r="AV145" s="376">
        <f ca="1">IF(AND(AR145&gt;0,AS145&gt;0),COUNTIF(AV$6:AV144,"&gt;0")+1,0)</f>
        <v>0</v>
      </c>
    </row>
    <row r="146" spans="41:48" x14ac:dyDescent="0.15">
      <c r="AO146" s="376">
        <v>4</v>
      </c>
      <c r="AP146" s="376">
        <v>3</v>
      </c>
      <c r="AQ146" s="376">
        <v>9</v>
      </c>
      <c r="AR146" s="37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76">
        <f ca="1">COUNTIF(INDIRECT("H"&amp;(ROW()+12*(($AO146-1)*3+$AP146)-ROW())/12+5):INDIRECT("S"&amp;(ROW()+12*(($AO146-1)*3+$AP146)-ROW())/12+5),AR146)</f>
        <v>0</v>
      </c>
      <c r="AT146" s="378"/>
      <c r="AV146" s="376">
        <f ca="1">IF(AND(AR146&gt;0,AS146&gt;0),COUNTIF(AV$6:AV145,"&gt;0")+1,0)</f>
        <v>0</v>
      </c>
    </row>
    <row r="147" spans="41:48" x14ac:dyDescent="0.15">
      <c r="AO147" s="376">
        <v>4</v>
      </c>
      <c r="AP147" s="376">
        <v>3</v>
      </c>
      <c r="AQ147" s="376">
        <v>10</v>
      </c>
      <c r="AR147" s="37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76">
        <f ca="1">COUNTIF(INDIRECT("H"&amp;(ROW()+12*(($AO147-1)*3+$AP147)-ROW())/12+5):INDIRECT("S"&amp;(ROW()+12*(($AO147-1)*3+$AP147)-ROW())/12+5),AR147)</f>
        <v>0</v>
      </c>
      <c r="AT147" s="378"/>
      <c r="AV147" s="376">
        <f ca="1">IF(AND(AR147&gt;0,AS147&gt;0),COUNTIF(AV$6:AV146,"&gt;0")+1,0)</f>
        <v>0</v>
      </c>
    </row>
    <row r="148" spans="41:48" x14ac:dyDescent="0.15">
      <c r="AO148" s="376">
        <v>4</v>
      </c>
      <c r="AP148" s="376">
        <v>3</v>
      </c>
      <c r="AQ148" s="376">
        <v>11</v>
      </c>
      <c r="AR148" s="37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76">
        <f ca="1">COUNTIF(INDIRECT("H"&amp;(ROW()+12*(($AO148-1)*3+$AP148)-ROW())/12+5):INDIRECT("S"&amp;(ROW()+12*(($AO148-1)*3+$AP148)-ROW())/12+5),AR148)</f>
        <v>0</v>
      </c>
      <c r="AT148" s="378"/>
      <c r="AV148" s="376">
        <f ca="1">IF(AND(AR148&gt;0,AS148&gt;0),COUNTIF(AV$6:AV147,"&gt;0")+1,0)</f>
        <v>0</v>
      </c>
    </row>
    <row r="149" spans="41:48" x14ac:dyDescent="0.15">
      <c r="AO149" s="376">
        <v>4</v>
      </c>
      <c r="AP149" s="376">
        <v>3</v>
      </c>
      <c r="AQ149" s="376">
        <v>12</v>
      </c>
      <c r="AR149" s="37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76">
        <f ca="1">COUNTIF(INDIRECT("H"&amp;(ROW()+12*(($AO149-1)*3+$AP149)-ROW())/12+5):INDIRECT("S"&amp;(ROW()+12*(($AO149-1)*3+$AP149)-ROW())/12+5),AR149)</f>
        <v>0</v>
      </c>
      <c r="AT149" s="378"/>
      <c r="AV149" s="376">
        <f ca="1">IF(AND(AR149&gt;0,AS149&gt;0),COUNTIF(AV$6:AV148,"&gt;0")+1,0)</f>
        <v>0</v>
      </c>
    </row>
    <row r="150" spans="41:48" x14ac:dyDescent="0.15">
      <c r="AO150" s="376">
        <v>5</v>
      </c>
      <c r="AP150" s="376">
        <v>1</v>
      </c>
      <c r="AQ150" s="376">
        <v>1</v>
      </c>
      <c r="AR150" s="37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76">
        <f ca="1">COUNTIF(INDIRECT("H"&amp;(ROW()+12*(($AO150-1)*3+$AP150)-ROW())/12+5):INDIRECT("S"&amp;(ROW()+12*(($AO150-1)*3+$AP150)-ROW())/12+5),AR150)</f>
        <v>0</v>
      </c>
      <c r="AT150" s="378"/>
      <c r="AV150" s="376">
        <f ca="1">IF(AND(AR150&gt;0,AS150&gt;0),COUNTIF(AV$6:AV149,"&gt;0")+1,0)</f>
        <v>0</v>
      </c>
    </row>
    <row r="151" spans="41:48" x14ac:dyDescent="0.15">
      <c r="AO151" s="376">
        <v>5</v>
      </c>
      <c r="AP151" s="376">
        <v>1</v>
      </c>
      <c r="AQ151" s="376">
        <v>2</v>
      </c>
      <c r="AR151" s="37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76">
        <f ca="1">COUNTIF(INDIRECT("H"&amp;(ROW()+12*(($AO151-1)*3+$AP151)-ROW())/12+5):INDIRECT("S"&amp;(ROW()+12*(($AO151-1)*3+$AP151)-ROW())/12+5),AR151)</f>
        <v>0</v>
      </c>
      <c r="AT151" s="378"/>
      <c r="AV151" s="376">
        <f ca="1">IF(AND(AR151&gt;0,AS151&gt;0),COUNTIF(AV$6:AV150,"&gt;0")+1,0)</f>
        <v>0</v>
      </c>
    </row>
    <row r="152" spans="41:48" x14ac:dyDescent="0.15">
      <c r="AO152" s="376">
        <v>5</v>
      </c>
      <c r="AP152" s="376">
        <v>1</v>
      </c>
      <c r="AQ152" s="376">
        <v>3</v>
      </c>
      <c r="AR152" s="37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76">
        <f ca="1">COUNTIF(INDIRECT("H"&amp;(ROW()+12*(($AO152-1)*3+$AP152)-ROW())/12+5):INDIRECT("S"&amp;(ROW()+12*(($AO152-1)*3+$AP152)-ROW())/12+5),AR152)</f>
        <v>0</v>
      </c>
      <c r="AT152" s="378"/>
      <c r="AV152" s="376">
        <f ca="1">IF(AND(AR152&gt;0,AS152&gt;0),COUNTIF(AV$6:AV151,"&gt;0")+1,0)</f>
        <v>0</v>
      </c>
    </row>
    <row r="153" spans="41:48" x14ac:dyDescent="0.15">
      <c r="AO153" s="376">
        <v>5</v>
      </c>
      <c r="AP153" s="376">
        <v>1</v>
      </c>
      <c r="AQ153" s="376">
        <v>4</v>
      </c>
      <c r="AR153" s="37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76">
        <f ca="1">COUNTIF(INDIRECT("H"&amp;(ROW()+12*(($AO153-1)*3+$AP153)-ROW())/12+5):INDIRECT("S"&amp;(ROW()+12*(($AO153-1)*3+$AP153)-ROW())/12+5),AR153)</f>
        <v>0</v>
      </c>
      <c r="AT153" s="378"/>
      <c r="AV153" s="376">
        <f ca="1">IF(AND(AR153&gt;0,AS153&gt;0),COUNTIF(AV$6:AV152,"&gt;0")+1,0)</f>
        <v>0</v>
      </c>
    </row>
    <row r="154" spans="41:48" x14ac:dyDescent="0.15">
      <c r="AO154" s="376">
        <v>5</v>
      </c>
      <c r="AP154" s="376">
        <v>1</v>
      </c>
      <c r="AQ154" s="376">
        <v>5</v>
      </c>
      <c r="AR154" s="37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76">
        <f ca="1">COUNTIF(INDIRECT("H"&amp;(ROW()+12*(($AO154-1)*3+$AP154)-ROW())/12+5):INDIRECT("S"&amp;(ROW()+12*(($AO154-1)*3+$AP154)-ROW())/12+5),AR154)</f>
        <v>0</v>
      </c>
      <c r="AT154" s="378"/>
      <c r="AV154" s="376">
        <f ca="1">IF(AND(AR154&gt;0,AS154&gt;0),COUNTIF(AV$6:AV153,"&gt;0")+1,0)</f>
        <v>0</v>
      </c>
    </row>
    <row r="155" spans="41:48" x14ac:dyDescent="0.15">
      <c r="AO155" s="376">
        <v>5</v>
      </c>
      <c r="AP155" s="376">
        <v>1</v>
      </c>
      <c r="AQ155" s="376">
        <v>6</v>
      </c>
      <c r="AR155" s="37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76">
        <f ca="1">COUNTIF(INDIRECT("H"&amp;(ROW()+12*(($AO155-1)*3+$AP155)-ROW())/12+5):INDIRECT("S"&amp;(ROW()+12*(($AO155-1)*3+$AP155)-ROW())/12+5),AR155)</f>
        <v>0</v>
      </c>
      <c r="AT155" s="378"/>
      <c r="AV155" s="376">
        <f ca="1">IF(AND(AR155&gt;0,AS155&gt;0),COUNTIF(AV$6:AV154,"&gt;0")+1,0)</f>
        <v>0</v>
      </c>
    </row>
    <row r="156" spans="41:48" x14ac:dyDescent="0.15">
      <c r="AO156" s="376">
        <v>5</v>
      </c>
      <c r="AP156" s="376">
        <v>1</v>
      </c>
      <c r="AQ156" s="376">
        <v>7</v>
      </c>
      <c r="AR156" s="37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76">
        <f ca="1">COUNTIF(INDIRECT("H"&amp;(ROW()+12*(($AO156-1)*3+$AP156)-ROW())/12+5):INDIRECT("S"&amp;(ROW()+12*(($AO156-1)*3+$AP156)-ROW())/12+5),AR156)</f>
        <v>0</v>
      </c>
      <c r="AT156" s="378"/>
      <c r="AV156" s="376">
        <f ca="1">IF(AND(AR156&gt;0,AS156&gt;0),COUNTIF(AV$6:AV155,"&gt;0")+1,0)</f>
        <v>0</v>
      </c>
    </row>
    <row r="157" spans="41:48" x14ac:dyDescent="0.15">
      <c r="AO157" s="376">
        <v>5</v>
      </c>
      <c r="AP157" s="376">
        <v>1</v>
      </c>
      <c r="AQ157" s="376">
        <v>8</v>
      </c>
      <c r="AR157" s="37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76">
        <f ca="1">COUNTIF(INDIRECT("H"&amp;(ROW()+12*(($AO157-1)*3+$AP157)-ROW())/12+5):INDIRECT("S"&amp;(ROW()+12*(($AO157-1)*3+$AP157)-ROW())/12+5),AR157)</f>
        <v>0</v>
      </c>
      <c r="AT157" s="378"/>
      <c r="AV157" s="376">
        <f ca="1">IF(AND(AR157&gt;0,AS157&gt;0),COUNTIF(AV$6:AV156,"&gt;0")+1,0)</f>
        <v>0</v>
      </c>
    </row>
    <row r="158" spans="41:48" x14ac:dyDescent="0.15">
      <c r="AO158" s="376">
        <v>5</v>
      </c>
      <c r="AP158" s="376">
        <v>1</v>
      </c>
      <c r="AQ158" s="376">
        <v>9</v>
      </c>
      <c r="AR158" s="37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76">
        <f ca="1">COUNTIF(INDIRECT("H"&amp;(ROW()+12*(($AO158-1)*3+$AP158)-ROW())/12+5):INDIRECT("S"&amp;(ROW()+12*(($AO158-1)*3+$AP158)-ROW())/12+5),AR158)</f>
        <v>0</v>
      </c>
      <c r="AT158" s="378"/>
      <c r="AV158" s="376">
        <f ca="1">IF(AND(AR158&gt;0,AS158&gt;0),COUNTIF(AV$6:AV157,"&gt;0")+1,0)</f>
        <v>0</v>
      </c>
    </row>
    <row r="159" spans="41:48" x14ac:dyDescent="0.15">
      <c r="AO159" s="376">
        <v>5</v>
      </c>
      <c r="AP159" s="376">
        <v>1</v>
      </c>
      <c r="AQ159" s="376">
        <v>10</v>
      </c>
      <c r="AR159" s="37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76">
        <f ca="1">COUNTIF(INDIRECT("H"&amp;(ROW()+12*(($AO159-1)*3+$AP159)-ROW())/12+5):INDIRECT("S"&amp;(ROW()+12*(($AO159-1)*3+$AP159)-ROW())/12+5),AR159)</f>
        <v>0</v>
      </c>
      <c r="AT159" s="378"/>
      <c r="AV159" s="376">
        <f ca="1">IF(AND(AR159&gt;0,AS159&gt;0),COUNTIF(AV$6:AV158,"&gt;0")+1,0)</f>
        <v>0</v>
      </c>
    </row>
    <row r="160" spans="41:48" x14ac:dyDescent="0.15">
      <c r="AO160" s="376">
        <v>5</v>
      </c>
      <c r="AP160" s="376">
        <v>1</v>
      </c>
      <c r="AQ160" s="376">
        <v>11</v>
      </c>
      <c r="AR160" s="37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76">
        <f ca="1">COUNTIF(INDIRECT("H"&amp;(ROW()+12*(($AO160-1)*3+$AP160)-ROW())/12+5):INDIRECT("S"&amp;(ROW()+12*(($AO160-1)*3+$AP160)-ROW())/12+5),AR160)</f>
        <v>0</v>
      </c>
      <c r="AT160" s="378"/>
      <c r="AV160" s="376">
        <f ca="1">IF(AND(AR160&gt;0,AS160&gt;0),COUNTIF(AV$6:AV159,"&gt;0")+1,0)</f>
        <v>0</v>
      </c>
    </row>
    <row r="161" spans="41:48" x14ac:dyDescent="0.15">
      <c r="AO161" s="376">
        <v>5</v>
      </c>
      <c r="AP161" s="376">
        <v>1</v>
      </c>
      <c r="AQ161" s="376">
        <v>12</v>
      </c>
      <c r="AR161" s="37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76">
        <f ca="1">COUNTIF(INDIRECT("H"&amp;(ROW()+12*(($AO161-1)*3+$AP161)-ROW())/12+5):INDIRECT("S"&amp;(ROW()+12*(($AO161-1)*3+$AP161)-ROW())/12+5),AR161)</f>
        <v>0</v>
      </c>
      <c r="AT161" s="378"/>
      <c r="AV161" s="376">
        <f ca="1">IF(AND(AR161&gt;0,AS161&gt;0),COUNTIF(AV$6:AV160,"&gt;0")+1,0)</f>
        <v>0</v>
      </c>
    </row>
    <row r="162" spans="41:48" x14ac:dyDescent="0.15">
      <c r="AO162" s="376">
        <v>5</v>
      </c>
      <c r="AP162" s="376">
        <v>2</v>
      </c>
      <c r="AQ162" s="376">
        <v>1</v>
      </c>
      <c r="AR162" s="37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76">
        <f ca="1">COUNTIF(INDIRECT("H"&amp;(ROW()+12*(($AO162-1)*3+$AP162)-ROW())/12+5):INDIRECT("S"&amp;(ROW()+12*(($AO162-1)*3+$AP162)-ROW())/12+5),AR162)</f>
        <v>0</v>
      </c>
      <c r="AT162" s="378"/>
      <c r="AV162" s="376">
        <f ca="1">IF(AND(AR162&gt;0,AS162&gt;0),COUNTIF(AV$6:AV161,"&gt;0")+1,0)</f>
        <v>0</v>
      </c>
    </row>
    <row r="163" spans="41:48" x14ac:dyDescent="0.15">
      <c r="AO163" s="376">
        <v>5</v>
      </c>
      <c r="AP163" s="376">
        <v>2</v>
      </c>
      <c r="AQ163" s="376">
        <v>2</v>
      </c>
      <c r="AR163" s="37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76">
        <f ca="1">COUNTIF(INDIRECT("H"&amp;(ROW()+12*(($AO163-1)*3+$AP163)-ROW())/12+5):INDIRECT("S"&amp;(ROW()+12*(($AO163-1)*3+$AP163)-ROW())/12+5),AR163)</f>
        <v>0</v>
      </c>
      <c r="AT163" s="378"/>
      <c r="AV163" s="376">
        <f ca="1">IF(AND(AR163&gt;0,AS163&gt;0),COUNTIF(AV$6:AV162,"&gt;0")+1,0)</f>
        <v>0</v>
      </c>
    </row>
    <row r="164" spans="41:48" x14ac:dyDescent="0.15">
      <c r="AO164" s="376">
        <v>5</v>
      </c>
      <c r="AP164" s="376">
        <v>2</v>
      </c>
      <c r="AQ164" s="376">
        <v>3</v>
      </c>
      <c r="AR164" s="37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76">
        <f ca="1">COUNTIF(INDIRECT("H"&amp;(ROW()+12*(($AO164-1)*3+$AP164)-ROW())/12+5):INDIRECT("S"&amp;(ROW()+12*(($AO164-1)*3+$AP164)-ROW())/12+5),AR164)</f>
        <v>0</v>
      </c>
      <c r="AT164" s="378"/>
      <c r="AV164" s="376">
        <f ca="1">IF(AND(AR164&gt;0,AS164&gt;0),COUNTIF(AV$6:AV163,"&gt;0")+1,0)</f>
        <v>0</v>
      </c>
    </row>
    <row r="165" spans="41:48" x14ac:dyDescent="0.15">
      <c r="AO165" s="376">
        <v>5</v>
      </c>
      <c r="AP165" s="376">
        <v>2</v>
      </c>
      <c r="AQ165" s="376">
        <v>4</v>
      </c>
      <c r="AR165" s="37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76">
        <f ca="1">COUNTIF(INDIRECT("H"&amp;(ROW()+12*(($AO165-1)*3+$AP165)-ROW())/12+5):INDIRECT("S"&amp;(ROW()+12*(($AO165-1)*3+$AP165)-ROW())/12+5),AR165)</f>
        <v>0</v>
      </c>
      <c r="AT165" s="378"/>
      <c r="AV165" s="376">
        <f ca="1">IF(AND(AR165&gt;0,AS165&gt;0),COUNTIF(AV$6:AV164,"&gt;0")+1,0)</f>
        <v>0</v>
      </c>
    </row>
    <row r="166" spans="41:48" x14ac:dyDescent="0.15">
      <c r="AO166" s="376">
        <v>5</v>
      </c>
      <c r="AP166" s="376">
        <v>2</v>
      </c>
      <c r="AQ166" s="376">
        <v>5</v>
      </c>
      <c r="AR166" s="37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76">
        <f ca="1">COUNTIF(INDIRECT("H"&amp;(ROW()+12*(($AO166-1)*3+$AP166)-ROW())/12+5):INDIRECT("S"&amp;(ROW()+12*(($AO166-1)*3+$AP166)-ROW())/12+5),AR166)</f>
        <v>0</v>
      </c>
      <c r="AT166" s="378"/>
      <c r="AV166" s="376">
        <f ca="1">IF(AND(AR166&gt;0,AS166&gt;0),COUNTIF(AV$6:AV165,"&gt;0")+1,0)</f>
        <v>0</v>
      </c>
    </row>
    <row r="167" spans="41:48" x14ac:dyDescent="0.15">
      <c r="AO167" s="376">
        <v>5</v>
      </c>
      <c r="AP167" s="376">
        <v>2</v>
      </c>
      <c r="AQ167" s="376">
        <v>6</v>
      </c>
      <c r="AR167" s="37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76">
        <f ca="1">COUNTIF(INDIRECT("H"&amp;(ROW()+12*(($AO167-1)*3+$AP167)-ROW())/12+5):INDIRECT("S"&amp;(ROW()+12*(($AO167-1)*3+$AP167)-ROW())/12+5),AR167)</f>
        <v>0</v>
      </c>
      <c r="AT167" s="378"/>
      <c r="AV167" s="376">
        <f ca="1">IF(AND(AR167&gt;0,AS167&gt;0),COUNTIF(AV$6:AV166,"&gt;0")+1,0)</f>
        <v>0</v>
      </c>
    </row>
    <row r="168" spans="41:48" x14ac:dyDescent="0.15">
      <c r="AO168" s="376">
        <v>5</v>
      </c>
      <c r="AP168" s="376">
        <v>2</v>
      </c>
      <c r="AQ168" s="376">
        <v>7</v>
      </c>
      <c r="AR168" s="37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76">
        <f ca="1">COUNTIF(INDIRECT("H"&amp;(ROW()+12*(($AO168-1)*3+$AP168)-ROW())/12+5):INDIRECT("S"&amp;(ROW()+12*(($AO168-1)*3+$AP168)-ROW())/12+5),AR168)</f>
        <v>0</v>
      </c>
      <c r="AT168" s="378"/>
      <c r="AV168" s="376">
        <f ca="1">IF(AND(AR168&gt;0,AS168&gt;0),COUNTIF(AV$6:AV167,"&gt;0")+1,0)</f>
        <v>0</v>
      </c>
    </row>
    <row r="169" spans="41:48" x14ac:dyDescent="0.15">
      <c r="AO169" s="376">
        <v>5</v>
      </c>
      <c r="AP169" s="376">
        <v>2</v>
      </c>
      <c r="AQ169" s="376">
        <v>8</v>
      </c>
      <c r="AR169" s="37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76">
        <f ca="1">COUNTIF(INDIRECT("H"&amp;(ROW()+12*(($AO169-1)*3+$AP169)-ROW())/12+5):INDIRECT("S"&amp;(ROW()+12*(($AO169-1)*3+$AP169)-ROW())/12+5),AR169)</f>
        <v>0</v>
      </c>
      <c r="AT169" s="378"/>
      <c r="AV169" s="376">
        <f ca="1">IF(AND(AR169&gt;0,AS169&gt;0),COUNTIF(AV$6:AV168,"&gt;0")+1,0)</f>
        <v>0</v>
      </c>
    </row>
    <row r="170" spans="41:48" x14ac:dyDescent="0.15">
      <c r="AO170" s="376">
        <v>5</v>
      </c>
      <c r="AP170" s="376">
        <v>2</v>
      </c>
      <c r="AQ170" s="376">
        <v>9</v>
      </c>
      <c r="AR170" s="37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76">
        <f ca="1">COUNTIF(INDIRECT("H"&amp;(ROW()+12*(($AO170-1)*3+$AP170)-ROW())/12+5):INDIRECT("S"&amp;(ROW()+12*(($AO170-1)*3+$AP170)-ROW())/12+5),AR170)</f>
        <v>0</v>
      </c>
      <c r="AT170" s="378"/>
      <c r="AV170" s="376">
        <f ca="1">IF(AND(AR170&gt;0,AS170&gt;0),COUNTIF(AV$6:AV169,"&gt;0")+1,0)</f>
        <v>0</v>
      </c>
    </row>
    <row r="171" spans="41:48" x14ac:dyDescent="0.15">
      <c r="AO171" s="376">
        <v>5</v>
      </c>
      <c r="AP171" s="376">
        <v>2</v>
      </c>
      <c r="AQ171" s="376">
        <v>10</v>
      </c>
      <c r="AR171" s="37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76">
        <f ca="1">COUNTIF(INDIRECT("H"&amp;(ROW()+12*(($AO171-1)*3+$AP171)-ROW())/12+5):INDIRECT("S"&amp;(ROW()+12*(($AO171-1)*3+$AP171)-ROW())/12+5),AR171)</f>
        <v>0</v>
      </c>
      <c r="AT171" s="378"/>
      <c r="AV171" s="376">
        <f ca="1">IF(AND(AR171&gt;0,AS171&gt;0),COUNTIF(AV$6:AV170,"&gt;0")+1,0)</f>
        <v>0</v>
      </c>
    </row>
    <row r="172" spans="41:48" x14ac:dyDescent="0.15">
      <c r="AO172" s="376">
        <v>5</v>
      </c>
      <c r="AP172" s="376">
        <v>2</v>
      </c>
      <c r="AQ172" s="376">
        <v>11</v>
      </c>
      <c r="AR172" s="37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76">
        <f ca="1">COUNTIF(INDIRECT("H"&amp;(ROW()+12*(($AO172-1)*3+$AP172)-ROW())/12+5):INDIRECT("S"&amp;(ROW()+12*(($AO172-1)*3+$AP172)-ROW())/12+5),AR172)</f>
        <v>0</v>
      </c>
      <c r="AT172" s="378"/>
      <c r="AV172" s="376">
        <f ca="1">IF(AND(AR172&gt;0,AS172&gt;0),COUNTIF(AV$6:AV171,"&gt;0")+1,0)</f>
        <v>0</v>
      </c>
    </row>
    <row r="173" spans="41:48" x14ac:dyDescent="0.15">
      <c r="AO173" s="376">
        <v>5</v>
      </c>
      <c r="AP173" s="376">
        <v>2</v>
      </c>
      <c r="AQ173" s="376">
        <v>12</v>
      </c>
      <c r="AR173" s="37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76">
        <f ca="1">COUNTIF(INDIRECT("H"&amp;(ROW()+12*(($AO173-1)*3+$AP173)-ROW())/12+5):INDIRECT("S"&amp;(ROW()+12*(($AO173-1)*3+$AP173)-ROW())/12+5),AR173)</f>
        <v>0</v>
      </c>
      <c r="AT173" s="378"/>
      <c r="AV173" s="376">
        <f ca="1">IF(AND(AR173&gt;0,AS173&gt;0),COUNTIF(AV$6:AV172,"&gt;0")+1,0)</f>
        <v>0</v>
      </c>
    </row>
    <row r="174" spans="41:48" x14ac:dyDescent="0.15">
      <c r="AO174" s="376">
        <v>5</v>
      </c>
      <c r="AP174" s="376">
        <v>3</v>
      </c>
      <c r="AQ174" s="376">
        <v>1</v>
      </c>
      <c r="AR174" s="37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76">
        <f ca="1">COUNTIF(INDIRECT("H"&amp;(ROW()+12*(($AO174-1)*3+$AP174)-ROW())/12+5):INDIRECT("S"&amp;(ROW()+12*(($AO174-1)*3+$AP174)-ROW())/12+5),AR174)</f>
        <v>0</v>
      </c>
      <c r="AT174" s="378"/>
      <c r="AV174" s="376">
        <f ca="1">IF(AND(AR174&gt;0,AS174&gt;0),COUNTIF(AV$6:AV173,"&gt;0")+1,0)</f>
        <v>0</v>
      </c>
    </row>
    <row r="175" spans="41:48" x14ac:dyDescent="0.15">
      <c r="AO175" s="376">
        <v>5</v>
      </c>
      <c r="AP175" s="376">
        <v>3</v>
      </c>
      <c r="AQ175" s="376">
        <v>2</v>
      </c>
      <c r="AR175" s="37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76">
        <f ca="1">COUNTIF(INDIRECT("H"&amp;(ROW()+12*(($AO175-1)*3+$AP175)-ROW())/12+5):INDIRECT("S"&amp;(ROW()+12*(($AO175-1)*3+$AP175)-ROW())/12+5),AR175)</f>
        <v>0</v>
      </c>
      <c r="AT175" s="378"/>
      <c r="AV175" s="376">
        <f ca="1">IF(AND(AR175&gt;0,AS175&gt;0),COUNTIF(AV$6:AV174,"&gt;0")+1,0)</f>
        <v>0</v>
      </c>
    </row>
    <row r="176" spans="41:48" x14ac:dyDescent="0.15">
      <c r="AO176" s="376">
        <v>5</v>
      </c>
      <c r="AP176" s="376">
        <v>3</v>
      </c>
      <c r="AQ176" s="376">
        <v>3</v>
      </c>
      <c r="AR176" s="37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76">
        <f ca="1">COUNTIF(INDIRECT("H"&amp;(ROW()+12*(($AO176-1)*3+$AP176)-ROW())/12+5):INDIRECT("S"&amp;(ROW()+12*(($AO176-1)*3+$AP176)-ROW())/12+5),AR176)</f>
        <v>0</v>
      </c>
      <c r="AT176" s="378"/>
      <c r="AV176" s="376">
        <f ca="1">IF(AND(AR176&gt;0,AS176&gt;0),COUNTIF(AV$6:AV175,"&gt;0")+1,0)</f>
        <v>0</v>
      </c>
    </row>
    <row r="177" spans="41:48" x14ac:dyDescent="0.15">
      <c r="AO177" s="376">
        <v>5</v>
      </c>
      <c r="AP177" s="376">
        <v>3</v>
      </c>
      <c r="AQ177" s="376">
        <v>4</v>
      </c>
      <c r="AR177" s="37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76">
        <f ca="1">COUNTIF(INDIRECT("H"&amp;(ROW()+12*(($AO177-1)*3+$AP177)-ROW())/12+5):INDIRECT("S"&amp;(ROW()+12*(($AO177-1)*3+$AP177)-ROW())/12+5),AR177)</f>
        <v>0</v>
      </c>
      <c r="AT177" s="378"/>
      <c r="AV177" s="376">
        <f ca="1">IF(AND(AR177&gt;0,AS177&gt;0),COUNTIF(AV$6:AV176,"&gt;0")+1,0)</f>
        <v>0</v>
      </c>
    </row>
    <row r="178" spans="41:48" x14ac:dyDescent="0.15">
      <c r="AO178" s="376">
        <v>5</v>
      </c>
      <c r="AP178" s="376">
        <v>3</v>
      </c>
      <c r="AQ178" s="376">
        <v>5</v>
      </c>
      <c r="AR178" s="37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76">
        <f ca="1">COUNTIF(INDIRECT("H"&amp;(ROW()+12*(($AO178-1)*3+$AP178)-ROW())/12+5):INDIRECT("S"&amp;(ROW()+12*(($AO178-1)*3+$AP178)-ROW())/12+5),AR178)</f>
        <v>0</v>
      </c>
      <c r="AT178" s="378"/>
      <c r="AV178" s="376">
        <f ca="1">IF(AND(AR178&gt;0,AS178&gt;0),COUNTIF(AV$6:AV177,"&gt;0")+1,0)</f>
        <v>0</v>
      </c>
    </row>
    <row r="179" spans="41:48" x14ac:dyDescent="0.15">
      <c r="AO179" s="376">
        <v>5</v>
      </c>
      <c r="AP179" s="376">
        <v>3</v>
      </c>
      <c r="AQ179" s="376">
        <v>6</v>
      </c>
      <c r="AR179" s="37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76">
        <f ca="1">COUNTIF(INDIRECT("H"&amp;(ROW()+12*(($AO179-1)*3+$AP179)-ROW())/12+5):INDIRECT("S"&amp;(ROW()+12*(($AO179-1)*3+$AP179)-ROW())/12+5),AR179)</f>
        <v>0</v>
      </c>
      <c r="AT179" s="378"/>
      <c r="AV179" s="376">
        <f ca="1">IF(AND(AR179&gt;0,AS179&gt;0),COUNTIF(AV$6:AV178,"&gt;0")+1,0)</f>
        <v>0</v>
      </c>
    </row>
    <row r="180" spans="41:48" x14ac:dyDescent="0.15">
      <c r="AO180" s="376">
        <v>5</v>
      </c>
      <c r="AP180" s="376">
        <v>3</v>
      </c>
      <c r="AQ180" s="376">
        <v>7</v>
      </c>
      <c r="AR180" s="37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76">
        <f ca="1">COUNTIF(INDIRECT("H"&amp;(ROW()+12*(($AO180-1)*3+$AP180)-ROW())/12+5):INDIRECT("S"&amp;(ROW()+12*(($AO180-1)*3+$AP180)-ROW())/12+5),AR180)</f>
        <v>0</v>
      </c>
      <c r="AT180" s="378"/>
      <c r="AV180" s="376">
        <f ca="1">IF(AND(AR180&gt;0,AS180&gt;0),COUNTIF(AV$6:AV179,"&gt;0")+1,0)</f>
        <v>0</v>
      </c>
    </row>
    <row r="181" spans="41:48" x14ac:dyDescent="0.15">
      <c r="AO181" s="376">
        <v>5</v>
      </c>
      <c r="AP181" s="376">
        <v>3</v>
      </c>
      <c r="AQ181" s="376">
        <v>8</v>
      </c>
      <c r="AR181" s="37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76">
        <f ca="1">COUNTIF(INDIRECT("H"&amp;(ROW()+12*(($AO181-1)*3+$AP181)-ROW())/12+5):INDIRECT("S"&amp;(ROW()+12*(($AO181-1)*3+$AP181)-ROW())/12+5),AR181)</f>
        <v>0</v>
      </c>
      <c r="AT181" s="378"/>
      <c r="AV181" s="376">
        <f ca="1">IF(AND(AR181&gt;0,AS181&gt;0),COUNTIF(AV$6:AV180,"&gt;0")+1,0)</f>
        <v>0</v>
      </c>
    </row>
    <row r="182" spans="41:48" x14ac:dyDescent="0.15">
      <c r="AO182" s="376">
        <v>5</v>
      </c>
      <c r="AP182" s="376">
        <v>3</v>
      </c>
      <c r="AQ182" s="376">
        <v>9</v>
      </c>
      <c r="AR182" s="37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76">
        <f ca="1">COUNTIF(INDIRECT("H"&amp;(ROW()+12*(($AO182-1)*3+$AP182)-ROW())/12+5):INDIRECT("S"&amp;(ROW()+12*(($AO182-1)*3+$AP182)-ROW())/12+5),AR182)</f>
        <v>0</v>
      </c>
      <c r="AT182" s="378"/>
      <c r="AV182" s="376">
        <f ca="1">IF(AND(AR182&gt;0,AS182&gt;0),COUNTIF(AV$6:AV181,"&gt;0")+1,0)</f>
        <v>0</v>
      </c>
    </row>
    <row r="183" spans="41:48" x14ac:dyDescent="0.15">
      <c r="AO183" s="376">
        <v>5</v>
      </c>
      <c r="AP183" s="376">
        <v>3</v>
      </c>
      <c r="AQ183" s="376">
        <v>10</v>
      </c>
      <c r="AR183" s="37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76">
        <f ca="1">COUNTIF(INDIRECT("H"&amp;(ROW()+12*(($AO183-1)*3+$AP183)-ROW())/12+5):INDIRECT("S"&amp;(ROW()+12*(($AO183-1)*3+$AP183)-ROW())/12+5),AR183)</f>
        <v>0</v>
      </c>
      <c r="AT183" s="378"/>
      <c r="AV183" s="376">
        <f ca="1">IF(AND(AR183&gt;0,AS183&gt;0),COUNTIF(AV$6:AV182,"&gt;0")+1,0)</f>
        <v>0</v>
      </c>
    </row>
    <row r="184" spans="41:48" x14ac:dyDescent="0.15">
      <c r="AO184" s="376">
        <v>5</v>
      </c>
      <c r="AP184" s="376">
        <v>3</v>
      </c>
      <c r="AQ184" s="376">
        <v>11</v>
      </c>
      <c r="AR184" s="37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76">
        <f ca="1">COUNTIF(INDIRECT("H"&amp;(ROW()+12*(($AO184-1)*3+$AP184)-ROW())/12+5):INDIRECT("S"&amp;(ROW()+12*(($AO184-1)*3+$AP184)-ROW())/12+5),AR184)</f>
        <v>0</v>
      </c>
      <c r="AT184" s="378"/>
      <c r="AV184" s="376">
        <f ca="1">IF(AND(AR184&gt;0,AS184&gt;0),COUNTIF(AV$6:AV183,"&gt;0")+1,0)</f>
        <v>0</v>
      </c>
    </row>
    <row r="185" spans="41:48" x14ac:dyDescent="0.15">
      <c r="AO185" s="376">
        <v>5</v>
      </c>
      <c r="AP185" s="376">
        <v>3</v>
      </c>
      <c r="AQ185" s="376">
        <v>12</v>
      </c>
      <c r="AR185" s="37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76">
        <f ca="1">COUNTIF(INDIRECT("H"&amp;(ROW()+12*(($AO185-1)*3+$AP185)-ROW())/12+5):INDIRECT("S"&amp;(ROW()+12*(($AO185-1)*3+$AP185)-ROW())/12+5),AR185)</f>
        <v>0</v>
      </c>
      <c r="AT185" s="378"/>
      <c r="AV185" s="376">
        <f ca="1">IF(AND(AR185&gt;0,AS185&gt;0),COUNTIF(AV$6:AV184,"&gt;0")+1,0)</f>
        <v>0</v>
      </c>
    </row>
    <row r="186" spans="41:48" x14ac:dyDescent="0.15">
      <c r="AO186" s="376">
        <v>6</v>
      </c>
      <c r="AP186" s="376">
        <v>1</v>
      </c>
      <c r="AQ186" s="376">
        <v>1</v>
      </c>
      <c r="AR186" s="37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76">
        <f ca="1">COUNTIF(INDIRECT("H"&amp;(ROW()+12*(($AO186-1)*3+$AP186)-ROW())/12+5):INDIRECT("S"&amp;(ROW()+12*(($AO186-1)*3+$AP186)-ROW())/12+5),AR186)</f>
        <v>0</v>
      </c>
      <c r="AT186" s="378"/>
      <c r="AV186" s="376">
        <f ca="1">IF(AND(AR186&gt;0,AS186&gt;0),COUNTIF(AV$6:AV185,"&gt;0")+1,0)</f>
        <v>0</v>
      </c>
    </row>
    <row r="187" spans="41:48" x14ac:dyDescent="0.15">
      <c r="AO187" s="376">
        <v>6</v>
      </c>
      <c r="AP187" s="376">
        <v>1</v>
      </c>
      <c r="AQ187" s="376">
        <v>2</v>
      </c>
      <c r="AR187" s="37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76">
        <f ca="1">COUNTIF(INDIRECT("H"&amp;(ROW()+12*(($AO187-1)*3+$AP187)-ROW())/12+5):INDIRECT("S"&amp;(ROW()+12*(($AO187-1)*3+$AP187)-ROW())/12+5),AR187)</f>
        <v>0</v>
      </c>
      <c r="AT187" s="378"/>
      <c r="AV187" s="376">
        <f ca="1">IF(AND(AR187&gt;0,AS187&gt;0),COUNTIF(AV$6:AV186,"&gt;0")+1,0)</f>
        <v>0</v>
      </c>
    </row>
    <row r="188" spans="41:48" x14ac:dyDescent="0.15">
      <c r="AO188" s="376">
        <v>6</v>
      </c>
      <c r="AP188" s="376">
        <v>1</v>
      </c>
      <c r="AQ188" s="376">
        <v>3</v>
      </c>
      <c r="AR188" s="37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76">
        <f ca="1">COUNTIF(INDIRECT("H"&amp;(ROW()+12*(($AO188-1)*3+$AP188)-ROW())/12+5):INDIRECT("S"&amp;(ROW()+12*(($AO188-1)*3+$AP188)-ROW())/12+5),AR188)</f>
        <v>0</v>
      </c>
      <c r="AT188" s="378"/>
      <c r="AV188" s="376">
        <f ca="1">IF(AND(AR188&gt;0,AS188&gt;0),COUNTIF(AV$6:AV187,"&gt;0")+1,0)</f>
        <v>0</v>
      </c>
    </row>
    <row r="189" spans="41:48" x14ac:dyDescent="0.15">
      <c r="AO189" s="376">
        <v>6</v>
      </c>
      <c r="AP189" s="376">
        <v>1</v>
      </c>
      <c r="AQ189" s="376">
        <v>4</v>
      </c>
      <c r="AR189" s="37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76">
        <f ca="1">COUNTIF(INDIRECT("H"&amp;(ROW()+12*(($AO189-1)*3+$AP189)-ROW())/12+5):INDIRECT("S"&amp;(ROW()+12*(($AO189-1)*3+$AP189)-ROW())/12+5),AR189)</f>
        <v>0</v>
      </c>
      <c r="AT189" s="378"/>
      <c r="AV189" s="376">
        <f ca="1">IF(AND(AR189&gt;0,AS189&gt;0),COUNTIF(AV$6:AV188,"&gt;0")+1,0)</f>
        <v>0</v>
      </c>
    </row>
    <row r="190" spans="41:48" x14ac:dyDescent="0.15">
      <c r="AO190" s="376">
        <v>6</v>
      </c>
      <c r="AP190" s="376">
        <v>1</v>
      </c>
      <c r="AQ190" s="376">
        <v>5</v>
      </c>
      <c r="AR190" s="37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76">
        <f ca="1">COUNTIF(INDIRECT("H"&amp;(ROW()+12*(($AO190-1)*3+$AP190)-ROW())/12+5):INDIRECT("S"&amp;(ROW()+12*(($AO190-1)*3+$AP190)-ROW())/12+5),AR190)</f>
        <v>0</v>
      </c>
      <c r="AT190" s="378"/>
      <c r="AV190" s="376">
        <f ca="1">IF(AND(AR190&gt;0,AS190&gt;0),COUNTIF(AV$6:AV189,"&gt;0")+1,0)</f>
        <v>0</v>
      </c>
    </row>
    <row r="191" spans="41:48" x14ac:dyDescent="0.15">
      <c r="AO191" s="376">
        <v>6</v>
      </c>
      <c r="AP191" s="376">
        <v>1</v>
      </c>
      <c r="AQ191" s="376">
        <v>6</v>
      </c>
      <c r="AR191" s="37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76">
        <f ca="1">COUNTIF(INDIRECT("H"&amp;(ROW()+12*(($AO191-1)*3+$AP191)-ROW())/12+5):INDIRECT("S"&amp;(ROW()+12*(($AO191-1)*3+$AP191)-ROW())/12+5),AR191)</f>
        <v>0</v>
      </c>
      <c r="AT191" s="378"/>
      <c r="AV191" s="376">
        <f ca="1">IF(AND(AR191&gt;0,AS191&gt;0),COUNTIF(AV$6:AV190,"&gt;0")+1,0)</f>
        <v>0</v>
      </c>
    </row>
    <row r="192" spans="41:48" x14ac:dyDescent="0.15">
      <c r="AO192" s="376">
        <v>6</v>
      </c>
      <c r="AP192" s="376">
        <v>1</v>
      </c>
      <c r="AQ192" s="376">
        <v>7</v>
      </c>
      <c r="AR192" s="37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76">
        <f ca="1">COUNTIF(INDIRECT("H"&amp;(ROW()+12*(($AO192-1)*3+$AP192)-ROW())/12+5):INDIRECT("S"&amp;(ROW()+12*(($AO192-1)*3+$AP192)-ROW())/12+5),AR192)</f>
        <v>0</v>
      </c>
      <c r="AT192" s="378"/>
      <c r="AV192" s="376">
        <f ca="1">IF(AND(AR192&gt;0,AS192&gt;0),COUNTIF(AV$6:AV191,"&gt;0")+1,0)</f>
        <v>0</v>
      </c>
    </row>
    <row r="193" spans="41:48" x14ac:dyDescent="0.15">
      <c r="AO193" s="376">
        <v>6</v>
      </c>
      <c r="AP193" s="376">
        <v>1</v>
      </c>
      <c r="AQ193" s="376">
        <v>8</v>
      </c>
      <c r="AR193" s="37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76">
        <f ca="1">COUNTIF(INDIRECT("H"&amp;(ROW()+12*(($AO193-1)*3+$AP193)-ROW())/12+5):INDIRECT("S"&amp;(ROW()+12*(($AO193-1)*3+$AP193)-ROW())/12+5),AR193)</f>
        <v>0</v>
      </c>
      <c r="AT193" s="378"/>
      <c r="AV193" s="376">
        <f ca="1">IF(AND(AR193&gt;0,AS193&gt;0),COUNTIF(AV$6:AV192,"&gt;0")+1,0)</f>
        <v>0</v>
      </c>
    </row>
    <row r="194" spans="41:48" x14ac:dyDescent="0.15">
      <c r="AO194" s="376">
        <v>6</v>
      </c>
      <c r="AP194" s="376">
        <v>1</v>
      </c>
      <c r="AQ194" s="376">
        <v>9</v>
      </c>
      <c r="AR194" s="37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76">
        <f ca="1">COUNTIF(INDIRECT("H"&amp;(ROW()+12*(($AO194-1)*3+$AP194)-ROW())/12+5):INDIRECT("S"&amp;(ROW()+12*(($AO194-1)*3+$AP194)-ROW())/12+5),AR194)</f>
        <v>0</v>
      </c>
      <c r="AT194" s="378"/>
      <c r="AV194" s="376">
        <f ca="1">IF(AND(AR194&gt;0,AS194&gt;0),COUNTIF(AV$6:AV193,"&gt;0")+1,0)</f>
        <v>0</v>
      </c>
    </row>
    <row r="195" spans="41:48" x14ac:dyDescent="0.15">
      <c r="AO195" s="376">
        <v>6</v>
      </c>
      <c r="AP195" s="376">
        <v>1</v>
      </c>
      <c r="AQ195" s="376">
        <v>10</v>
      </c>
      <c r="AR195" s="37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76">
        <f ca="1">COUNTIF(INDIRECT("H"&amp;(ROW()+12*(($AO195-1)*3+$AP195)-ROW())/12+5):INDIRECT("S"&amp;(ROW()+12*(($AO195-1)*3+$AP195)-ROW())/12+5),AR195)</f>
        <v>0</v>
      </c>
      <c r="AT195" s="378"/>
      <c r="AV195" s="376">
        <f ca="1">IF(AND(AR195&gt;0,AS195&gt;0),COUNTIF(AV$6:AV194,"&gt;0")+1,0)</f>
        <v>0</v>
      </c>
    </row>
    <row r="196" spans="41:48" x14ac:dyDescent="0.15">
      <c r="AO196" s="376">
        <v>6</v>
      </c>
      <c r="AP196" s="376">
        <v>1</v>
      </c>
      <c r="AQ196" s="376">
        <v>11</v>
      </c>
      <c r="AR196" s="37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76">
        <f ca="1">COUNTIF(INDIRECT("H"&amp;(ROW()+12*(($AO196-1)*3+$AP196)-ROW())/12+5):INDIRECT("S"&amp;(ROW()+12*(($AO196-1)*3+$AP196)-ROW())/12+5),AR196)</f>
        <v>0</v>
      </c>
      <c r="AT196" s="378"/>
      <c r="AV196" s="376">
        <f ca="1">IF(AND(AR196&gt;0,AS196&gt;0),COUNTIF(AV$6:AV195,"&gt;0")+1,0)</f>
        <v>0</v>
      </c>
    </row>
    <row r="197" spans="41:48" x14ac:dyDescent="0.15">
      <c r="AO197" s="376">
        <v>6</v>
      </c>
      <c r="AP197" s="376">
        <v>1</v>
      </c>
      <c r="AQ197" s="376">
        <v>12</v>
      </c>
      <c r="AR197" s="37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76">
        <f ca="1">COUNTIF(INDIRECT("H"&amp;(ROW()+12*(($AO197-1)*3+$AP197)-ROW())/12+5):INDIRECT("S"&amp;(ROW()+12*(($AO197-1)*3+$AP197)-ROW())/12+5),AR197)</f>
        <v>0</v>
      </c>
      <c r="AT197" s="378"/>
      <c r="AV197" s="376">
        <f ca="1">IF(AND(AR197&gt;0,AS197&gt;0),COUNTIF(AV$6:AV196,"&gt;0")+1,0)</f>
        <v>0</v>
      </c>
    </row>
    <row r="198" spans="41:48" x14ac:dyDescent="0.15">
      <c r="AO198" s="376">
        <v>6</v>
      </c>
      <c r="AP198" s="376">
        <v>2</v>
      </c>
      <c r="AQ198" s="376">
        <v>1</v>
      </c>
      <c r="AR198" s="37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76">
        <f ca="1">COUNTIF(INDIRECT("H"&amp;(ROW()+12*(($AO198-1)*3+$AP198)-ROW())/12+5):INDIRECT("S"&amp;(ROW()+12*(($AO198-1)*3+$AP198)-ROW())/12+5),AR198)</f>
        <v>0</v>
      </c>
      <c r="AT198" s="378"/>
      <c r="AV198" s="376">
        <f ca="1">IF(AND(AR198&gt;0,AS198&gt;0),COUNTIF(AV$6:AV197,"&gt;0")+1,0)</f>
        <v>0</v>
      </c>
    </row>
    <row r="199" spans="41:48" x14ac:dyDescent="0.15">
      <c r="AO199" s="376">
        <v>6</v>
      </c>
      <c r="AP199" s="376">
        <v>2</v>
      </c>
      <c r="AQ199" s="376">
        <v>2</v>
      </c>
      <c r="AR199" s="37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76">
        <f ca="1">COUNTIF(INDIRECT("H"&amp;(ROW()+12*(($AO199-1)*3+$AP199)-ROW())/12+5):INDIRECT("S"&amp;(ROW()+12*(($AO199-1)*3+$AP199)-ROW())/12+5),AR199)</f>
        <v>0</v>
      </c>
      <c r="AT199" s="378"/>
      <c r="AV199" s="376">
        <f ca="1">IF(AND(AR199&gt;0,AS199&gt;0),COUNTIF(AV$6:AV198,"&gt;0")+1,0)</f>
        <v>0</v>
      </c>
    </row>
    <row r="200" spans="41:48" x14ac:dyDescent="0.15">
      <c r="AO200" s="376">
        <v>6</v>
      </c>
      <c r="AP200" s="376">
        <v>2</v>
      </c>
      <c r="AQ200" s="376">
        <v>3</v>
      </c>
      <c r="AR200" s="37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76">
        <f ca="1">COUNTIF(INDIRECT("H"&amp;(ROW()+12*(($AO200-1)*3+$AP200)-ROW())/12+5):INDIRECT("S"&amp;(ROW()+12*(($AO200-1)*3+$AP200)-ROW())/12+5),AR200)</f>
        <v>0</v>
      </c>
      <c r="AT200" s="378"/>
      <c r="AV200" s="376">
        <f ca="1">IF(AND(AR200&gt;0,AS200&gt;0),COUNTIF(AV$6:AV199,"&gt;0")+1,0)</f>
        <v>0</v>
      </c>
    </row>
    <row r="201" spans="41:48" x14ac:dyDescent="0.15">
      <c r="AO201" s="376">
        <v>6</v>
      </c>
      <c r="AP201" s="376">
        <v>2</v>
      </c>
      <c r="AQ201" s="376">
        <v>4</v>
      </c>
      <c r="AR201" s="37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76">
        <f ca="1">COUNTIF(INDIRECT("H"&amp;(ROW()+12*(($AO201-1)*3+$AP201)-ROW())/12+5):INDIRECT("S"&amp;(ROW()+12*(($AO201-1)*3+$AP201)-ROW())/12+5),AR201)</f>
        <v>0</v>
      </c>
      <c r="AT201" s="378"/>
      <c r="AV201" s="376">
        <f ca="1">IF(AND(AR201&gt;0,AS201&gt;0),COUNTIF(AV$6:AV200,"&gt;0")+1,0)</f>
        <v>0</v>
      </c>
    </row>
    <row r="202" spans="41:48" x14ac:dyDescent="0.15">
      <c r="AO202" s="376">
        <v>6</v>
      </c>
      <c r="AP202" s="376">
        <v>2</v>
      </c>
      <c r="AQ202" s="376">
        <v>5</v>
      </c>
      <c r="AR202" s="37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76">
        <f ca="1">COUNTIF(INDIRECT("H"&amp;(ROW()+12*(($AO202-1)*3+$AP202)-ROW())/12+5):INDIRECT("S"&amp;(ROW()+12*(($AO202-1)*3+$AP202)-ROW())/12+5),AR202)</f>
        <v>0</v>
      </c>
      <c r="AT202" s="378"/>
      <c r="AV202" s="376">
        <f ca="1">IF(AND(AR202&gt;0,AS202&gt;0),COUNTIF(AV$6:AV201,"&gt;0")+1,0)</f>
        <v>0</v>
      </c>
    </row>
    <row r="203" spans="41:48" x14ac:dyDescent="0.15">
      <c r="AO203" s="376">
        <v>6</v>
      </c>
      <c r="AP203" s="376">
        <v>2</v>
      </c>
      <c r="AQ203" s="376">
        <v>6</v>
      </c>
      <c r="AR203" s="37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76">
        <f ca="1">COUNTIF(INDIRECT("H"&amp;(ROW()+12*(($AO203-1)*3+$AP203)-ROW())/12+5):INDIRECT("S"&amp;(ROW()+12*(($AO203-1)*3+$AP203)-ROW())/12+5),AR203)</f>
        <v>0</v>
      </c>
      <c r="AT203" s="378"/>
      <c r="AV203" s="376">
        <f ca="1">IF(AND(AR203&gt;0,AS203&gt;0),COUNTIF(AV$6:AV202,"&gt;0")+1,0)</f>
        <v>0</v>
      </c>
    </row>
    <row r="204" spans="41:48" x14ac:dyDescent="0.15">
      <c r="AO204" s="376">
        <v>6</v>
      </c>
      <c r="AP204" s="376">
        <v>2</v>
      </c>
      <c r="AQ204" s="376">
        <v>7</v>
      </c>
      <c r="AR204" s="37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76">
        <f ca="1">COUNTIF(INDIRECT("H"&amp;(ROW()+12*(($AO204-1)*3+$AP204)-ROW())/12+5):INDIRECT("S"&amp;(ROW()+12*(($AO204-1)*3+$AP204)-ROW())/12+5),AR204)</f>
        <v>0</v>
      </c>
      <c r="AT204" s="378"/>
      <c r="AV204" s="376">
        <f ca="1">IF(AND(AR204&gt;0,AS204&gt;0),COUNTIF(AV$6:AV203,"&gt;0")+1,0)</f>
        <v>0</v>
      </c>
    </row>
    <row r="205" spans="41:48" x14ac:dyDescent="0.15">
      <c r="AO205" s="376">
        <v>6</v>
      </c>
      <c r="AP205" s="376">
        <v>2</v>
      </c>
      <c r="AQ205" s="376">
        <v>8</v>
      </c>
      <c r="AR205" s="37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76">
        <f ca="1">COUNTIF(INDIRECT("H"&amp;(ROW()+12*(($AO205-1)*3+$AP205)-ROW())/12+5):INDIRECT("S"&amp;(ROW()+12*(($AO205-1)*3+$AP205)-ROW())/12+5),AR205)</f>
        <v>0</v>
      </c>
      <c r="AT205" s="378"/>
      <c r="AV205" s="376">
        <f ca="1">IF(AND(AR205&gt;0,AS205&gt;0),COUNTIF(AV$6:AV204,"&gt;0")+1,0)</f>
        <v>0</v>
      </c>
    </row>
    <row r="206" spans="41:48" x14ac:dyDescent="0.15">
      <c r="AO206" s="376">
        <v>6</v>
      </c>
      <c r="AP206" s="376">
        <v>2</v>
      </c>
      <c r="AQ206" s="376">
        <v>9</v>
      </c>
      <c r="AR206" s="37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76">
        <f ca="1">COUNTIF(INDIRECT("H"&amp;(ROW()+12*(($AO206-1)*3+$AP206)-ROW())/12+5):INDIRECT("S"&amp;(ROW()+12*(($AO206-1)*3+$AP206)-ROW())/12+5),AR206)</f>
        <v>0</v>
      </c>
      <c r="AT206" s="378"/>
      <c r="AV206" s="376">
        <f ca="1">IF(AND(AR206&gt;0,AS206&gt;0),COUNTIF(AV$6:AV205,"&gt;0")+1,0)</f>
        <v>0</v>
      </c>
    </row>
    <row r="207" spans="41:48" x14ac:dyDescent="0.15">
      <c r="AO207" s="376">
        <v>6</v>
      </c>
      <c r="AP207" s="376">
        <v>2</v>
      </c>
      <c r="AQ207" s="376">
        <v>10</v>
      </c>
      <c r="AR207" s="37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76">
        <f ca="1">COUNTIF(INDIRECT("H"&amp;(ROW()+12*(($AO207-1)*3+$AP207)-ROW())/12+5):INDIRECT("S"&amp;(ROW()+12*(($AO207-1)*3+$AP207)-ROW())/12+5),AR207)</f>
        <v>0</v>
      </c>
      <c r="AT207" s="378"/>
      <c r="AV207" s="376">
        <f ca="1">IF(AND(AR207&gt;0,AS207&gt;0),COUNTIF(AV$6:AV206,"&gt;0")+1,0)</f>
        <v>0</v>
      </c>
    </row>
    <row r="208" spans="41:48" x14ac:dyDescent="0.15">
      <c r="AO208" s="376">
        <v>6</v>
      </c>
      <c r="AP208" s="376">
        <v>2</v>
      </c>
      <c r="AQ208" s="376">
        <v>11</v>
      </c>
      <c r="AR208" s="37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76">
        <f ca="1">COUNTIF(INDIRECT("H"&amp;(ROW()+12*(($AO208-1)*3+$AP208)-ROW())/12+5):INDIRECT("S"&amp;(ROW()+12*(($AO208-1)*3+$AP208)-ROW())/12+5),AR208)</f>
        <v>0</v>
      </c>
      <c r="AT208" s="378"/>
      <c r="AV208" s="376">
        <f ca="1">IF(AND(AR208&gt;0,AS208&gt;0),COUNTIF(AV$6:AV207,"&gt;0")+1,0)</f>
        <v>0</v>
      </c>
    </row>
    <row r="209" spans="41:48" x14ac:dyDescent="0.15">
      <c r="AO209" s="376">
        <v>6</v>
      </c>
      <c r="AP209" s="376">
        <v>2</v>
      </c>
      <c r="AQ209" s="376">
        <v>12</v>
      </c>
      <c r="AR209" s="37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76">
        <f ca="1">COUNTIF(INDIRECT("H"&amp;(ROW()+12*(($AO209-1)*3+$AP209)-ROW())/12+5):INDIRECT("S"&amp;(ROW()+12*(($AO209-1)*3+$AP209)-ROW())/12+5),AR209)</f>
        <v>0</v>
      </c>
      <c r="AT209" s="378"/>
      <c r="AV209" s="376">
        <f ca="1">IF(AND(AR209&gt;0,AS209&gt;0),COUNTIF(AV$6:AV208,"&gt;0")+1,0)</f>
        <v>0</v>
      </c>
    </row>
    <row r="210" spans="41:48" x14ac:dyDescent="0.15">
      <c r="AO210" s="376">
        <v>6</v>
      </c>
      <c r="AP210" s="376">
        <v>3</v>
      </c>
      <c r="AQ210" s="376">
        <v>1</v>
      </c>
      <c r="AR210" s="37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76">
        <f ca="1">COUNTIF(INDIRECT("H"&amp;(ROW()+12*(($AO210-1)*3+$AP210)-ROW())/12+5):INDIRECT("S"&amp;(ROW()+12*(($AO210-1)*3+$AP210)-ROW())/12+5),AR210)</f>
        <v>0</v>
      </c>
      <c r="AT210" s="378"/>
      <c r="AV210" s="376">
        <f ca="1">IF(AND(AR210&gt;0,AS210&gt;0),COUNTIF(AV$6:AV209,"&gt;0")+1,0)</f>
        <v>0</v>
      </c>
    </row>
    <row r="211" spans="41:48" x14ac:dyDescent="0.15">
      <c r="AO211" s="376">
        <v>6</v>
      </c>
      <c r="AP211" s="376">
        <v>3</v>
      </c>
      <c r="AQ211" s="376">
        <v>2</v>
      </c>
      <c r="AR211" s="37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76">
        <f ca="1">COUNTIF(INDIRECT("H"&amp;(ROW()+12*(($AO211-1)*3+$AP211)-ROW())/12+5):INDIRECT("S"&amp;(ROW()+12*(($AO211-1)*3+$AP211)-ROW())/12+5),AR211)</f>
        <v>0</v>
      </c>
      <c r="AT211" s="378"/>
      <c r="AV211" s="376">
        <f ca="1">IF(AND(AR211&gt;0,AS211&gt;0),COUNTIF(AV$6:AV210,"&gt;0")+1,0)</f>
        <v>0</v>
      </c>
    </row>
    <row r="212" spans="41:48" x14ac:dyDescent="0.15">
      <c r="AO212" s="376">
        <v>6</v>
      </c>
      <c r="AP212" s="376">
        <v>3</v>
      </c>
      <c r="AQ212" s="376">
        <v>3</v>
      </c>
      <c r="AR212" s="37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76">
        <f ca="1">COUNTIF(INDIRECT("H"&amp;(ROW()+12*(($AO212-1)*3+$AP212)-ROW())/12+5):INDIRECT("S"&amp;(ROW()+12*(($AO212-1)*3+$AP212)-ROW())/12+5),AR212)</f>
        <v>0</v>
      </c>
      <c r="AT212" s="378"/>
      <c r="AV212" s="376">
        <f ca="1">IF(AND(AR212&gt;0,AS212&gt;0),COUNTIF(AV$6:AV211,"&gt;0")+1,0)</f>
        <v>0</v>
      </c>
    </row>
    <row r="213" spans="41:48" x14ac:dyDescent="0.15">
      <c r="AO213" s="376">
        <v>6</v>
      </c>
      <c r="AP213" s="376">
        <v>3</v>
      </c>
      <c r="AQ213" s="376">
        <v>4</v>
      </c>
      <c r="AR213" s="37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76">
        <f ca="1">COUNTIF(INDIRECT("H"&amp;(ROW()+12*(($AO213-1)*3+$AP213)-ROW())/12+5):INDIRECT("S"&amp;(ROW()+12*(($AO213-1)*3+$AP213)-ROW())/12+5),AR213)</f>
        <v>0</v>
      </c>
      <c r="AT213" s="378"/>
      <c r="AV213" s="376">
        <f ca="1">IF(AND(AR213&gt;0,AS213&gt;0),COUNTIF(AV$6:AV212,"&gt;0")+1,0)</f>
        <v>0</v>
      </c>
    </row>
    <row r="214" spans="41:48" x14ac:dyDescent="0.15">
      <c r="AO214" s="376">
        <v>6</v>
      </c>
      <c r="AP214" s="376">
        <v>3</v>
      </c>
      <c r="AQ214" s="376">
        <v>5</v>
      </c>
      <c r="AR214" s="37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76">
        <f ca="1">COUNTIF(INDIRECT("H"&amp;(ROW()+12*(($AO214-1)*3+$AP214)-ROW())/12+5):INDIRECT("S"&amp;(ROW()+12*(($AO214-1)*3+$AP214)-ROW())/12+5),AR214)</f>
        <v>0</v>
      </c>
      <c r="AT214" s="378"/>
      <c r="AV214" s="376">
        <f ca="1">IF(AND(AR214&gt;0,AS214&gt;0),COUNTIF(AV$6:AV213,"&gt;0")+1,0)</f>
        <v>0</v>
      </c>
    </row>
    <row r="215" spans="41:48" x14ac:dyDescent="0.15">
      <c r="AO215" s="376">
        <v>6</v>
      </c>
      <c r="AP215" s="376">
        <v>3</v>
      </c>
      <c r="AQ215" s="376">
        <v>6</v>
      </c>
      <c r="AR215" s="37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76">
        <f ca="1">COUNTIF(INDIRECT("H"&amp;(ROW()+12*(($AO215-1)*3+$AP215)-ROW())/12+5):INDIRECT("S"&amp;(ROW()+12*(($AO215-1)*3+$AP215)-ROW())/12+5),AR215)</f>
        <v>0</v>
      </c>
      <c r="AT215" s="378"/>
      <c r="AV215" s="376">
        <f ca="1">IF(AND(AR215&gt;0,AS215&gt;0),COUNTIF(AV$6:AV214,"&gt;0")+1,0)</f>
        <v>0</v>
      </c>
    </row>
    <row r="216" spans="41:48" x14ac:dyDescent="0.15">
      <c r="AO216" s="376">
        <v>6</v>
      </c>
      <c r="AP216" s="376">
        <v>3</v>
      </c>
      <c r="AQ216" s="376">
        <v>7</v>
      </c>
      <c r="AR216" s="37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76">
        <f ca="1">COUNTIF(INDIRECT("H"&amp;(ROW()+12*(($AO216-1)*3+$AP216)-ROW())/12+5):INDIRECT("S"&amp;(ROW()+12*(($AO216-1)*3+$AP216)-ROW())/12+5),AR216)</f>
        <v>0</v>
      </c>
      <c r="AT216" s="378"/>
      <c r="AV216" s="376">
        <f ca="1">IF(AND(AR216&gt;0,AS216&gt;0),COUNTIF(AV$6:AV215,"&gt;0")+1,0)</f>
        <v>0</v>
      </c>
    </row>
    <row r="217" spans="41:48" x14ac:dyDescent="0.15">
      <c r="AO217" s="376">
        <v>6</v>
      </c>
      <c r="AP217" s="376">
        <v>3</v>
      </c>
      <c r="AQ217" s="376">
        <v>8</v>
      </c>
      <c r="AR217" s="37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76">
        <f ca="1">COUNTIF(INDIRECT("H"&amp;(ROW()+12*(($AO217-1)*3+$AP217)-ROW())/12+5):INDIRECT("S"&amp;(ROW()+12*(($AO217-1)*3+$AP217)-ROW())/12+5),AR217)</f>
        <v>0</v>
      </c>
      <c r="AT217" s="378"/>
      <c r="AV217" s="376">
        <f ca="1">IF(AND(AR217&gt;0,AS217&gt;0),COUNTIF(AV$6:AV216,"&gt;0")+1,0)</f>
        <v>0</v>
      </c>
    </row>
    <row r="218" spans="41:48" x14ac:dyDescent="0.15">
      <c r="AO218" s="376">
        <v>6</v>
      </c>
      <c r="AP218" s="376">
        <v>3</v>
      </c>
      <c r="AQ218" s="376">
        <v>9</v>
      </c>
      <c r="AR218" s="37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76">
        <f ca="1">COUNTIF(INDIRECT("H"&amp;(ROW()+12*(($AO218-1)*3+$AP218)-ROW())/12+5):INDIRECT("S"&amp;(ROW()+12*(($AO218-1)*3+$AP218)-ROW())/12+5),AR218)</f>
        <v>0</v>
      </c>
      <c r="AT218" s="378"/>
      <c r="AV218" s="376">
        <f ca="1">IF(AND(AR218&gt;0,AS218&gt;0),COUNTIF(AV$6:AV217,"&gt;0")+1,0)</f>
        <v>0</v>
      </c>
    </row>
    <row r="219" spans="41:48" x14ac:dyDescent="0.15">
      <c r="AO219" s="376">
        <v>6</v>
      </c>
      <c r="AP219" s="376">
        <v>3</v>
      </c>
      <c r="AQ219" s="376">
        <v>10</v>
      </c>
      <c r="AR219" s="37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76">
        <f ca="1">COUNTIF(INDIRECT("H"&amp;(ROW()+12*(($AO219-1)*3+$AP219)-ROW())/12+5):INDIRECT("S"&amp;(ROW()+12*(($AO219-1)*3+$AP219)-ROW())/12+5),AR219)</f>
        <v>0</v>
      </c>
      <c r="AT219" s="378"/>
      <c r="AV219" s="376">
        <f ca="1">IF(AND(AR219&gt;0,AS219&gt;0),COUNTIF(AV$6:AV218,"&gt;0")+1,0)</f>
        <v>0</v>
      </c>
    </row>
    <row r="220" spans="41:48" x14ac:dyDescent="0.15">
      <c r="AO220" s="376">
        <v>6</v>
      </c>
      <c r="AP220" s="376">
        <v>3</v>
      </c>
      <c r="AQ220" s="376">
        <v>11</v>
      </c>
      <c r="AR220" s="37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76">
        <f ca="1">COUNTIF(INDIRECT("H"&amp;(ROW()+12*(($AO220-1)*3+$AP220)-ROW())/12+5):INDIRECT("S"&amp;(ROW()+12*(($AO220-1)*3+$AP220)-ROW())/12+5),AR220)</f>
        <v>0</v>
      </c>
      <c r="AT220" s="378"/>
      <c r="AV220" s="376">
        <f ca="1">IF(AND(AR220&gt;0,AS220&gt;0),COUNTIF(AV$6:AV219,"&gt;0")+1,0)</f>
        <v>0</v>
      </c>
    </row>
    <row r="221" spans="41:48" x14ac:dyDescent="0.15">
      <c r="AO221" s="376">
        <v>6</v>
      </c>
      <c r="AP221" s="376">
        <v>3</v>
      </c>
      <c r="AQ221" s="376">
        <v>12</v>
      </c>
      <c r="AR221" s="37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76">
        <f ca="1">COUNTIF(INDIRECT("H"&amp;(ROW()+12*(($AO221-1)*3+$AP221)-ROW())/12+5):INDIRECT("S"&amp;(ROW()+12*(($AO221-1)*3+$AP221)-ROW())/12+5),AR221)</f>
        <v>0</v>
      </c>
      <c r="AT221" s="378"/>
      <c r="AV221" s="376">
        <f ca="1">IF(AND(AR221&gt;0,AS221&gt;0),COUNTIF(AV$6:AV220,"&gt;0")+1,0)</f>
        <v>0</v>
      </c>
    </row>
    <row r="222" spans="41:48" x14ac:dyDescent="0.15">
      <c r="AO222" s="376">
        <v>7</v>
      </c>
      <c r="AP222" s="376">
        <v>1</v>
      </c>
      <c r="AQ222" s="376">
        <v>1</v>
      </c>
      <c r="AR222" s="37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76">
        <f ca="1">COUNTIF(INDIRECT("H"&amp;(ROW()+12*(($AO222-1)*3+$AP222)-ROW())/12+5):INDIRECT("S"&amp;(ROW()+12*(($AO222-1)*3+$AP222)-ROW())/12+5),AR222)</f>
        <v>0</v>
      </c>
      <c r="AT222" s="378"/>
      <c r="AV222" s="376">
        <f ca="1">IF(AND(AR222&gt;0,AS222&gt;0),COUNTIF(AV$6:AV221,"&gt;0")+1,0)</f>
        <v>0</v>
      </c>
    </row>
    <row r="223" spans="41:48" x14ac:dyDescent="0.15">
      <c r="AO223" s="376">
        <v>7</v>
      </c>
      <c r="AP223" s="376">
        <v>1</v>
      </c>
      <c r="AQ223" s="376">
        <v>2</v>
      </c>
      <c r="AR223" s="37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76">
        <f ca="1">COUNTIF(INDIRECT("H"&amp;(ROW()+12*(($AO223-1)*3+$AP223)-ROW())/12+5):INDIRECT("S"&amp;(ROW()+12*(($AO223-1)*3+$AP223)-ROW())/12+5),AR223)</f>
        <v>0</v>
      </c>
      <c r="AT223" s="378"/>
      <c r="AV223" s="376">
        <f ca="1">IF(AND(AR223&gt;0,AS223&gt;0),COUNTIF(AV$6:AV222,"&gt;0")+1,0)</f>
        <v>0</v>
      </c>
    </row>
    <row r="224" spans="41:48" x14ac:dyDescent="0.15">
      <c r="AO224" s="376">
        <v>7</v>
      </c>
      <c r="AP224" s="376">
        <v>1</v>
      </c>
      <c r="AQ224" s="376">
        <v>3</v>
      </c>
      <c r="AR224" s="37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76">
        <f ca="1">COUNTIF(INDIRECT("H"&amp;(ROW()+12*(($AO224-1)*3+$AP224)-ROW())/12+5):INDIRECT("S"&amp;(ROW()+12*(($AO224-1)*3+$AP224)-ROW())/12+5),AR224)</f>
        <v>0</v>
      </c>
      <c r="AT224" s="378"/>
      <c r="AV224" s="376">
        <f ca="1">IF(AND(AR224&gt;0,AS224&gt;0),COUNTIF(AV$6:AV223,"&gt;0")+1,0)</f>
        <v>0</v>
      </c>
    </row>
    <row r="225" spans="41:48" x14ac:dyDescent="0.15">
      <c r="AO225" s="376">
        <v>7</v>
      </c>
      <c r="AP225" s="376">
        <v>1</v>
      </c>
      <c r="AQ225" s="376">
        <v>4</v>
      </c>
      <c r="AR225" s="37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76">
        <f ca="1">COUNTIF(INDIRECT("H"&amp;(ROW()+12*(($AO225-1)*3+$AP225)-ROW())/12+5):INDIRECT("S"&amp;(ROW()+12*(($AO225-1)*3+$AP225)-ROW())/12+5),AR225)</f>
        <v>0</v>
      </c>
      <c r="AT225" s="378"/>
      <c r="AV225" s="376">
        <f ca="1">IF(AND(AR225&gt;0,AS225&gt;0),COUNTIF(AV$6:AV224,"&gt;0")+1,0)</f>
        <v>0</v>
      </c>
    </row>
    <row r="226" spans="41:48" x14ac:dyDescent="0.15">
      <c r="AO226" s="376">
        <v>7</v>
      </c>
      <c r="AP226" s="376">
        <v>1</v>
      </c>
      <c r="AQ226" s="376">
        <v>5</v>
      </c>
      <c r="AR226" s="37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76">
        <f ca="1">COUNTIF(INDIRECT("H"&amp;(ROW()+12*(($AO226-1)*3+$AP226)-ROW())/12+5):INDIRECT("S"&amp;(ROW()+12*(($AO226-1)*3+$AP226)-ROW())/12+5),AR226)</f>
        <v>0</v>
      </c>
      <c r="AT226" s="378"/>
      <c r="AV226" s="376">
        <f ca="1">IF(AND(AR226&gt;0,AS226&gt;0),COUNTIF(AV$6:AV225,"&gt;0")+1,0)</f>
        <v>0</v>
      </c>
    </row>
    <row r="227" spans="41:48" x14ac:dyDescent="0.15">
      <c r="AO227" s="376">
        <v>7</v>
      </c>
      <c r="AP227" s="376">
        <v>1</v>
      </c>
      <c r="AQ227" s="376">
        <v>6</v>
      </c>
      <c r="AR227" s="37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76">
        <f ca="1">COUNTIF(INDIRECT("H"&amp;(ROW()+12*(($AO227-1)*3+$AP227)-ROW())/12+5):INDIRECT("S"&amp;(ROW()+12*(($AO227-1)*3+$AP227)-ROW())/12+5),AR227)</f>
        <v>0</v>
      </c>
      <c r="AT227" s="378"/>
      <c r="AV227" s="376">
        <f ca="1">IF(AND(AR227&gt;0,AS227&gt;0),COUNTIF(AV$6:AV226,"&gt;0")+1,0)</f>
        <v>0</v>
      </c>
    </row>
    <row r="228" spans="41:48" x14ac:dyDescent="0.15">
      <c r="AO228" s="376">
        <v>7</v>
      </c>
      <c r="AP228" s="376">
        <v>1</v>
      </c>
      <c r="AQ228" s="376">
        <v>7</v>
      </c>
      <c r="AR228" s="37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76">
        <f ca="1">COUNTIF(INDIRECT("H"&amp;(ROW()+12*(($AO228-1)*3+$AP228)-ROW())/12+5):INDIRECT("S"&amp;(ROW()+12*(($AO228-1)*3+$AP228)-ROW())/12+5),AR228)</f>
        <v>0</v>
      </c>
      <c r="AT228" s="378"/>
      <c r="AV228" s="376">
        <f ca="1">IF(AND(AR228&gt;0,AS228&gt;0),COUNTIF(AV$6:AV227,"&gt;0")+1,0)</f>
        <v>0</v>
      </c>
    </row>
    <row r="229" spans="41:48" x14ac:dyDescent="0.15">
      <c r="AO229" s="376">
        <v>7</v>
      </c>
      <c r="AP229" s="376">
        <v>1</v>
      </c>
      <c r="AQ229" s="376">
        <v>8</v>
      </c>
      <c r="AR229" s="37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76">
        <f ca="1">COUNTIF(INDIRECT("H"&amp;(ROW()+12*(($AO229-1)*3+$AP229)-ROW())/12+5):INDIRECT("S"&amp;(ROW()+12*(($AO229-1)*3+$AP229)-ROW())/12+5),AR229)</f>
        <v>0</v>
      </c>
      <c r="AT229" s="378"/>
      <c r="AV229" s="376">
        <f ca="1">IF(AND(AR229&gt;0,AS229&gt;0),COUNTIF(AV$6:AV228,"&gt;0")+1,0)</f>
        <v>0</v>
      </c>
    </row>
    <row r="230" spans="41:48" x14ac:dyDescent="0.15">
      <c r="AO230" s="376">
        <v>7</v>
      </c>
      <c r="AP230" s="376">
        <v>1</v>
      </c>
      <c r="AQ230" s="376">
        <v>9</v>
      </c>
      <c r="AR230" s="37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76">
        <f ca="1">COUNTIF(INDIRECT("H"&amp;(ROW()+12*(($AO230-1)*3+$AP230)-ROW())/12+5):INDIRECT("S"&amp;(ROW()+12*(($AO230-1)*3+$AP230)-ROW())/12+5),AR230)</f>
        <v>0</v>
      </c>
      <c r="AT230" s="378"/>
      <c r="AV230" s="376">
        <f ca="1">IF(AND(AR230&gt;0,AS230&gt;0),COUNTIF(AV$6:AV229,"&gt;0")+1,0)</f>
        <v>0</v>
      </c>
    </row>
    <row r="231" spans="41:48" x14ac:dyDescent="0.15">
      <c r="AO231" s="376">
        <v>7</v>
      </c>
      <c r="AP231" s="376">
        <v>1</v>
      </c>
      <c r="AQ231" s="376">
        <v>10</v>
      </c>
      <c r="AR231" s="37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76">
        <f ca="1">COUNTIF(INDIRECT("H"&amp;(ROW()+12*(($AO231-1)*3+$AP231)-ROW())/12+5):INDIRECT("S"&amp;(ROW()+12*(($AO231-1)*3+$AP231)-ROW())/12+5),AR231)</f>
        <v>0</v>
      </c>
      <c r="AT231" s="378"/>
      <c r="AV231" s="376">
        <f ca="1">IF(AND(AR231&gt;0,AS231&gt;0),COUNTIF(AV$6:AV230,"&gt;0")+1,0)</f>
        <v>0</v>
      </c>
    </row>
    <row r="232" spans="41:48" x14ac:dyDescent="0.15">
      <c r="AO232" s="376">
        <v>7</v>
      </c>
      <c r="AP232" s="376">
        <v>1</v>
      </c>
      <c r="AQ232" s="376">
        <v>11</v>
      </c>
      <c r="AR232" s="37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76">
        <f ca="1">COUNTIF(INDIRECT("H"&amp;(ROW()+12*(($AO232-1)*3+$AP232)-ROW())/12+5):INDIRECT("S"&amp;(ROW()+12*(($AO232-1)*3+$AP232)-ROW())/12+5),AR232)</f>
        <v>0</v>
      </c>
      <c r="AT232" s="378"/>
      <c r="AV232" s="376">
        <f ca="1">IF(AND(AR232&gt;0,AS232&gt;0),COUNTIF(AV$6:AV231,"&gt;0")+1,0)</f>
        <v>0</v>
      </c>
    </row>
    <row r="233" spans="41:48" x14ac:dyDescent="0.15">
      <c r="AO233" s="376">
        <v>7</v>
      </c>
      <c r="AP233" s="376">
        <v>1</v>
      </c>
      <c r="AQ233" s="376">
        <v>12</v>
      </c>
      <c r="AR233" s="37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76">
        <f ca="1">COUNTIF(INDIRECT("H"&amp;(ROW()+12*(($AO233-1)*3+$AP233)-ROW())/12+5):INDIRECT("S"&amp;(ROW()+12*(($AO233-1)*3+$AP233)-ROW())/12+5),AR233)</f>
        <v>0</v>
      </c>
      <c r="AT233" s="378"/>
      <c r="AV233" s="376">
        <f ca="1">IF(AND(AR233&gt;0,AS233&gt;0),COUNTIF(AV$6:AV232,"&gt;0")+1,0)</f>
        <v>0</v>
      </c>
    </row>
    <row r="234" spans="41:48" x14ac:dyDescent="0.15">
      <c r="AO234" s="376">
        <v>7</v>
      </c>
      <c r="AP234" s="376">
        <v>2</v>
      </c>
      <c r="AQ234" s="376">
        <v>1</v>
      </c>
      <c r="AR234" s="37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76">
        <f ca="1">COUNTIF(INDIRECT("H"&amp;(ROW()+12*(($AO234-1)*3+$AP234)-ROW())/12+5):INDIRECT("S"&amp;(ROW()+12*(($AO234-1)*3+$AP234)-ROW())/12+5),AR234)</f>
        <v>0</v>
      </c>
      <c r="AT234" s="378"/>
      <c r="AV234" s="376">
        <f ca="1">IF(AND(AR234&gt;0,AS234&gt;0),COUNTIF(AV$6:AV233,"&gt;0")+1,0)</f>
        <v>0</v>
      </c>
    </row>
    <row r="235" spans="41:48" x14ac:dyDescent="0.15">
      <c r="AO235" s="376">
        <v>7</v>
      </c>
      <c r="AP235" s="376">
        <v>2</v>
      </c>
      <c r="AQ235" s="376">
        <v>2</v>
      </c>
      <c r="AR235" s="37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76">
        <f ca="1">COUNTIF(INDIRECT("H"&amp;(ROW()+12*(($AO235-1)*3+$AP235)-ROW())/12+5):INDIRECT("S"&amp;(ROW()+12*(($AO235-1)*3+$AP235)-ROW())/12+5),AR235)</f>
        <v>0</v>
      </c>
      <c r="AT235" s="378"/>
      <c r="AV235" s="376">
        <f ca="1">IF(AND(AR235&gt;0,AS235&gt;0),COUNTIF(AV$6:AV234,"&gt;0")+1,0)</f>
        <v>0</v>
      </c>
    </row>
    <row r="236" spans="41:48" x14ac:dyDescent="0.15">
      <c r="AO236" s="376">
        <v>7</v>
      </c>
      <c r="AP236" s="376">
        <v>2</v>
      </c>
      <c r="AQ236" s="376">
        <v>3</v>
      </c>
      <c r="AR236" s="37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76">
        <f ca="1">COUNTIF(INDIRECT("H"&amp;(ROW()+12*(($AO236-1)*3+$AP236)-ROW())/12+5):INDIRECT("S"&amp;(ROW()+12*(($AO236-1)*3+$AP236)-ROW())/12+5),AR236)</f>
        <v>0</v>
      </c>
      <c r="AT236" s="378"/>
      <c r="AV236" s="376">
        <f ca="1">IF(AND(AR236&gt;0,AS236&gt;0),COUNTIF(AV$6:AV235,"&gt;0")+1,0)</f>
        <v>0</v>
      </c>
    </row>
    <row r="237" spans="41:48" x14ac:dyDescent="0.15">
      <c r="AO237" s="376">
        <v>7</v>
      </c>
      <c r="AP237" s="376">
        <v>2</v>
      </c>
      <c r="AQ237" s="376">
        <v>4</v>
      </c>
      <c r="AR237" s="37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76">
        <f ca="1">COUNTIF(INDIRECT("H"&amp;(ROW()+12*(($AO237-1)*3+$AP237)-ROW())/12+5):INDIRECT("S"&amp;(ROW()+12*(($AO237-1)*3+$AP237)-ROW())/12+5),AR237)</f>
        <v>0</v>
      </c>
      <c r="AT237" s="378"/>
      <c r="AV237" s="376">
        <f ca="1">IF(AND(AR237&gt;0,AS237&gt;0),COUNTIF(AV$6:AV236,"&gt;0")+1,0)</f>
        <v>0</v>
      </c>
    </row>
    <row r="238" spans="41:48" x14ac:dyDescent="0.15">
      <c r="AO238" s="376">
        <v>7</v>
      </c>
      <c r="AP238" s="376">
        <v>2</v>
      </c>
      <c r="AQ238" s="376">
        <v>5</v>
      </c>
      <c r="AR238" s="37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76">
        <f ca="1">COUNTIF(INDIRECT("H"&amp;(ROW()+12*(($AO238-1)*3+$AP238)-ROW())/12+5):INDIRECT("S"&amp;(ROW()+12*(($AO238-1)*3+$AP238)-ROW())/12+5),AR238)</f>
        <v>0</v>
      </c>
      <c r="AT238" s="378"/>
      <c r="AV238" s="376">
        <f ca="1">IF(AND(AR238&gt;0,AS238&gt;0),COUNTIF(AV$6:AV237,"&gt;0")+1,0)</f>
        <v>0</v>
      </c>
    </row>
    <row r="239" spans="41:48" x14ac:dyDescent="0.15">
      <c r="AO239" s="376">
        <v>7</v>
      </c>
      <c r="AP239" s="376">
        <v>2</v>
      </c>
      <c r="AQ239" s="376">
        <v>6</v>
      </c>
      <c r="AR239" s="37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76">
        <f ca="1">COUNTIF(INDIRECT("H"&amp;(ROW()+12*(($AO239-1)*3+$AP239)-ROW())/12+5):INDIRECT("S"&amp;(ROW()+12*(($AO239-1)*3+$AP239)-ROW())/12+5),AR239)</f>
        <v>0</v>
      </c>
      <c r="AT239" s="378"/>
      <c r="AV239" s="376">
        <f ca="1">IF(AND(AR239&gt;0,AS239&gt;0),COUNTIF(AV$6:AV238,"&gt;0")+1,0)</f>
        <v>0</v>
      </c>
    </row>
    <row r="240" spans="41:48" x14ac:dyDescent="0.15">
      <c r="AO240" s="376">
        <v>7</v>
      </c>
      <c r="AP240" s="376">
        <v>2</v>
      </c>
      <c r="AQ240" s="376">
        <v>7</v>
      </c>
      <c r="AR240" s="37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76">
        <f ca="1">COUNTIF(INDIRECT("H"&amp;(ROW()+12*(($AO240-1)*3+$AP240)-ROW())/12+5):INDIRECT("S"&amp;(ROW()+12*(($AO240-1)*3+$AP240)-ROW())/12+5),AR240)</f>
        <v>0</v>
      </c>
      <c r="AT240" s="378"/>
      <c r="AV240" s="376">
        <f ca="1">IF(AND(AR240&gt;0,AS240&gt;0),COUNTIF(AV$6:AV239,"&gt;0")+1,0)</f>
        <v>0</v>
      </c>
    </row>
    <row r="241" spans="41:48" x14ac:dyDescent="0.15">
      <c r="AO241" s="376">
        <v>7</v>
      </c>
      <c r="AP241" s="376">
        <v>2</v>
      </c>
      <c r="AQ241" s="376">
        <v>8</v>
      </c>
      <c r="AR241" s="37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76">
        <f ca="1">COUNTIF(INDIRECT("H"&amp;(ROW()+12*(($AO241-1)*3+$AP241)-ROW())/12+5):INDIRECT("S"&amp;(ROW()+12*(($AO241-1)*3+$AP241)-ROW())/12+5),AR241)</f>
        <v>0</v>
      </c>
      <c r="AT241" s="378"/>
      <c r="AV241" s="376">
        <f ca="1">IF(AND(AR241&gt;0,AS241&gt;0),COUNTIF(AV$6:AV240,"&gt;0")+1,0)</f>
        <v>0</v>
      </c>
    </row>
    <row r="242" spans="41:48" x14ac:dyDescent="0.15">
      <c r="AO242" s="376">
        <v>7</v>
      </c>
      <c r="AP242" s="376">
        <v>2</v>
      </c>
      <c r="AQ242" s="376">
        <v>9</v>
      </c>
      <c r="AR242" s="37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76">
        <f ca="1">COUNTIF(INDIRECT("H"&amp;(ROW()+12*(($AO242-1)*3+$AP242)-ROW())/12+5):INDIRECT("S"&amp;(ROW()+12*(($AO242-1)*3+$AP242)-ROW())/12+5),AR242)</f>
        <v>0</v>
      </c>
      <c r="AT242" s="378"/>
      <c r="AV242" s="376">
        <f ca="1">IF(AND(AR242&gt;0,AS242&gt;0),COUNTIF(AV$6:AV241,"&gt;0")+1,0)</f>
        <v>0</v>
      </c>
    </row>
    <row r="243" spans="41:48" x14ac:dyDescent="0.15">
      <c r="AO243" s="376">
        <v>7</v>
      </c>
      <c r="AP243" s="376">
        <v>2</v>
      </c>
      <c r="AQ243" s="376">
        <v>10</v>
      </c>
      <c r="AR243" s="37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76">
        <f ca="1">COUNTIF(INDIRECT("H"&amp;(ROW()+12*(($AO243-1)*3+$AP243)-ROW())/12+5):INDIRECT("S"&amp;(ROW()+12*(($AO243-1)*3+$AP243)-ROW())/12+5),AR243)</f>
        <v>0</v>
      </c>
      <c r="AT243" s="378"/>
      <c r="AV243" s="376">
        <f ca="1">IF(AND(AR243&gt;0,AS243&gt;0),COUNTIF(AV$6:AV242,"&gt;0")+1,0)</f>
        <v>0</v>
      </c>
    </row>
    <row r="244" spans="41:48" x14ac:dyDescent="0.15">
      <c r="AO244" s="376">
        <v>7</v>
      </c>
      <c r="AP244" s="376">
        <v>2</v>
      </c>
      <c r="AQ244" s="376">
        <v>11</v>
      </c>
      <c r="AR244" s="37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76">
        <f ca="1">COUNTIF(INDIRECT("H"&amp;(ROW()+12*(($AO244-1)*3+$AP244)-ROW())/12+5):INDIRECT("S"&amp;(ROW()+12*(($AO244-1)*3+$AP244)-ROW())/12+5),AR244)</f>
        <v>0</v>
      </c>
      <c r="AT244" s="378"/>
      <c r="AV244" s="376">
        <f ca="1">IF(AND(AR244&gt;0,AS244&gt;0),COUNTIF(AV$6:AV243,"&gt;0")+1,0)</f>
        <v>0</v>
      </c>
    </row>
    <row r="245" spans="41:48" x14ac:dyDescent="0.15">
      <c r="AO245" s="376">
        <v>7</v>
      </c>
      <c r="AP245" s="376">
        <v>2</v>
      </c>
      <c r="AQ245" s="376">
        <v>12</v>
      </c>
      <c r="AR245" s="37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76">
        <f ca="1">COUNTIF(INDIRECT("H"&amp;(ROW()+12*(($AO245-1)*3+$AP245)-ROW())/12+5):INDIRECT("S"&amp;(ROW()+12*(($AO245-1)*3+$AP245)-ROW())/12+5),AR245)</f>
        <v>0</v>
      </c>
      <c r="AT245" s="378"/>
      <c r="AV245" s="376">
        <f ca="1">IF(AND(AR245&gt;0,AS245&gt;0),COUNTIF(AV$6:AV244,"&gt;0")+1,0)</f>
        <v>0</v>
      </c>
    </row>
    <row r="246" spans="41:48" x14ac:dyDescent="0.15">
      <c r="AO246" s="376">
        <v>7</v>
      </c>
      <c r="AP246" s="376">
        <v>3</v>
      </c>
      <c r="AQ246" s="376">
        <v>1</v>
      </c>
      <c r="AR246" s="37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76">
        <f ca="1">COUNTIF(INDIRECT("H"&amp;(ROW()+12*(($AO246-1)*3+$AP246)-ROW())/12+5):INDIRECT("S"&amp;(ROW()+12*(($AO246-1)*3+$AP246)-ROW())/12+5),AR246)</f>
        <v>0</v>
      </c>
      <c r="AT246" s="378"/>
      <c r="AV246" s="376">
        <f ca="1">IF(AND(AR246&gt;0,AS246&gt;0),COUNTIF(AV$6:AV245,"&gt;0")+1,0)</f>
        <v>0</v>
      </c>
    </row>
    <row r="247" spans="41:48" x14ac:dyDescent="0.15">
      <c r="AO247" s="376">
        <v>7</v>
      </c>
      <c r="AP247" s="376">
        <v>3</v>
      </c>
      <c r="AQ247" s="376">
        <v>2</v>
      </c>
      <c r="AR247" s="37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76">
        <f ca="1">COUNTIF(INDIRECT("H"&amp;(ROW()+12*(($AO247-1)*3+$AP247)-ROW())/12+5):INDIRECT("S"&amp;(ROW()+12*(($AO247-1)*3+$AP247)-ROW())/12+5),AR247)</f>
        <v>0</v>
      </c>
      <c r="AT247" s="378"/>
      <c r="AV247" s="376">
        <f ca="1">IF(AND(AR247&gt;0,AS247&gt;0),COUNTIF(AV$6:AV246,"&gt;0")+1,0)</f>
        <v>0</v>
      </c>
    </row>
    <row r="248" spans="41:48" x14ac:dyDescent="0.15">
      <c r="AO248" s="376">
        <v>7</v>
      </c>
      <c r="AP248" s="376">
        <v>3</v>
      </c>
      <c r="AQ248" s="376">
        <v>3</v>
      </c>
      <c r="AR248" s="37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76">
        <f ca="1">COUNTIF(INDIRECT("H"&amp;(ROW()+12*(($AO248-1)*3+$AP248)-ROW())/12+5):INDIRECT("S"&amp;(ROW()+12*(($AO248-1)*3+$AP248)-ROW())/12+5),AR248)</f>
        <v>0</v>
      </c>
      <c r="AT248" s="378"/>
      <c r="AV248" s="376">
        <f ca="1">IF(AND(AR248&gt;0,AS248&gt;0),COUNTIF(AV$6:AV247,"&gt;0")+1,0)</f>
        <v>0</v>
      </c>
    </row>
    <row r="249" spans="41:48" x14ac:dyDescent="0.15">
      <c r="AO249" s="376">
        <v>7</v>
      </c>
      <c r="AP249" s="376">
        <v>3</v>
      </c>
      <c r="AQ249" s="376">
        <v>4</v>
      </c>
      <c r="AR249" s="37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76">
        <f ca="1">COUNTIF(INDIRECT("H"&amp;(ROW()+12*(($AO249-1)*3+$AP249)-ROW())/12+5):INDIRECT("S"&amp;(ROW()+12*(($AO249-1)*3+$AP249)-ROW())/12+5),AR249)</f>
        <v>0</v>
      </c>
      <c r="AT249" s="378"/>
      <c r="AV249" s="376">
        <f ca="1">IF(AND(AR249&gt;0,AS249&gt;0),COUNTIF(AV$6:AV248,"&gt;0")+1,0)</f>
        <v>0</v>
      </c>
    </row>
    <row r="250" spans="41:48" x14ac:dyDescent="0.15">
      <c r="AO250" s="376">
        <v>7</v>
      </c>
      <c r="AP250" s="376">
        <v>3</v>
      </c>
      <c r="AQ250" s="376">
        <v>5</v>
      </c>
      <c r="AR250" s="37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76">
        <f ca="1">COUNTIF(INDIRECT("H"&amp;(ROW()+12*(($AO250-1)*3+$AP250)-ROW())/12+5):INDIRECT("S"&amp;(ROW()+12*(($AO250-1)*3+$AP250)-ROW())/12+5),AR250)</f>
        <v>0</v>
      </c>
      <c r="AT250" s="378"/>
      <c r="AV250" s="376">
        <f ca="1">IF(AND(AR250&gt;0,AS250&gt;0),COUNTIF(AV$6:AV249,"&gt;0")+1,0)</f>
        <v>0</v>
      </c>
    </row>
    <row r="251" spans="41:48" x14ac:dyDescent="0.15">
      <c r="AO251" s="376">
        <v>7</v>
      </c>
      <c r="AP251" s="376">
        <v>3</v>
      </c>
      <c r="AQ251" s="376">
        <v>6</v>
      </c>
      <c r="AR251" s="37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76">
        <f ca="1">COUNTIF(INDIRECT("H"&amp;(ROW()+12*(($AO251-1)*3+$AP251)-ROW())/12+5):INDIRECT("S"&amp;(ROW()+12*(($AO251-1)*3+$AP251)-ROW())/12+5),AR251)</f>
        <v>0</v>
      </c>
      <c r="AT251" s="378"/>
      <c r="AV251" s="376">
        <f ca="1">IF(AND(AR251&gt;0,AS251&gt;0),COUNTIF(AV$6:AV250,"&gt;0")+1,0)</f>
        <v>0</v>
      </c>
    </row>
    <row r="252" spans="41:48" x14ac:dyDescent="0.15">
      <c r="AO252" s="376">
        <v>7</v>
      </c>
      <c r="AP252" s="376">
        <v>3</v>
      </c>
      <c r="AQ252" s="376">
        <v>7</v>
      </c>
      <c r="AR252" s="37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76">
        <f ca="1">COUNTIF(INDIRECT("H"&amp;(ROW()+12*(($AO252-1)*3+$AP252)-ROW())/12+5):INDIRECT("S"&amp;(ROW()+12*(($AO252-1)*3+$AP252)-ROW())/12+5),AR252)</f>
        <v>0</v>
      </c>
      <c r="AT252" s="378"/>
      <c r="AV252" s="376">
        <f ca="1">IF(AND(AR252&gt;0,AS252&gt;0),COUNTIF(AV$6:AV251,"&gt;0")+1,0)</f>
        <v>0</v>
      </c>
    </row>
    <row r="253" spans="41:48" x14ac:dyDescent="0.15">
      <c r="AO253" s="376">
        <v>7</v>
      </c>
      <c r="AP253" s="376">
        <v>3</v>
      </c>
      <c r="AQ253" s="376">
        <v>8</v>
      </c>
      <c r="AR253" s="37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76">
        <f ca="1">COUNTIF(INDIRECT("H"&amp;(ROW()+12*(($AO253-1)*3+$AP253)-ROW())/12+5):INDIRECT("S"&amp;(ROW()+12*(($AO253-1)*3+$AP253)-ROW())/12+5),AR253)</f>
        <v>0</v>
      </c>
      <c r="AT253" s="378"/>
      <c r="AV253" s="376">
        <f ca="1">IF(AND(AR253&gt;0,AS253&gt;0),COUNTIF(AV$6:AV252,"&gt;0")+1,0)</f>
        <v>0</v>
      </c>
    </row>
    <row r="254" spans="41:48" x14ac:dyDescent="0.15">
      <c r="AO254" s="376">
        <v>7</v>
      </c>
      <c r="AP254" s="376">
        <v>3</v>
      </c>
      <c r="AQ254" s="376">
        <v>9</v>
      </c>
      <c r="AR254" s="37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76">
        <f ca="1">COUNTIF(INDIRECT("H"&amp;(ROW()+12*(($AO254-1)*3+$AP254)-ROW())/12+5):INDIRECT("S"&amp;(ROW()+12*(($AO254-1)*3+$AP254)-ROW())/12+5),AR254)</f>
        <v>0</v>
      </c>
      <c r="AT254" s="378"/>
      <c r="AV254" s="376">
        <f ca="1">IF(AND(AR254&gt;0,AS254&gt;0),COUNTIF(AV$6:AV253,"&gt;0")+1,0)</f>
        <v>0</v>
      </c>
    </row>
    <row r="255" spans="41:48" x14ac:dyDescent="0.15">
      <c r="AO255" s="376">
        <v>7</v>
      </c>
      <c r="AP255" s="376">
        <v>3</v>
      </c>
      <c r="AQ255" s="376">
        <v>10</v>
      </c>
      <c r="AR255" s="37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76">
        <f ca="1">COUNTIF(INDIRECT("H"&amp;(ROW()+12*(($AO255-1)*3+$AP255)-ROW())/12+5):INDIRECT("S"&amp;(ROW()+12*(($AO255-1)*3+$AP255)-ROW())/12+5),AR255)</f>
        <v>0</v>
      </c>
      <c r="AT255" s="378"/>
      <c r="AV255" s="376">
        <f ca="1">IF(AND(AR255&gt;0,AS255&gt;0),COUNTIF(AV$6:AV254,"&gt;0")+1,0)</f>
        <v>0</v>
      </c>
    </row>
    <row r="256" spans="41:48" x14ac:dyDescent="0.15">
      <c r="AO256" s="376">
        <v>7</v>
      </c>
      <c r="AP256" s="376">
        <v>3</v>
      </c>
      <c r="AQ256" s="376">
        <v>11</v>
      </c>
      <c r="AR256" s="37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76">
        <f ca="1">COUNTIF(INDIRECT("H"&amp;(ROW()+12*(($AO256-1)*3+$AP256)-ROW())/12+5):INDIRECT("S"&amp;(ROW()+12*(($AO256-1)*3+$AP256)-ROW())/12+5),AR256)</f>
        <v>0</v>
      </c>
      <c r="AT256" s="378"/>
      <c r="AV256" s="376">
        <f ca="1">IF(AND(AR256&gt;0,AS256&gt;0),COUNTIF(AV$6:AV255,"&gt;0")+1,0)</f>
        <v>0</v>
      </c>
    </row>
    <row r="257" spans="41:48" x14ac:dyDescent="0.15">
      <c r="AO257" s="376">
        <v>7</v>
      </c>
      <c r="AP257" s="376">
        <v>3</v>
      </c>
      <c r="AQ257" s="376">
        <v>12</v>
      </c>
      <c r="AR257" s="37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76">
        <f ca="1">COUNTIF(INDIRECT("H"&amp;(ROW()+12*(($AO257-1)*3+$AP257)-ROW())/12+5):INDIRECT("S"&amp;(ROW()+12*(($AO257-1)*3+$AP257)-ROW())/12+5),AR257)</f>
        <v>0</v>
      </c>
      <c r="AT257" s="378"/>
      <c r="AV257" s="376">
        <f ca="1">IF(AND(AR257&gt;0,AS257&gt;0),COUNTIF(AV$6:AV256,"&gt;0")+1,0)</f>
        <v>0</v>
      </c>
    </row>
    <row r="258" spans="41:48" x14ac:dyDescent="0.15">
      <c r="AO258" s="376">
        <v>8</v>
      </c>
      <c r="AP258" s="376">
        <v>1</v>
      </c>
      <c r="AQ258" s="376">
        <v>1</v>
      </c>
      <c r="AR258" s="37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76">
        <f ca="1">COUNTIF(INDIRECT("H"&amp;(ROW()+12*(($AO258-1)*3+$AP258)-ROW())/12+5):INDIRECT("S"&amp;(ROW()+12*(($AO258-1)*3+$AP258)-ROW())/12+5),AR258)</f>
        <v>0</v>
      </c>
      <c r="AT258" s="378"/>
      <c r="AV258" s="376">
        <f ca="1">IF(AND(AR258&gt;0,AS258&gt;0),COUNTIF(AV$6:AV257,"&gt;0")+1,0)</f>
        <v>0</v>
      </c>
    </row>
    <row r="259" spans="41:48" x14ac:dyDescent="0.15">
      <c r="AO259" s="376">
        <v>8</v>
      </c>
      <c r="AP259" s="376">
        <v>1</v>
      </c>
      <c r="AQ259" s="376">
        <v>2</v>
      </c>
      <c r="AR259" s="37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76">
        <f ca="1">COUNTIF(INDIRECT("H"&amp;(ROW()+12*(($AO259-1)*3+$AP259)-ROW())/12+5):INDIRECT("S"&amp;(ROW()+12*(($AO259-1)*3+$AP259)-ROW())/12+5),AR259)</f>
        <v>0</v>
      </c>
      <c r="AT259" s="378"/>
      <c r="AV259" s="376">
        <f ca="1">IF(AND(AR259&gt;0,AS259&gt;0),COUNTIF(AV$6:AV258,"&gt;0")+1,0)</f>
        <v>0</v>
      </c>
    </row>
    <row r="260" spans="41:48" x14ac:dyDescent="0.15">
      <c r="AO260" s="376">
        <v>8</v>
      </c>
      <c r="AP260" s="376">
        <v>1</v>
      </c>
      <c r="AQ260" s="376">
        <v>3</v>
      </c>
      <c r="AR260" s="37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76">
        <f ca="1">COUNTIF(INDIRECT("H"&amp;(ROW()+12*(($AO260-1)*3+$AP260)-ROW())/12+5):INDIRECT("S"&amp;(ROW()+12*(($AO260-1)*3+$AP260)-ROW())/12+5),AR260)</f>
        <v>0</v>
      </c>
      <c r="AT260" s="378"/>
      <c r="AV260" s="376">
        <f ca="1">IF(AND(AR260&gt;0,AS260&gt;0),COUNTIF(AV$6:AV259,"&gt;0")+1,0)</f>
        <v>0</v>
      </c>
    </row>
    <row r="261" spans="41:48" x14ac:dyDescent="0.15">
      <c r="AO261" s="376">
        <v>8</v>
      </c>
      <c r="AP261" s="376">
        <v>1</v>
      </c>
      <c r="AQ261" s="376">
        <v>4</v>
      </c>
      <c r="AR261" s="37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76">
        <f ca="1">COUNTIF(INDIRECT("H"&amp;(ROW()+12*(($AO261-1)*3+$AP261)-ROW())/12+5):INDIRECT("S"&amp;(ROW()+12*(($AO261-1)*3+$AP261)-ROW())/12+5),AR261)</f>
        <v>0</v>
      </c>
      <c r="AT261" s="378"/>
      <c r="AV261" s="376">
        <f ca="1">IF(AND(AR261&gt;0,AS261&gt;0),COUNTIF(AV$6:AV260,"&gt;0")+1,0)</f>
        <v>0</v>
      </c>
    </row>
    <row r="262" spans="41:48" x14ac:dyDescent="0.15">
      <c r="AO262" s="376">
        <v>8</v>
      </c>
      <c r="AP262" s="376">
        <v>1</v>
      </c>
      <c r="AQ262" s="376">
        <v>5</v>
      </c>
      <c r="AR262" s="37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76">
        <f ca="1">COUNTIF(INDIRECT("H"&amp;(ROW()+12*(($AO262-1)*3+$AP262)-ROW())/12+5):INDIRECT("S"&amp;(ROW()+12*(($AO262-1)*3+$AP262)-ROW())/12+5),AR262)</f>
        <v>0</v>
      </c>
      <c r="AT262" s="378"/>
      <c r="AV262" s="376">
        <f ca="1">IF(AND(AR262&gt;0,AS262&gt;0),COUNTIF(AV$6:AV261,"&gt;0")+1,0)</f>
        <v>0</v>
      </c>
    </row>
    <row r="263" spans="41:48" x14ac:dyDescent="0.15">
      <c r="AO263" s="376">
        <v>8</v>
      </c>
      <c r="AP263" s="376">
        <v>1</v>
      </c>
      <c r="AQ263" s="376">
        <v>6</v>
      </c>
      <c r="AR263" s="37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76">
        <f ca="1">COUNTIF(INDIRECT("H"&amp;(ROW()+12*(($AO263-1)*3+$AP263)-ROW())/12+5):INDIRECT("S"&amp;(ROW()+12*(($AO263-1)*3+$AP263)-ROW())/12+5),AR263)</f>
        <v>0</v>
      </c>
      <c r="AT263" s="378"/>
      <c r="AV263" s="376">
        <f ca="1">IF(AND(AR263&gt;0,AS263&gt;0),COUNTIF(AV$6:AV262,"&gt;0")+1,0)</f>
        <v>0</v>
      </c>
    </row>
    <row r="264" spans="41:48" x14ac:dyDescent="0.15">
      <c r="AO264" s="376">
        <v>8</v>
      </c>
      <c r="AP264" s="376">
        <v>1</v>
      </c>
      <c r="AQ264" s="376">
        <v>7</v>
      </c>
      <c r="AR264" s="37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76">
        <f ca="1">COUNTIF(INDIRECT("H"&amp;(ROW()+12*(($AO264-1)*3+$AP264)-ROW())/12+5):INDIRECT("S"&amp;(ROW()+12*(($AO264-1)*3+$AP264)-ROW())/12+5),AR264)</f>
        <v>0</v>
      </c>
      <c r="AT264" s="378"/>
      <c r="AV264" s="376">
        <f ca="1">IF(AND(AR264&gt;0,AS264&gt;0),COUNTIF(AV$6:AV263,"&gt;0")+1,0)</f>
        <v>0</v>
      </c>
    </row>
    <row r="265" spans="41:48" x14ac:dyDescent="0.15">
      <c r="AO265" s="376">
        <v>8</v>
      </c>
      <c r="AP265" s="376">
        <v>1</v>
      </c>
      <c r="AQ265" s="376">
        <v>8</v>
      </c>
      <c r="AR265" s="37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76">
        <f ca="1">COUNTIF(INDIRECT("H"&amp;(ROW()+12*(($AO265-1)*3+$AP265)-ROW())/12+5):INDIRECT("S"&amp;(ROW()+12*(($AO265-1)*3+$AP265)-ROW())/12+5),AR265)</f>
        <v>0</v>
      </c>
      <c r="AT265" s="378"/>
      <c r="AV265" s="376">
        <f ca="1">IF(AND(AR265&gt;0,AS265&gt;0),COUNTIF(AV$6:AV264,"&gt;0")+1,0)</f>
        <v>0</v>
      </c>
    </row>
    <row r="266" spans="41:48" x14ac:dyDescent="0.15">
      <c r="AO266" s="376">
        <v>8</v>
      </c>
      <c r="AP266" s="376">
        <v>1</v>
      </c>
      <c r="AQ266" s="376">
        <v>9</v>
      </c>
      <c r="AR266" s="37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76">
        <f ca="1">COUNTIF(INDIRECT("H"&amp;(ROW()+12*(($AO266-1)*3+$AP266)-ROW())/12+5):INDIRECT("S"&amp;(ROW()+12*(($AO266-1)*3+$AP266)-ROW())/12+5),AR266)</f>
        <v>0</v>
      </c>
      <c r="AT266" s="378"/>
      <c r="AV266" s="376">
        <f ca="1">IF(AND(AR266&gt;0,AS266&gt;0),COUNTIF(AV$6:AV265,"&gt;0")+1,0)</f>
        <v>0</v>
      </c>
    </row>
    <row r="267" spans="41:48" x14ac:dyDescent="0.15">
      <c r="AO267" s="376">
        <v>8</v>
      </c>
      <c r="AP267" s="376">
        <v>1</v>
      </c>
      <c r="AQ267" s="376">
        <v>10</v>
      </c>
      <c r="AR267" s="37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76">
        <f ca="1">COUNTIF(INDIRECT("H"&amp;(ROW()+12*(($AO267-1)*3+$AP267)-ROW())/12+5):INDIRECT("S"&amp;(ROW()+12*(($AO267-1)*3+$AP267)-ROW())/12+5),AR267)</f>
        <v>0</v>
      </c>
      <c r="AT267" s="378"/>
      <c r="AV267" s="376">
        <f ca="1">IF(AND(AR267&gt;0,AS267&gt;0),COUNTIF(AV$6:AV266,"&gt;0")+1,0)</f>
        <v>0</v>
      </c>
    </row>
    <row r="268" spans="41:48" x14ac:dyDescent="0.15">
      <c r="AO268" s="376">
        <v>8</v>
      </c>
      <c r="AP268" s="376">
        <v>1</v>
      </c>
      <c r="AQ268" s="376">
        <v>11</v>
      </c>
      <c r="AR268" s="37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76">
        <f ca="1">COUNTIF(INDIRECT("H"&amp;(ROW()+12*(($AO268-1)*3+$AP268)-ROW())/12+5):INDIRECT("S"&amp;(ROW()+12*(($AO268-1)*3+$AP268)-ROW())/12+5),AR268)</f>
        <v>0</v>
      </c>
      <c r="AT268" s="378"/>
      <c r="AV268" s="376">
        <f ca="1">IF(AND(AR268&gt;0,AS268&gt;0),COUNTIF(AV$6:AV267,"&gt;0")+1,0)</f>
        <v>0</v>
      </c>
    </row>
    <row r="269" spans="41:48" x14ac:dyDescent="0.15">
      <c r="AO269" s="376">
        <v>8</v>
      </c>
      <c r="AP269" s="376">
        <v>1</v>
      </c>
      <c r="AQ269" s="376">
        <v>12</v>
      </c>
      <c r="AR269" s="37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76">
        <f ca="1">COUNTIF(INDIRECT("H"&amp;(ROW()+12*(($AO269-1)*3+$AP269)-ROW())/12+5):INDIRECT("S"&amp;(ROW()+12*(($AO269-1)*3+$AP269)-ROW())/12+5),AR269)</f>
        <v>0</v>
      </c>
      <c r="AT269" s="378"/>
      <c r="AV269" s="376">
        <f ca="1">IF(AND(AR269&gt;0,AS269&gt;0),COUNTIF(AV$6:AV268,"&gt;0")+1,0)</f>
        <v>0</v>
      </c>
    </row>
    <row r="270" spans="41:48" x14ac:dyDescent="0.15">
      <c r="AO270" s="376">
        <v>8</v>
      </c>
      <c r="AP270" s="376">
        <v>2</v>
      </c>
      <c r="AQ270" s="376">
        <v>1</v>
      </c>
      <c r="AR270" s="37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76">
        <f ca="1">COUNTIF(INDIRECT("H"&amp;(ROW()+12*(($AO270-1)*3+$AP270)-ROW())/12+5):INDIRECT("S"&amp;(ROW()+12*(($AO270-1)*3+$AP270)-ROW())/12+5),AR270)</f>
        <v>0</v>
      </c>
      <c r="AT270" s="378"/>
      <c r="AV270" s="376">
        <f ca="1">IF(AND(AR270&gt;0,AS270&gt;0),COUNTIF(AV$6:AV269,"&gt;0")+1,0)</f>
        <v>0</v>
      </c>
    </row>
    <row r="271" spans="41:48" x14ac:dyDescent="0.15">
      <c r="AO271" s="376">
        <v>8</v>
      </c>
      <c r="AP271" s="376">
        <v>2</v>
      </c>
      <c r="AQ271" s="376">
        <v>2</v>
      </c>
      <c r="AR271" s="37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76">
        <f ca="1">COUNTIF(INDIRECT("H"&amp;(ROW()+12*(($AO271-1)*3+$AP271)-ROW())/12+5):INDIRECT("S"&amp;(ROW()+12*(($AO271-1)*3+$AP271)-ROW())/12+5),AR271)</f>
        <v>0</v>
      </c>
      <c r="AT271" s="378"/>
      <c r="AV271" s="376">
        <f ca="1">IF(AND(AR271&gt;0,AS271&gt;0),COUNTIF(AV$6:AV270,"&gt;0")+1,0)</f>
        <v>0</v>
      </c>
    </row>
    <row r="272" spans="41:48" x14ac:dyDescent="0.15">
      <c r="AO272" s="376">
        <v>8</v>
      </c>
      <c r="AP272" s="376">
        <v>2</v>
      </c>
      <c r="AQ272" s="376">
        <v>3</v>
      </c>
      <c r="AR272" s="37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76">
        <f ca="1">COUNTIF(INDIRECT("H"&amp;(ROW()+12*(($AO272-1)*3+$AP272)-ROW())/12+5):INDIRECT("S"&amp;(ROW()+12*(($AO272-1)*3+$AP272)-ROW())/12+5),AR272)</f>
        <v>0</v>
      </c>
      <c r="AT272" s="378"/>
      <c r="AV272" s="376">
        <f ca="1">IF(AND(AR272&gt;0,AS272&gt;0),COUNTIF(AV$6:AV271,"&gt;0")+1,0)</f>
        <v>0</v>
      </c>
    </row>
    <row r="273" spans="41:48" x14ac:dyDescent="0.15">
      <c r="AO273" s="376">
        <v>8</v>
      </c>
      <c r="AP273" s="376">
        <v>2</v>
      </c>
      <c r="AQ273" s="376">
        <v>4</v>
      </c>
      <c r="AR273" s="37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76">
        <f ca="1">COUNTIF(INDIRECT("H"&amp;(ROW()+12*(($AO273-1)*3+$AP273)-ROW())/12+5):INDIRECT("S"&amp;(ROW()+12*(($AO273-1)*3+$AP273)-ROW())/12+5),AR273)</f>
        <v>0</v>
      </c>
      <c r="AT273" s="378"/>
      <c r="AV273" s="376">
        <f ca="1">IF(AND(AR273&gt;0,AS273&gt;0),COUNTIF(AV$6:AV272,"&gt;0")+1,0)</f>
        <v>0</v>
      </c>
    </row>
    <row r="274" spans="41:48" x14ac:dyDescent="0.15">
      <c r="AO274" s="376">
        <v>8</v>
      </c>
      <c r="AP274" s="376">
        <v>2</v>
      </c>
      <c r="AQ274" s="376">
        <v>5</v>
      </c>
      <c r="AR274" s="37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76">
        <f ca="1">COUNTIF(INDIRECT("H"&amp;(ROW()+12*(($AO274-1)*3+$AP274)-ROW())/12+5):INDIRECT("S"&amp;(ROW()+12*(($AO274-1)*3+$AP274)-ROW())/12+5),AR274)</f>
        <v>0</v>
      </c>
      <c r="AT274" s="378"/>
      <c r="AV274" s="376">
        <f ca="1">IF(AND(AR274&gt;0,AS274&gt;0),COUNTIF(AV$6:AV273,"&gt;0")+1,0)</f>
        <v>0</v>
      </c>
    </row>
    <row r="275" spans="41:48" x14ac:dyDescent="0.15">
      <c r="AO275" s="376">
        <v>8</v>
      </c>
      <c r="AP275" s="376">
        <v>2</v>
      </c>
      <c r="AQ275" s="376">
        <v>6</v>
      </c>
      <c r="AR275" s="37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76">
        <f ca="1">COUNTIF(INDIRECT("H"&amp;(ROW()+12*(($AO275-1)*3+$AP275)-ROW())/12+5):INDIRECT("S"&amp;(ROW()+12*(($AO275-1)*3+$AP275)-ROW())/12+5),AR275)</f>
        <v>0</v>
      </c>
      <c r="AT275" s="378"/>
      <c r="AV275" s="376">
        <f ca="1">IF(AND(AR275&gt;0,AS275&gt;0),COUNTIF(AV$6:AV274,"&gt;0")+1,0)</f>
        <v>0</v>
      </c>
    </row>
    <row r="276" spans="41:48" x14ac:dyDescent="0.15">
      <c r="AO276" s="376">
        <v>8</v>
      </c>
      <c r="AP276" s="376">
        <v>2</v>
      </c>
      <c r="AQ276" s="376">
        <v>7</v>
      </c>
      <c r="AR276" s="37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76">
        <f ca="1">COUNTIF(INDIRECT("H"&amp;(ROW()+12*(($AO276-1)*3+$AP276)-ROW())/12+5):INDIRECT("S"&amp;(ROW()+12*(($AO276-1)*3+$AP276)-ROW())/12+5),AR276)</f>
        <v>0</v>
      </c>
      <c r="AT276" s="378"/>
      <c r="AV276" s="376">
        <f ca="1">IF(AND(AR276&gt;0,AS276&gt;0),COUNTIF(AV$6:AV275,"&gt;0")+1,0)</f>
        <v>0</v>
      </c>
    </row>
    <row r="277" spans="41:48" x14ac:dyDescent="0.15">
      <c r="AO277" s="376">
        <v>8</v>
      </c>
      <c r="AP277" s="376">
        <v>2</v>
      </c>
      <c r="AQ277" s="376">
        <v>8</v>
      </c>
      <c r="AR277" s="37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76">
        <f ca="1">COUNTIF(INDIRECT("H"&amp;(ROW()+12*(($AO277-1)*3+$AP277)-ROW())/12+5):INDIRECT("S"&amp;(ROW()+12*(($AO277-1)*3+$AP277)-ROW())/12+5),AR277)</f>
        <v>0</v>
      </c>
      <c r="AT277" s="378"/>
      <c r="AV277" s="376">
        <f ca="1">IF(AND(AR277&gt;0,AS277&gt;0),COUNTIF(AV$6:AV276,"&gt;0")+1,0)</f>
        <v>0</v>
      </c>
    </row>
    <row r="278" spans="41:48" x14ac:dyDescent="0.15">
      <c r="AO278" s="376">
        <v>8</v>
      </c>
      <c r="AP278" s="376">
        <v>2</v>
      </c>
      <c r="AQ278" s="376">
        <v>9</v>
      </c>
      <c r="AR278" s="37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76">
        <f ca="1">COUNTIF(INDIRECT("H"&amp;(ROW()+12*(($AO278-1)*3+$AP278)-ROW())/12+5):INDIRECT("S"&amp;(ROW()+12*(($AO278-1)*3+$AP278)-ROW())/12+5),AR278)</f>
        <v>0</v>
      </c>
      <c r="AT278" s="378"/>
      <c r="AV278" s="376">
        <f ca="1">IF(AND(AR278&gt;0,AS278&gt;0),COUNTIF(AV$6:AV277,"&gt;0")+1,0)</f>
        <v>0</v>
      </c>
    </row>
    <row r="279" spans="41:48" x14ac:dyDescent="0.15">
      <c r="AO279" s="376">
        <v>8</v>
      </c>
      <c r="AP279" s="376">
        <v>2</v>
      </c>
      <c r="AQ279" s="376">
        <v>10</v>
      </c>
      <c r="AR279" s="37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76">
        <f ca="1">COUNTIF(INDIRECT("H"&amp;(ROW()+12*(($AO279-1)*3+$AP279)-ROW())/12+5):INDIRECT("S"&amp;(ROW()+12*(($AO279-1)*3+$AP279)-ROW())/12+5),AR279)</f>
        <v>0</v>
      </c>
      <c r="AT279" s="378"/>
      <c r="AV279" s="376">
        <f ca="1">IF(AND(AR279&gt;0,AS279&gt;0),COUNTIF(AV$6:AV278,"&gt;0")+1,0)</f>
        <v>0</v>
      </c>
    </row>
    <row r="280" spans="41:48" x14ac:dyDescent="0.15">
      <c r="AO280" s="376">
        <v>8</v>
      </c>
      <c r="AP280" s="376">
        <v>2</v>
      </c>
      <c r="AQ280" s="376">
        <v>11</v>
      </c>
      <c r="AR280" s="37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76">
        <f ca="1">COUNTIF(INDIRECT("H"&amp;(ROW()+12*(($AO280-1)*3+$AP280)-ROW())/12+5):INDIRECT("S"&amp;(ROW()+12*(($AO280-1)*3+$AP280)-ROW())/12+5),AR280)</f>
        <v>0</v>
      </c>
      <c r="AT280" s="378"/>
      <c r="AV280" s="376">
        <f ca="1">IF(AND(AR280&gt;0,AS280&gt;0),COUNTIF(AV$6:AV279,"&gt;0")+1,0)</f>
        <v>0</v>
      </c>
    </row>
    <row r="281" spans="41:48" x14ac:dyDescent="0.15">
      <c r="AO281" s="376">
        <v>8</v>
      </c>
      <c r="AP281" s="376">
        <v>2</v>
      </c>
      <c r="AQ281" s="376">
        <v>12</v>
      </c>
      <c r="AR281" s="37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76">
        <f ca="1">COUNTIF(INDIRECT("H"&amp;(ROW()+12*(($AO281-1)*3+$AP281)-ROW())/12+5):INDIRECT("S"&amp;(ROW()+12*(($AO281-1)*3+$AP281)-ROW())/12+5),AR281)</f>
        <v>0</v>
      </c>
      <c r="AT281" s="378"/>
      <c r="AV281" s="376">
        <f ca="1">IF(AND(AR281&gt;0,AS281&gt;0),COUNTIF(AV$6:AV280,"&gt;0")+1,0)</f>
        <v>0</v>
      </c>
    </row>
    <row r="282" spans="41:48" x14ac:dyDescent="0.15">
      <c r="AO282" s="376">
        <v>8</v>
      </c>
      <c r="AP282" s="376">
        <v>3</v>
      </c>
      <c r="AQ282" s="376">
        <v>1</v>
      </c>
      <c r="AR282" s="37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76">
        <f ca="1">COUNTIF(INDIRECT("H"&amp;(ROW()+12*(($AO282-1)*3+$AP282)-ROW())/12+5):INDIRECT("S"&amp;(ROW()+12*(($AO282-1)*3+$AP282)-ROW())/12+5),AR282)</f>
        <v>0</v>
      </c>
      <c r="AT282" s="378"/>
      <c r="AV282" s="376">
        <f ca="1">IF(AND(AR282&gt;0,AS282&gt;0),COUNTIF(AV$6:AV281,"&gt;0")+1,0)</f>
        <v>0</v>
      </c>
    </row>
    <row r="283" spans="41:48" x14ac:dyDescent="0.15">
      <c r="AO283" s="376">
        <v>8</v>
      </c>
      <c r="AP283" s="376">
        <v>3</v>
      </c>
      <c r="AQ283" s="376">
        <v>2</v>
      </c>
      <c r="AR283" s="37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76">
        <f ca="1">COUNTIF(INDIRECT("H"&amp;(ROW()+12*(($AO283-1)*3+$AP283)-ROW())/12+5):INDIRECT("S"&amp;(ROW()+12*(($AO283-1)*3+$AP283)-ROW())/12+5),AR283)</f>
        <v>0</v>
      </c>
      <c r="AT283" s="378"/>
      <c r="AV283" s="376">
        <f ca="1">IF(AND(AR283&gt;0,AS283&gt;0),COUNTIF(AV$6:AV282,"&gt;0")+1,0)</f>
        <v>0</v>
      </c>
    </row>
    <row r="284" spans="41:48" x14ac:dyDescent="0.15">
      <c r="AO284" s="376">
        <v>8</v>
      </c>
      <c r="AP284" s="376">
        <v>3</v>
      </c>
      <c r="AQ284" s="376">
        <v>3</v>
      </c>
      <c r="AR284" s="37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76">
        <f ca="1">COUNTIF(INDIRECT("H"&amp;(ROW()+12*(($AO284-1)*3+$AP284)-ROW())/12+5):INDIRECT("S"&amp;(ROW()+12*(($AO284-1)*3+$AP284)-ROW())/12+5),AR284)</f>
        <v>0</v>
      </c>
      <c r="AT284" s="378"/>
      <c r="AV284" s="376">
        <f ca="1">IF(AND(AR284&gt;0,AS284&gt;0),COUNTIF(AV$6:AV283,"&gt;0")+1,0)</f>
        <v>0</v>
      </c>
    </row>
    <row r="285" spans="41:48" x14ac:dyDescent="0.15">
      <c r="AO285" s="376">
        <v>8</v>
      </c>
      <c r="AP285" s="376">
        <v>3</v>
      </c>
      <c r="AQ285" s="376">
        <v>4</v>
      </c>
      <c r="AR285" s="37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76">
        <f ca="1">COUNTIF(INDIRECT("H"&amp;(ROW()+12*(($AO285-1)*3+$AP285)-ROW())/12+5):INDIRECT("S"&amp;(ROW()+12*(($AO285-1)*3+$AP285)-ROW())/12+5),AR285)</f>
        <v>0</v>
      </c>
      <c r="AT285" s="378"/>
      <c r="AV285" s="376">
        <f ca="1">IF(AND(AR285&gt;0,AS285&gt;0),COUNTIF(AV$6:AV284,"&gt;0")+1,0)</f>
        <v>0</v>
      </c>
    </row>
    <row r="286" spans="41:48" x14ac:dyDescent="0.15">
      <c r="AO286" s="376">
        <v>8</v>
      </c>
      <c r="AP286" s="376">
        <v>3</v>
      </c>
      <c r="AQ286" s="376">
        <v>5</v>
      </c>
      <c r="AR286" s="37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76">
        <f ca="1">COUNTIF(INDIRECT("H"&amp;(ROW()+12*(($AO286-1)*3+$AP286)-ROW())/12+5):INDIRECT("S"&amp;(ROW()+12*(($AO286-1)*3+$AP286)-ROW())/12+5),AR286)</f>
        <v>0</v>
      </c>
      <c r="AT286" s="378"/>
      <c r="AV286" s="376">
        <f ca="1">IF(AND(AR286&gt;0,AS286&gt;0),COUNTIF(AV$6:AV285,"&gt;0")+1,0)</f>
        <v>0</v>
      </c>
    </row>
    <row r="287" spans="41:48" x14ac:dyDescent="0.15">
      <c r="AO287" s="376">
        <v>8</v>
      </c>
      <c r="AP287" s="376">
        <v>3</v>
      </c>
      <c r="AQ287" s="376">
        <v>6</v>
      </c>
      <c r="AR287" s="37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76">
        <f ca="1">COUNTIF(INDIRECT("H"&amp;(ROW()+12*(($AO287-1)*3+$AP287)-ROW())/12+5):INDIRECT("S"&amp;(ROW()+12*(($AO287-1)*3+$AP287)-ROW())/12+5),AR287)</f>
        <v>0</v>
      </c>
      <c r="AT287" s="378"/>
      <c r="AV287" s="376">
        <f ca="1">IF(AND(AR287&gt;0,AS287&gt;0),COUNTIF(AV$6:AV286,"&gt;0")+1,0)</f>
        <v>0</v>
      </c>
    </row>
    <row r="288" spans="41:48" x14ac:dyDescent="0.15">
      <c r="AO288" s="376">
        <v>8</v>
      </c>
      <c r="AP288" s="376">
        <v>3</v>
      </c>
      <c r="AQ288" s="376">
        <v>7</v>
      </c>
      <c r="AR288" s="37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76">
        <f ca="1">COUNTIF(INDIRECT("H"&amp;(ROW()+12*(($AO288-1)*3+$AP288)-ROW())/12+5):INDIRECT("S"&amp;(ROW()+12*(($AO288-1)*3+$AP288)-ROW())/12+5),AR288)</f>
        <v>0</v>
      </c>
      <c r="AT288" s="378"/>
      <c r="AV288" s="376">
        <f ca="1">IF(AND(AR288&gt;0,AS288&gt;0),COUNTIF(AV$6:AV287,"&gt;0")+1,0)</f>
        <v>0</v>
      </c>
    </row>
    <row r="289" spans="41:48" x14ac:dyDescent="0.15">
      <c r="AO289" s="376">
        <v>8</v>
      </c>
      <c r="AP289" s="376">
        <v>3</v>
      </c>
      <c r="AQ289" s="376">
        <v>8</v>
      </c>
      <c r="AR289" s="37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76">
        <f ca="1">COUNTIF(INDIRECT("H"&amp;(ROW()+12*(($AO289-1)*3+$AP289)-ROW())/12+5):INDIRECT("S"&amp;(ROW()+12*(($AO289-1)*3+$AP289)-ROW())/12+5),AR289)</f>
        <v>0</v>
      </c>
      <c r="AT289" s="378"/>
      <c r="AV289" s="376">
        <f ca="1">IF(AND(AR289&gt;0,AS289&gt;0),COUNTIF(AV$6:AV288,"&gt;0")+1,0)</f>
        <v>0</v>
      </c>
    </row>
    <row r="290" spans="41:48" x14ac:dyDescent="0.15">
      <c r="AO290" s="376">
        <v>8</v>
      </c>
      <c r="AP290" s="376">
        <v>3</v>
      </c>
      <c r="AQ290" s="376">
        <v>9</v>
      </c>
      <c r="AR290" s="37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76">
        <f ca="1">COUNTIF(INDIRECT("H"&amp;(ROW()+12*(($AO290-1)*3+$AP290)-ROW())/12+5):INDIRECT("S"&amp;(ROW()+12*(($AO290-1)*3+$AP290)-ROW())/12+5),AR290)</f>
        <v>0</v>
      </c>
      <c r="AT290" s="378"/>
      <c r="AV290" s="376">
        <f ca="1">IF(AND(AR290&gt;0,AS290&gt;0),COUNTIF(AV$6:AV289,"&gt;0")+1,0)</f>
        <v>0</v>
      </c>
    </row>
    <row r="291" spans="41:48" x14ac:dyDescent="0.15">
      <c r="AO291" s="376">
        <v>8</v>
      </c>
      <c r="AP291" s="376">
        <v>3</v>
      </c>
      <c r="AQ291" s="376">
        <v>10</v>
      </c>
      <c r="AR291" s="37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76">
        <f ca="1">COUNTIF(INDIRECT("H"&amp;(ROW()+12*(($AO291-1)*3+$AP291)-ROW())/12+5):INDIRECT("S"&amp;(ROW()+12*(($AO291-1)*3+$AP291)-ROW())/12+5),AR291)</f>
        <v>0</v>
      </c>
      <c r="AT291" s="378"/>
      <c r="AV291" s="376">
        <f ca="1">IF(AND(AR291&gt;0,AS291&gt;0),COUNTIF(AV$6:AV290,"&gt;0")+1,0)</f>
        <v>0</v>
      </c>
    </row>
    <row r="292" spans="41:48" x14ac:dyDescent="0.15">
      <c r="AO292" s="376">
        <v>8</v>
      </c>
      <c r="AP292" s="376">
        <v>3</v>
      </c>
      <c r="AQ292" s="376">
        <v>11</v>
      </c>
      <c r="AR292" s="37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76">
        <f ca="1">COUNTIF(INDIRECT("H"&amp;(ROW()+12*(($AO292-1)*3+$AP292)-ROW())/12+5):INDIRECT("S"&amp;(ROW()+12*(($AO292-1)*3+$AP292)-ROW())/12+5),AR292)</f>
        <v>0</v>
      </c>
      <c r="AT292" s="378"/>
      <c r="AV292" s="376">
        <f ca="1">IF(AND(AR292&gt;0,AS292&gt;0),COUNTIF(AV$6:AV291,"&gt;0")+1,0)</f>
        <v>0</v>
      </c>
    </row>
    <row r="293" spans="41:48" x14ac:dyDescent="0.15">
      <c r="AO293" s="376">
        <v>8</v>
      </c>
      <c r="AP293" s="376">
        <v>3</v>
      </c>
      <c r="AQ293" s="376">
        <v>12</v>
      </c>
      <c r="AR293" s="37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76">
        <f ca="1">COUNTIF(INDIRECT("H"&amp;(ROW()+12*(($AO293-1)*3+$AP293)-ROW())/12+5):INDIRECT("S"&amp;(ROW()+12*(($AO293-1)*3+$AP293)-ROW())/12+5),AR293)</f>
        <v>0</v>
      </c>
      <c r="AT293" s="378"/>
      <c r="AV293" s="376">
        <f ca="1">IF(AND(AR293&gt;0,AS293&gt;0),COUNTIF(AV$6:AV292,"&gt;0")+1,0)</f>
        <v>0</v>
      </c>
    </row>
    <row r="294" spans="41:48" x14ac:dyDescent="0.15">
      <c r="AO294" s="376">
        <v>9</v>
      </c>
      <c r="AP294" s="376">
        <v>1</v>
      </c>
      <c r="AQ294" s="376">
        <v>1</v>
      </c>
      <c r="AR294" s="37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76">
        <f ca="1">COUNTIF(INDIRECT("H"&amp;(ROW()+12*(($AO294-1)*3+$AP294)-ROW())/12+5):INDIRECT("S"&amp;(ROW()+12*(($AO294-1)*3+$AP294)-ROW())/12+5),AR294)</f>
        <v>0</v>
      </c>
      <c r="AT294" s="378"/>
      <c r="AV294" s="376">
        <f ca="1">IF(AND(AR294&gt;0,AS294&gt;0),COUNTIF(AV$6:AV293,"&gt;0")+1,0)</f>
        <v>0</v>
      </c>
    </row>
    <row r="295" spans="41:48" x14ac:dyDescent="0.15">
      <c r="AO295" s="376">
        <v>9</v>
      </c>
      <c r="AP295" s="376">
        <v>1</v>
      </c>
      <c r="AQ295" s="376">
        <v>2</v>
      </c>
      <c r="AR295" s="37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76">
        <f ca="1">COUNTIF(INDIRECT("H"&amp;(ROW()+12*(($AO295-1)*3+$AP295)-ROW())/12+5):INDIRECT("S"&amp;(ROW()+12*(($AO295-1)*3+$AP295)-ROW())/12+5),AR295)</f>
        <v>0</v>
      </c>
      <c r="AT295" s="378"/>
      <c r="AV295" s="376">
        <f ca="1">IF(AND(AR295&gt;0,AS295&gt;0),COUNTIF(AV$6:AV294,"&gt;0")+1,0)</f>
        <v>0</v>
      </c>
    </row>
    <row r="296" spans="41:48" x14ac:dyDescent="0.15">
      <c r="AO296" s="376">
        <v>9</v>
      </c>
      <c r="AP296" s="376">
        <v>1</v>
      </c>
      <c r="AQ296" s="376">
        <v>3</v>
      </c>
      <c r="AR296" s="37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76">
        <f ca="1">COUNTIF(INDIRECT("H"&amp;(ROW()+12*(($AO296-1)*3+$AP296)-ROW())/12+5):INDIRECT("S"&amp;(ROW()+12*(($AO296-1)*3+$AP296)-ROW())/12+5),AR296)</f>
        <v>0</v>
      </c>
      <c r="AT296" s="378"/>
      <c r="AV296" s="376">
        <f ca="1">IF(AND(AR296&gt;0,AS296&gt;0),COUNTIF(AV$6:AV295,"&gt;0")+1,0)</f>
        <v>0</v>
      </c>
    </row>
    <row r="297" spans="41:48" x14ac:dyDescent="0.15">
      <c r="AO297" s="376">
        <v>9</v>
      </c>
      <c r="AP297" s="376">
        <v>1</v>
      </c>
      <c r="AQ297" s="376">
        <v>4</v>
      </c>
      <c r="AR297" s="37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76">
        <f ca="1">COUNTIF(INDIRECT("H"&amp;(ROW()+12*(($AO297-1)*3+$AP297)-ROW())/12+5):INDIRECT("S"&amp;(ROW()+12*(($AO297-1)*3+$AP297)-ROW())/12+5),AR297)</f>
        <v>0</v>
      </c>
      <c r="AT297" s="378"/>
      <c r="AV297" s="376">
        <f ca="1">IF(AND(AR297&gt;0,AS297&gt;0),COUNTIF(AV$6:AV296,"&gt;0")+1,0)</f>
        <v>0</v>
      </c>
    </row>
    <row r="298" spans="41:48" x14ac:dyDescent="0.15">
      <c r="AO298" s="376">
        <v>9</v>
      </c>
      <c r="AP298" s="376">
        <v>1</v>
      </c>
      <c r="AQ298" s="376">
        <v>5</v>
      </c>
      <c r="AR298" s="37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76">
        <f ca="1">COUNTIF(INDIRECT("H"&amp;(ROW()+12*(($AO298-1)*3+$AP298)-ROW())/12+5):INDIRECT("S"&amp;(ROW()+12*(($AO298-1)*3+$AP298)-ROW())/12+5),AR298)</f>
        <v>0</v>
      </c>
      <c r="AT298" s="378"/>
      <c r="AV298" s="376">
        <f ca="1">IF(AND(AR298&gt;0,AS298&gt;0),COUNTIF(AV$6:AV297,"&gt;0")+1,0)</f>
        <v>0</v>
      </c>
    </row>
    <row r="299" spans="41:48" x14ac:dyDescent="0.15">
      <c r="AO299" s="376">
        <v>9</v>
      </c>
      <c r="AP299" s="376">
        <v>1</v>
      </c>
      <c r="AQ299" s="376">
        <v>6</v>
      </c>
      <c r="AR299" s="37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76">
        <f ca="1">COUNTIF(INDIRECT("H"&amp;(ROW()+12*(($AO299-1)*3+$AP299)-ROW())/12+5):INDIRECT("S"&amp;(ROW()+12*(($AO299-1)*3+$AP299)-ROW())/12+5),AR299)</f>
        <v>0</v>
      </c>
      <c r="AT299" s="378"/>
      <c r="AV299" s="376">
        <f ca="1">IF(AND(AR299&gt;0,AS299&gt;0),COUNTIF(AV$6:AV298,"&gt;0")+1,0)</f>
        <v>0</v>
      </c>
    </row>
    <row r="300" spans="41:48" x14ac:dyDescent="0.15">
      <c r="AO300" s="376">
        <v>9</v>
      </c>
      <c r="AP300" s="376">
        <v>1</v>
      </c>
      <c r="AQ300" s="376">
        <v>7</v>
      </c>
      <c r="AR300" s="37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76">
        <f ca="1">COUNTIF(INDIRECT("H"&amp;(ROW()+12*(($AO300-1)*3+$AP300)-ROW())/12+5):INDIRECT("S"&amp;(ROW()+12*(($AO300-1)*3+$AP300)-ROW())/12+5),AR300)</f>
        <v>0</v>
      </c>
      <c r="AT300" s="378"/>
      <c r="AV300" s="376">
        <f ca="1">IF(AND(AR300&gt;0,AS300&gt;0),COUNTIF(AV$6:AV299,"&gt;0")+1,0)</f>
        <v>0</v>
      </c>
    </row>
    <row r="301" spans="41:48" x14ac:dyDescent="0.15">
      <c r="AO301" s="376">
        <v>9</v>
      </c>
      <c r="AP301" s="376">
        <v>1</v>
      </c>
      <c r="AQ301" s="376">
        <v>8</v>
      </c>
      <c r="AR301" s="37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76">
        <f ca="1">COUNTIF(INDIRECT("H"&amp;(ROW()+12*(($AO301-1)*3+$AP301)-ROW())/12+5):INDIRECT("S"&amp;(ROW()+12*(($AO301-1)*3+$AP301)-ROW())/12+5),AR301)</f>
        <v>0</v>
      </c>
      <c r="AT301" s="378"/>
      <c r="AV301" s="376">
        <f ca="1">IF(AND(AR301&gt;0,AS301&gt;0),COUNTIF(AV$6:AV300,"&gt;0")+1,0)</f>
        <v>0</v>
      </c>
    </row>
    <row r="302" spans="41:48" x14ac:dyDescent="0.15">
      <c r="AO302" s="376">
        <v>9</v>
      </c>
      <c r="AP302" s="376">
        <v>1</v>
      </c>
      <c r="AQ302" s="376">
        <v>9</v>
      </c>
      <c r="AR302" s="37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76">
        <f ca="1">COUNTIF(INDIRECT("H"&amp;(ROW()+12*(($AO302-1)*3+$AP302)-ROW())/12+5):INDIRECT("S"&amp;(ROW()+12*(($AO302-1)*3+$AP302)-ROW())/12+5),AR302)</f>
        <v>0</v>
      </c>
      <c r="AT302" s="378"/>
      <c r="AV302" s="376">
        <f ca="1">IF(AND(AR302&gt;0,AS302&gt;0),COUNTIF(AV$6:AV301,"&gt;0")+1,0)</f>
        <v>0</v>
      </c>
    </row>
    <row r="303" spans="41:48" x14ac:dyDescent="0.15">
      <c r="AO303" s="376">
        <v>9</v>
      </c>
      <c r="AP303" s="376">
        <v>1</v>
      </c>
      <c r="AQ303" s="376">
        <v>10</v>
      </c>
      <c r="AR303" s="37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76">
        <f ca="1">COUNTIF(INDIRECT("H"&amp;(ROW()+12*(($AO303-1)*3+$AP303)-ROW())/12+5):INDIRECT("S"&amp;(ROW()+12*(($AO303-1)*3+$AP303)-ROW())/12+5),AR303)</f>
        <v>0</v>
      </c>
      <c r="AT303" s="378"/>
      <c r="AV303" s="376">
        <f ca="1">IF(AND(AR303&gt;0,AS303&gt;0),COUNTIF(AV$6:AV302,"&gt;0")+1,0)</f>
        <v>0</v>
      </c>
    </row>
    <row r="304" spans="41:48" x14ac:dyDescent="0.15">
      <c r="AO304" s="376">
        <v>9</v>
      </c>
      <c r="AP304" s="376">
        <v>1</v>
      </c>
      <c r="AQ304" s="376">
        <v>11</v>
      </c>
      <c r="AR304" s="37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76">
        <f ca="1">COUNTIF(INDIRECT("H"&amp;(ROW()+12*(($AO304-1)*3+$AP304)-ROW())/12+5):INDIRECT("S"&amp;(ROW()+12*(($AO304-1)*3+$AP304)-ROW())/12+5),AR304)</f>
        <v>0</v>
      </c>
      <c r="AT304" s="378"/>
      <c r="AV304" s="376">
        <f ca="1">IF(AND(AR304&gt;0,AS304&gt;0),COUNTIF(AV$6:AV303,"&gt;0")+1,0)</f>
        <v>0</v>
      </c>
    </row>
    <row r="305" spans="41:48" x14ac:dyDescent="0.15">
      <c r="AO305" s="376">
        <v>9</v>
      </c>
      <c r="AP305" s="376">
        <v>1</v>
      </c>
      <c r="AQ305" s="376">
        <v>12</v>
      </c>
      <c r="AR305" s="37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76">
        <f ca="1">COUNTIF(INDIRECT("H"&amp;(ROW()+12*(($AO305-1)*3+$AP305)-ROW())/12+5):INDIRECT("S"&amp;(ROW()+12*(($AO305-1)*3+$AP305)-ROW())/12+5),AR305)</f>
        <v>0</v>
      </c>
      <c r="AT305" s="378"/>
      <c r="AV305" s="376">
        <f ca="1">IF(AND(AR305&gt;0,AS305&gt;0),COUNTIF(AV$6:AV304,"&gt;0")+1,0)</f>
        <v>0</v>
      </c>
    </row>
    <row r="306" spans="41:48" x14ac:dyDescent="0.15">
      <c r="AO306" s="376">
        <v>9</v>
      </c>
      <c r="AP306" s="376">
        <v>2</v>
      </c>
      <c r="AQ306" s="376">
        <v>1</v>
      </c>
      <c r="AR306" s="37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76">
        <f ca="1">COUNTIF(INDIRECT("H"&amp;(ROW()+12*(($AO306-1)*3+$AP306)-ROW())/12+5):INDIRECT("S"&amp;(ROW()+12*(($AO306-1)*3+$AP306)-ROW())/12+5),AR306)</f>
        <v>0</v>
      </c>
      <c r="AT306" s="378"/>
      <c r="AV306" s="376">
        <f ca="1">IF(AND(AR306&gt;0,AS306&gt;0),COUNTIF(AV$6:AV305,"&gt;0")+1,0)</f>
        <v>0</v>
      </c>
    </row>
    <row r="307" spans="41:48" x14ac:dyDescent="0.15">
      <c r="AO307" s="376">
        <v>9</v>
      </c>
      <c r="AP307" s="376">
        <v>2</v>
      </c>
      <c r="AQ307" s="376">
        <v>2</v>
      </c>
      <c r="AR307" s="37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76">
        <f ca="1">COUNTIF(INDIRECT("H"&amp;(ROW()+12*(($AO307-1)*3+$AP307)-ROW())/12+5):INDIRECT("S"&amp;(ROW()+12*(($AO307-1)*3+$AP307)-ROW())/12+5),AR307)</f>
        <v>0</v>
      </c>
      <c r="AT307" s="378"/>
      <c r="AV307" s="376">
        <f ca="1">IF(AND(AR307&gt;0,AS307&gt;0),COUNTIF(AV$6:AV306,"&gt;0")+1,0)</f>
        <v>0</v>
      </c>
    </row>
    <row r="308" spans="41:48" x14ac:dyDescent="0.15">
      <c r="AO308" s="376">
        <v>9</v>
      </c>
      <c r="AP308" s="376">
        <v>2</v>
      </c>
      <c r="AQ308" s="376">
        <v>3</v>
      </c>
      <c r="AR308" s="37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76">
        <f ca="1">COUNTIF(INDIRECT("H"&amp;(ROW()+12*(($AO308-1)*3+$AP308)-ROW())/12+5):INDIRECT("S"&amp;(ROW()+12*(($AO308-1)*3+$AP308)-ROW())/12+5),AR308)</f>
        <v>0</v>
      </c>
      <c r="AT308" s="378"/>
      <c r="AV308" s="376">
        <f ca="1">IF(AND(AR308&gt;0,AS308&gt;0),COUNTIF(AV$6:AV307,"&gt;0")+1,0)</f>
        <v>0</v>
      </c>
    </row>
    <row r="309" spans="41:48" x14ac:dyDescent="0.15">
      <c r="AO309" s="376">
        <v>9</v>
      </c>
      <c r="AP309" s="376">
        <v>2</v>
      </c>
      <c r="AQ309" s="376">
        <v>4</v>
      </c>
      <c r="AR309" s="37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76">
        <f ca="1">COUNTIF(INDIRECT("H"&amp;(ROW()+12*(($AO309-1)*3+$AP309)-ROW())/12+5):INDIRECT("S"&amp;(ROW()+12*(($AO309-1)*3+$AP309)-ROW())/12+5),AR309)</f>
        <v>0</v>
      </c>
      <c r="AT309" s="378"/>
      <c r="AV309" s="376">
        <f ca="1">IF(AND(AR309&gt;0,AS309&gt;0),COUNTIF(AV$6:AV308,"&gt;0")+1,0)</f>
        <v>0</v>
      </c>
    </row>
    <row r="310" spans="41:48" x14ac:dyDescent="0.15">
      <c r="AO310" s="376">
        <v>9</v>
      </c>
      <c r="AP310" s="376">
        <v>2</v>
      </c>
      <c r="AQ310" s="376">
        <v>5</v>
      </c>
      <c r="AR310" s="37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76">
        <f ca="1">COUNTIF(INDIRECT("H"&amp;(ROW()+12*(($AO310-1)*3+$AP310)-ROW())/12+5):INDIRECT("S"&amp;(ROW()+12*(($AO310-1)*3+$AP310)-ROW())/12+5),AR310)</f>
        <v>0</v>
      </c>
      <c r="AT310" s="378"/>
      <c r="AV310" s="376">
        <f ca="1">IF(AND(AR310&gt;0,AS310&gt;0),COUNTIF(AV$6:AV309,"&gt;0")+1,0)</f>
        <v>0</v>
      </c>
    </row>
    <row r="311" spans="41:48" x14ac:dyDescent="0.15">
      <c r="AO311" s="376">
        <v>9</v>
      </c>
      <c r="AP311" s="376">
        <v>2</v>
      </c>
      <c r="AQ311" s="376">
        <v>6</v>
      </c>
      <c r="AR311" s="37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76">
        <f ca="1">COUNTIF(INDIRECT("H"&amp;(ROW()+12*(($AO311-1)*3+$AP311)-ROW())/12+5):INDIRECT("S"&amp;(ROW()+12*(($AO311-1)*3+$AP311)-ROW())/12+5),AR311)</f>
        <v>0</v>
      </c>
      <c r="AT311" s="378"/>
      <c r="AV311" s="376">
        <f ca="1">IF(AND(AR311&gt;0,AS311&gt;0),COUNTIF(AV$6:AV310,"&gt;0")+1,0)</f>
        <v>0</v>
      </c>
    </row>
    <row r="312" spans="41:48" x14ac:dyDescent="0.15">
      <c r="AO312" s="376">
        <v>9</v>
      </c>
      <c r="AP312" s="376">
        <v>2</v>
      </c>
      <c r="AQ312" s="376">
        <v>7</v>
      </c>
      <c r="AR312" s="37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76">
        <f ca="1">COUNTIF(INDIRECT("H"&amp;(ROW()+12*(($AO312-1)*3+$AP312)-ROW())/12+5):INDIRECT("S"&amp;(ROW()+12*(($AO312-1)*3+$AP312)-ROW())/12+5),AR312)</f>
        <v>0</v>
      </c>
      <c r="AT312" s="378"/>
      <c r="AV312" s="376">
        <f ca="1">IF(AND(AR312&gt;0,AS312&gt;0),COUNTIF(AV$6:AV311,"&gt;0")+1,0)</f>
        <v>0</v>
      </c>
    </row>
    <row r="313" spans="41:48" x14ac:dyDescent="0.15">
      <c r="AO313" s="376">
        <v>9</v>
      </c>
      <c r="AP313" s="376">
        <v>2</v>
      </c>
      <c r="AQ313" s="376">
        <v>8</v>
      </c>
      <c r="AR313" s="37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76">
        <f ca="1">COUNTIF(INDIRECT("H"&amp;(ROW()+12*(($AO313-1)*3+$AP313)-ROW())/12+5):INDIRECT("S"&amp;(ROW()+12*(($AO313-1)*3+$AP313)-ROW())/12+5),AR313)</f>
        <v>0</v>
      </c>
      <c r="AT313" s="378"/>
      <c r="AV313" s="376">
        <f ca="1">IF(AND(AR313&gt;0,AS313&gt;0),COUNTIF(AV$6:AV312,"&gt;0")+1,0)</f>
        <v>0</v>
      </c>
    </row>
    <row r="314" spans="41:48" x14ac:dyDescent="0.15">
      <c r="AO314" s="376">
        <v>9</v>
      </c>
      <c r="AP314" s="376">
        <v>2</v>
      </c>
      <c r="AQ314" s="376">
        <v>9</v>
      </c>
      <c r="AR314" s="37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76">
        <f ca="1">COUNTIF(INDIRECT("H"&amp;(ROW()+12*(($AO314-1)*3+$AP314)-ROW())/12+5):INDIRECT("S"&amp;(ROW()+12*(($AO314-1)*3+$AP314)-ROW())/12+5),AR314)</f>
        <v>0</v>
      </c>
      <c r="AT314" s="378"/>
      <c r="AV314" s="376">
        <f ca="1">IF(AND(AR314&gt;0,AS314&gt;0),COUNTIF(AV$6:AV313,"&gt;0")+1,0)</f>
        <v>0</v>
      </c>
    </row>
    <row r="315" spans="41:48" x14ac:dyDescent="0.15">
      <c r="AO315" s="376">
        <v>9</v>
      </c>
      <c r="AP315" s="376">
        <v>2</v>
      </c>
      <c r="AQ315" s="376">
        <v>10</v>
      </c>
      <c r="AR315" s="37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76">
        <f ca="1">COUNTIF(INDIRECT("H"&amp;(ROW()+12*(($AO315-1)*3+$AP315)-ROW())/12+5):INDIRECT("S"&amp;(ROW()+12*(($AO315-1)*3+$AP315)-ROW())/12+5),AR315)</f>
        <v>0</v>
      </c>
      <c r="AT315" s="378"/>
      <c r="AV315" s="376">
        <f ca="1">IF(AND(AR315&gt;0,AS315&gt;0),COUNTIF(AV$6:AV314,"&gt;0")+1,0)</f>
        <v>0</v>
      </c>
    </row>
    <row r="316" spans="41:48" x14ac:dyDescent="0.15">
      <c r="AO316" s="376">
        <v>9</v>
      </c>
      <c r="AP316" s="376">
        <v>2</v>
      </c>
      <c r="AQ316" s="376">
        <v>11</v>
      </c>
      <c r="AR316" s="37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76">
        <f ca="1">COUNTIF(INDIRECT("H"&amp;(ROW()+12*(($AO316-1)*3+$AP316)-ROW())/12+5):INDIRECT("S"&amp;(ROW()+12*(($AO316-1)*3+$AP316)-ROW())/12+5),AR316)</f>
        <v>0</v>
      </c>
      <c r="AT316" s="378"/>
      <c r="AV316" s="376">
        <f ca="1">IF(AND(AR316&gt;0,AS316&gt;0),COUNTIF(AV$6:AV315,"&gt;0")+1,0)</f>
        <v>0</v>
      </c>
    </row>
    <row r="317" spans="41:48" x14ac:dyDescent="0.15">
      <c r="AO317" s="376">
        <v>9</v>
      </c>
      <c r="AP317" s="376">
        <v>2</v>
      </c>
      <c r="AQ317" s="376">
        <v>12</v>
      </c>
      <c r="AR317" s="37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76">
        <f ca="1">COUNTIF(INDIRECT("H"&amp;(ROW()+12*(($AO317-1)*3+$AP317)-ROW())/12+5):INDIRECT("S"&amp;(ROW()+12*(($AO317-1)*3+$AP317)-ROW())/12+5),AR317)</f>
        <v>0</v>
      </c>
      <c r="AT317" s="378"/>
      <c r="AV317" s="376">
        <f ca="1">IF(AND(AR317&gt;0,AS317&gt;0),COUNTIF(AV$6:AV316,"&gt;0")+1,0)</f>
        <v>0</v>
      </c>
    </row>
    <row r="318" spans="41:48" x14ac:dyDescent="0.15">
      <c r="AO318" s="376">
        <v>9</v>
      </c>
      <c r="AP318" s="376">
        <v>3</v>
      </c>
      <c r="AQ318" s="376">
        <v>1</v>
      </c>
      <c r="AR318" s="37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76">
        <f ca="1">COUNTIF(INDIRECT("H"&amp;(ROW()+12*(($AO318-1)*3+$AP318)-ROW())/12+5):INDIRECT("S"&amp;(ROW()+12*(($AO318-1)*3+$AP318)-ROW())/12+5),AR318)</f>
        <v>0</v>
      </c>
      <c r="AT318" s="378"/>
      <c r="AV318" s="376">
        <f ca="1">IF(AND(AR318&gt;0,AS318&gt;0),COUNTIF(AV$6:AV317,"&gt;0")+1,0)</f>
        <v>0</v>
      </c>
    </row>
    <row r="319" spans="41:48" x14ac:dyDescent="0.15">
      <c r="AO319" s="376">
        <v>9</v>
      </c>
      <c r="AP319" s="376">
        <v>3</v>
      </c>
      <c r="AQ319" s="376">
        <v>2</v>
      </c>
      <c r="AR319" s="37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76">
        <f ca="1">COUNTIF(INDIRECT("H"&amp;(ROW()+12*(($AO319-1)*3+$AP319)-ROW())/12+5):INDIRECT("S"&amp;(ROW()+12*(($AO319-1)*3+$AP319)-ROW())/12+5),AR319)</f>
        <v>0</v>
      </c>
      <c r="AT319" s="378"/>
      <c r="AV319" s="376">
        <f ca="1">IF(AND(AR319&gt;0,AS319&gt;0),COUNTIF(AV$6:AV318,"&gt;0")+1,0)</f>
        <v>0</v>
      </c>
    </row>
    <row r="320" spans="41:48" x14ac:dyDescent="0.15">
      <c r="AO320" s="376">
        <v>9</v>
      </c>
      <c r="AP320" s="376">
        <v>3</v>
      </c>
      <c r="AQ320" s="376">
        <v>3</v>
      </c>
      <c r="AR320" s="37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76">
        <f ca="1">COUNTIF(INDIRECT("H"&amp;(ROW()+12*(($AO320-1)*3+$AP320)-ROW())/12+5):INDIRECT("S"&amp;(ROW()+12*(($AO320-1)*3+$AP320)-ROW())/12+5),AR320)</f>
        <v>0</v>
      </c>
      <c r="AT320" s="378"/>
      <c r="AV320" s="376">
        <f ca="1">IF(AND(AR320&gt;0,AS320&gt;0),COUNTIF(AV$6:AV319,"&gt;0")+1,0)</f>
        <v>0</v>
      </c>
    </row>
    <row r="321" spans="41:48" x14ac:dyDescent="0.15">
      <c r="AO321" s="376">
        <v>9</v>
      </c>
      <c r="AP321" s="376">
        <v>3</v>
      </c>
      <c r="AQ321" s="376">
        <v>4</v>
      </c>
      <c r="AR321" s="37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76">
        <f ca="1">COUNTIF(INDIRECT("H"&amp;(ROW()+12*(($AO321-1)*3+$AP321)-ROW())/12+5):INDIRECT("S"&amp;(ROW()+12*(($AO321-1)*3+$AP321)-ROW())/12+5),AR321)</f>
        <v>0</v>
      </c>
      <c r="AT321" s="378"/>
      <c r="AV321" s="376">
        <f ca="1">IF(AND(AR321&gt;0,AS321&gt;0),COUNTIF(AV$6:AV320,"&gt;0")+1,0)</f>
        <v>0</v>
      </c>
    </row>
    <row r="322" spans="41:48" x14ac:dyDescent="0.15">
      <c r="AO322" s="376">
        <v>9</v>
      </c>
      <c r="AP322" s="376">
        <v>3</v>
      </c>
      <c r="AQ322" s="376">
        <v>5</v>
      </c>
      <c r="AR322" s="37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76">
        <f ca="1">COUNTIF(INDIRECT("H"&amp;(ROW()+12*(($AO322-1)*3+$AP322)-ROW())/12+5):INDIRECT("S"&amp;(ROW()+12*(($AO322-1)*3+$AP322)-ROW())/12+5),AR322)</f>
        <v>0</v>
      </c>
      <c r="AT322" s="378"/>
      <c r="AV322" s="376">
        <f ca="1">IF(AND(AR322&gt;0,AS322&gt;0),COUNTIF(AV$6:AV321,"&gt;0")+1,0)</f>
        <v>0</v>
      </c>
    </row>
    <row r="323" spans="41:48" x14ac:dyDescent="0.15">
      <c r="AO323" s="376">
        <v>9</v>
      </c>
      <c r="AP323" s="376">
        <v>3</v>
      </c>
      <c r="AQ323" s="376">
        <v>6</v>
      </c>
      <c r="AR323" s="37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76">
        <f ca="1">COUNTIF(INDIRECT("H"&amp;(ROW()+12*(($AO323-1)*3+$AP323)-ROW())/12+5):INDIRECT("S"&amp;(ROW()+12*(($AO323-1)*3+$AP323)-ROW())/12+5),AR323)</f>
        <v>0</v>
      </c>
      <c r="AT323" s="378"/>
      <c r="AV323" s="376">
        <f ca="1">IF(AND(AR323&gt;0,AS323&gt;0),COUNTIF(AV$6:AV322,"&gt;0")+1,0)</f>
        <v>0</v>
      </c>
    </row>
    <row r="324" spans="41:48" x14ac:dyDescent="0.15">
      <c r="AO324" s="376">
        <v>9</v>
      </c>
      <c r="AP324" s="376">
        <v>3</v>
      </c>
      <c r="AQ324" s="376">
        <v>7</v>
      </c>
      <c r="AR324" s="37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76">
        <f ca="1">COUNTIF(INDIRECT("H"&amp;(ROW()+12*(($AO324-1)*3+$AP324)-ROW())/12+5):INDIRECT("S"&amp;(ROW()+12*(($AO324-1)*3+$AP324)-ROW())/12+5),AR324)</f>
        <v>0</v>
      </c>
      <c r="AT324" s="378"/>
      <c r="AV324" s="376">
        <f ca="1">IF(AND(AR324&gt;0,AS324&gt;0),COUNTIF(AV$6:AV323,"&gt;0")+1,0)</f>
        <v>0</v>
      </c>
    </row>
    <row r="325" spans="41:48" x14ac:dyDescent="0.15">
      <c r="AO325" s="376">
        <v>9</v>
      </c>
      <c r="AP325" s="376">
        <v>3</v>
      </c>
      <c r="AQ325" s="376">
        <v>8</v>
      </c>
      <c r="AR325" s="37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76">
        <f ca="1">COUNTIF(INDIRECT("H"&amp;(ROW()+12*(($AO325-1)*3+$AP325)-ROW())/12+5):INDIRECT("S"&amp;(ROW()+12*(($AO325-1)*3+$AP325)-ROW())/12+5),AR325)</f>
        <v>0</v>
      </c>
      <c r="AT325" s="378"/>
      <c r="AV325" s="376">
        <f ca="1">IF(AND(AR325&gt;0,AS325&gt;0),COUNTIF(AV$6:AV324,"&gt;0")+1,0)</f>
        <v>0</v>
      </c>
    </row>
    <row r="326" spans="41:48" x14ac:dyDescent="0.15">
      <c r="AO326" s="376">
        <v>9</v>
      </c>
      <c r="AP326" s="376">
        <v>3</v>
      </c>
      <c r="AQ326" s="376">
        <v>9</v>
      </c>
      <c r="AR326" s="37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76">
        <f ca="1">COUNTIF(INDIRECT("H"&amp;(ROW()+12*(($AO326-1)*3+$AP326)-ROW())/12+5):INDIRECT("S"&amp;(ROW()+12*(($AO326-1)*3+$AP326)-ROW())/12+5),AR326)</f>
        <v>0</v>
      </c>
      <c r="AT326" s="378"/>
      <c r="AV326" s="376">
        <f ca="1">IF(AND(AR326&gt;0,AS326&gt;0),COUNTIF(AV$6:AV325,"&gt;0")+1,0)</f>
        <v>0</v>
      </c>
    </row>
    <row r="327" spans="41:48" x14ac:dyDescent="0.15">
      <c r="AO327" s="376">
        <v>9</v>
      </c>
      <c r="AP327" s="376">
        <v>3</v>
      </c>
      <c r="AQ327" s="376">
        <v>10</v>
      </c>
      <c r="AR327" s="37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76">
        <f ca="1">COUNTIF(INDIRECT("H"&amp;(ROW()+12*(($AO327-1)*3+$AP327)-ROW())/12+5):INDIRECT("S"&amp;(ROW()+12*(($AO327-1)*3+$AP327)-ROW())/12+5),AR327)</f>
        <v>0</v>
      </c>
      <c r="AT327" s="378"/>
      <c r="AV327" s="376">
        <f ca="1">IF(AND(AR327&gt;0,AS327&gt;0),COUNTIF(AV$6:AV326,"&gt;0")+1,0)</f>
        <v>0</v>
      </c>
    </row>
    <row r="328" spans="41:48" x14ac:dyDescent="0.15">
      <c r="AO328" s="376">
        <v>9</v>
      </c>
      <c r="AP328" s="376">
        <v>3</v>
      </c>
      <c r="AQ328" s="376">
        <v>11</v>
      </c>
      <c r="AR328" s="37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76">
        <f ca="1">COUNTIF(INDIRECT("H"&amp;(ROW()+12*(($AO328-1)*3+$AP328)-ROW())/12+5):INDIRECT("S"&amp;(ROW()+12*(($AO328-1)*3+$AP328)-ROW())/12+5),AR328)</f>
        <v>0</v>
      </c>
      <c r="AT328" s="378"/>
      <c r="AV328" s="376">
        <f ca="1">IF(AND(AR328&gt;0,AS328&gt;0),COUNTIF(AV$6:AV327,"&gt;0")+1,0)</f>
        <v>0</v>
      </c>
    </row>
    <row r="329" spans="41:48" x14ac:dyDescent="0.15">
      <c r="AO329" s="376">
        <v>9</v>
      </c>
      <c r="AP329" s="376">
        <v>3</v>
      </c>
      <c r="AQ329" s="376">
        <v>12</v>
      </c>
      <c r="AR329" s="37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76">
        <f ca="1">COUNTIF(INDIRECT("H"&amp;(ROW()+12*(($AO329-1)*3+$AP329)-ROW())/12+5):INDIRECT("S"&amp;(ROW()+12*(($AO329-1)*3+$AP329)-ROW())/12+5),AR329)</f>
        <v>0</v>
      </c>
      <c r="AT329" s="378"/>
      <c r="AV329" s="376">
        <f ca="1">IF(AND(AR329&gt;0,AS329&gt;0),COUNTIF(AV$6:AV328,"&gt;0")+1,0)</f>
        <v>0</v>
      </c>
    </row>
    <row r="330" spans="41:48" x14ac:dyDescent="0.15">
      <c r="AO330" s="376">
        <v>10</v>
      </c>
      <c r="AP330" s="376">
        <v>1</v>
      </c>
      <c r="AQ330" s="376">
        <v>1</v>
      </c>
      <c r="AR330" s="37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76">
        <f ca="1">COUNTIF(INDIRECT("H"&amp;(ROW()+12*(($AO330-1)*3+$AP330)-ROW())/12+5):INDIRECT("S"&amp;(ROW()+12*(($AO330-1)*3+$AP330)-ROW())/12+5),AR330)</f>
        <v>0</v>
      </c>
      <c r="AT330" s="378"/>
      <c r="AV330" s="376">
        <f ca="1">IF(AND(AR330&gt;0,AS330&gt;0),COUNTIF(AV$6:AV329,"&gt;0")+1,0)</f>
        <v>0</v>
      </c>
    </row>
    <row r="331" spans="41:48" x14ac:dyDescent="0.15">
      <c r="AO331" s="376">
        <v>10</v>
      </c>
      <c r="AP331" s="376">
        <v>1</v>
      </c>
      <c r="AQ331" s="376">
        <v>2</v>
      </c>
      <c r="AR331" s="37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76">
        <f ca="1">COUNTIF(INDIRECT("H"&amp;(ROW()+12*(($AO331-1)*3+$AP331)-ROW())/12+5):INDIRECT("S"&amp;(ROW()+12*(($AO331-1)*3+$AP331)-ROW())/12+5),AR331)</f>
        <v>0</v>
      </c>
      <c r="AT331" s="378"/>
      <c r="AV331" s="376">
        <f ca="1">IF(AND(AR331&gt;0,AS331&gt;0),COUNTIF(AV$6:AV330,"&gt;0")+1,0)</f>
        <v>0</v>
      </c>
    </row>
    <row r="332" spans="41:48" x14ac:dyDescent="0.15">
      <c r="AO332" s="376">
        <v>10</v>
      </c>
      <c r="AP332" s="376">
        <v>1</v>
      </c>
      <c r="AQ332" s="376">
        <v>3</v>
      </c>
      <c r="AR332" s="37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76">
        <f ca="1">COUNTIF(INDIRECT("H"&amp;(ROW()+12*(($AO332-1)*3+$AP332)-ROW())/12+5):INDIRECT("S"&amp;(ROW()+12*(($AO332-1)*3+$AP332)-ROW())/12+5),AR332)</f>
        <v>0</v>
      </c>
      <c r="AT332" s="378"/>
      <c r="AV332" s="376">
        <f ca="1">IF(AND(AR332&gt;0,AS332&gt;0),COUNTIF(AV$6:AV331,"&gt;0")+1,0)</f>
        <v>0</v>
      </c>
    </row>
    <row r="333" spans="41:48" x14ac:dyDescent="0.15">
      <c r="AO333" s="376">
        <v>10</v>
      </c>
      <c r="AP333" s="376">
        <v>1</v>
      </c>
      <c r="AQ333" s="376">
        <v>4</v>
      </c>
      <c r="AR333" s="37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76">
        <f ca="1">COUNTIF(INDIRECT("H"&amp;(ROW()+12*(($AO333-1)*3+$AP333)-ROW())/12+5):INDIRECT("S"&amp;(ROW()+12*(($AO333-1)*3+$AP333)-ROW())/12+5),AR333)</f>
        <v>0</v>
      </c>
      <c r="AT333" s="378"/>
      <c r="AV333" s="376">
        <f ca="1">IF(AND(AR333&gt;0,AS333&gt;0),COUNTIF(AV$6:AV332,"&gt;0")+1,0)</f>
        <v>0</v>
      </c>
    </row>
    <row r="334" spans="41:48" x14ac:dyDescent="0.15">
      <c r="AO334" s="376">
        <v>10</v>
      </c>
      <c r="AP334" s="376">
        <v>1</v>
      </c>
      <c r="AQ334" s="376">
        <v>5</v>
      </c>
      <c r="AR334" s="37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76">
        <f ca="1">COUNTIF(INDIRECT("H"&amp;(ROW()+12*(($AO334-1)*3+$AP334)-ROW())/12+5):INDIRECT("S"&amp;(ROW()+12*(($AO334-1)*3+$AP334)-ROW())/12+5),AR334)</f>
        <v>0</v>
      </c>
      <c r="AT334" s="378"/>
      <c r="AV334" s="376">
        <f ca="1">IF(AND(AR334&gt;0,AS334&gt;0),COUNTIF(AV$6:AV333,"&gt;0")+1,0)</f>
        <v>0</v>
      </c>
    </row>
    <row r="335" spans="41:48" x14ac:dyDescent="0.15">
      <c r="AO335" s="376">
        <v>10</v>
      </c>
      <c r="AP335" s="376">
        <v>1</v>
      </c>
      <c r="AQ335" s="376">
        <v>6</v>
      </c>
      <c r="AR335" s="37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76">
        <f ca="1">COUNTIF(INDIRECT("H"&amp;(ROW()+12*(($AO335-1)*3+$AP335)-ROW())/12+5):INDIRECT("S"&amp;(ROW()+12*(($AO335-1)*3+$AP335)-ROW())/12+5),AR335)</f>
        <v>0</v>
      </c>
      <c r="AT335" s="378"/>
      <c r="AV335" s="376">
        <f ca="1">IF(AND(AR335&gt;0,AS335&gt;0),COUNTIF(AV$6:AV334,"&gt;0")+1,0)</f>
        <v>0</v>
      </c>
    </row>
    <row r="336" spans="41:48" x14ac:dyDescent="0.15">
      <c r="AO336" s="376">
        <v>10</v>
      </c>
      <c r="AP336" s="376">
        <v>1</v>
      </c>
      <c r="AQ336" s="376">
        <v>7</v>
      </c>
      <c r="AR336" s="37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76">
        <f ca="1">COUNTIF(INDIRECT("H"&amp;(ROW()+12*(($AO336-1)*3+$AP336)-ROW())/12+5):INDIRECT("S"&amp;(ROW()+12*(($AO336-1)*3+$AP336)-ROW())/12+5),AR336)</f>
        <v>0</v>
      </c>
      <c r="AT336" s="378"/>
      <c r="AV336" s="376">
        <f ca="1">IF(AND(AR336&gt;0,AS336&gt;0),COUNTIF(AV$6:AV335,"&gt;0")+1,0)</f>
        <v>0</v>
      </c>
    </row>
    <row r="337" spans="41:48" x14ac:dyDescent="0.15">
      <c r="AO337" s="376">
        <v>10</v>
      </c>
      <c r="AP337" s="376">
        <v>1</v>
      </c>
      <c r="AQ337" s="376">
        <v>8</v>
      </c>
      <c r="AR337" s="37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76">
        <f ca="1">COUNTIF(INDIRECT("H"&amp;(ROW()+12*(($AO337-1)*3+$AP337)-ROW())/12+5):INDIRECT("S"&amp;(ROW()+12*(($AO337-1)*3+$AP337)-ROW())/12+5),AR337)</f>
        <v>0</v>
      </c>
      <c r="AT337" s="378"/>
      <c r="AV337" s="376">
        <f ca="1">IF(AND(AR337&gt;0,AS337&gt;0),COUNTIF(AV$6:AV336,"&gt;0")+1,0)</f>
        <v>0</v>
      </c>
    </row>
    <row r="338" spans="41:48" x14ac:dyDescent="0.15">
      <c r="AO338" s="376">
        <v>10</v>
      </c>
      <c r="AP338" s="376">
        <v>1</v>
      </c>
      <c r="AQ338" s="376">
        <v>9</v>
      </c>
      <c r="AR338" s="37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76">
        <f ca="1">COUNTIF(INDIRECT("H"&amp;(ROW()+12*(($AO338-1)*3+$AP338)-ROW())/12+5):INDIRECT("S"&amp;(ROW()+12*(($AO338-1)*3+$AP338)-ROW())/12+5),AR338)</f>
        <v>0</v>
      </c>
      <c r="AT338" s="378"/>
      <c r="AV338" s="376">
        <f ca="1">IF(AND(AR338&gt;0,AS338&gt;0),COUNTIF(AV$6:AV337,"&gt;0")+1,0)</f>
        <v>0</v>
      </c>
    </row>
    <row r="339" spans="41:48" x14ac:dyDescent="0.15">
      <c r="AO339" s="376">
        <v>10</v>
      </c>
      <c r="AP339" s="376">
        <v>1</v>
      </c>
      <c r="AQ339" s="376">
        <v>10</v>
      </c>
      <c r="AR339" s="37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76">
        <f ca="1">COUNTIF(INDIRECT("H"&amp;(ROW()+12*(($AO339-1)*3+$AP339)-ROW())/12+5):INDIRECT("S"&amp;(ROW()+12*(($AO339-1)*3+$AP339)-ROW())/12+5),AR339)</f>
        <v>0</v>
      </c>
      <c r="AT339" s="378"/>
      <c r="AV339" s="376">
        <f ca="1">IF(AND(AR339&gt;0,AS339&gt;0),COUNTIF(AV$6:AV338,"&gt;0")+1,0)</f>
        <v>0</v>
      </c>
    </row>
    <row r="340" spans="41:48" x14ac:dyDescent="0.15">
      <c r="AO340" s="376">
        <v>10</v>
      </c>
      <c r="AP340" s="376">
        <v>1</v>
      </c>
      <c r="AQ340" s="376">
        <v>11</v>
      </c>
      <c r="AR340" s="37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76">
        <f ca="1">COUNTIF(INDIRECT("H"&amp;(ROW()+12*(($AO340-1)*3+$AP340)-ROW())/12+5):INDIRECT("S"&amp;(ROW()+12*(($AO340-1)*3+$AP340)-ROW())/12+5),AR340)</f>
        <v>0</v>
      </c>
      <c r="AT340" s="378"/>
      <c r="AV340" s="376">
        <f ca="1">IF(AND(AR340&gt;0,AS340&gt;0),COUNTIF(AV$6:AV339,"&gt;0")+1,0)</f>
        <v>0</v>
      </c>
    </row>
    <row r="341" spans="41:48" x14ac:dyDescent="0.15">
      <c r="AO341" s="376">
        <v>10</v>
      </c>
      <c r="AP341" s="376">
        <v>1</v>
      </c>
      <c r="AQ341" s="376">
        <v>12</v>
      </c>
      <c r="AR341" s="37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76">
        <f ca="1">COUNTIF(INDIRECT("H"&amp;(ROW()+12*(($AO341-1)*3+$AP341)-ROW())/12+5):INDIRECT("S"&amp;(ROW()+12*(($AO341-1)*3+$AP341)-ROW())/12+5),AR341)</f>
        <v>0</v>
      </c>
      <c r="AT341" s="378"/>
      <c r="AV341" s="376">
        <f ca="1">IF(AND(AR341&gt;0,AS341&gt;0),COUNTIF(AV$6:AV340,"&gt;0")+1,0)</f>
        <v>0</v>
      </c>
    </row>
    <row r="342" spans="41:48" x14ac:dyDescent="0.15">
      <c r="AO342" s="376">
        <v>10</v>
      </c>
      <c r="AP342" s="376">
        <v>2</v>
      </c>
      <c r="AQ342" s="376">
        <v>1</v>
      </c>
      <c r="AR342" s="37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76">
        <f ca="1">COUNTIF(INDIRECT("H"&amp;(ROW()+12*(($AO342-1)*3+$AP342)-ROW())/12+5):INDIRECT("S"&amp;(ROW()+12*(($AO342-1)*3+$AP342)-ROW())/12+5),AR342)</f>
        <v>0</v>
      </c>
      <c r="AT342" s="378"/>
      <c r="AV342" s="376">
        <f ca="1">IF(AND(AR342&gt;0,AS342&gt;0),COUNTIF(AV$6:AV341,"&gt;0")+1,0)</f>
        <v>0</v>
      </c>
    </row>
    <row r="343" spans="41:48" x14ac:dyDescent="0.15">
      <c r="AO343" s="376">
        <v>10</v>
      </c>
      <c r="AP343" s="376">
        <v>2</v>
      </c>
      <c r="AQ343" s="376">
        <v>2</v>
      </c>
      <c r="AR343" s="37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76">
        <f ca="1">COUNTIF(INDIRECT("H"&amp;(ROW()+12*(($AO343-1)*3+$AP343)-ROW())/12+5):INDIRECT("S"&amp;(ROW()+12*(($AO343-1)*3+$AP343)-ROW())/12+5),AR343)</f>
        <v>0</v>
      </c>
      <c r="AT343" s="378"/>
      <c r="AV343" s="376">
        <f ca="1">IF(AND(AR343&gt;0,AS343&gt;0),COUNTIF(AV$6:AV342,"&gt;0")+1,0)</f>
        <v>0</v>
      </c>
    </row>
    <row r="344" spans="41:48" x14ac:dyDescent="0.15">
      <c r="AO344" s="376">
        <v>10</v>
      </c>
      <c r="AP344" s="376">
        <v>2</v>
      </c>
      <c r="AQ344" s="376">
        <v>3</v>
      </c>
      <c r="AR344" s="37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76">
        <f ca="1">COUNTIF(INDIRECT("H"&amp;(ROW()+12*(($AO344-1)*3+$AP344)-ROW())/12+5):INDIRECT("S"&amp;(ROW()+12*(($AO344-1)*3+$AP344)-ROW())/12+5),AR344)</f>
        <v>0</v>
      </c>
      <c r="AT344" s="378"/>
      <c r="AV344" s="376">
        <f ca="1">IF(AND(AR344&gt;0,AS344&gt;0),COUNTIF(AV$6:AV343,"&gt;0")+1,0)</f>
        <v>0</v>
      </c>
    </row>
    <row r="345" spans="41:48" x14ac:dyDescent="0.15">
      <c r="AO345" s="376">
        <v>10</v>
      </c>
      <c r="AP345" s="376">
        <v>2</v>
      </c>
      <c r="AQ345" s="376">
        <v>4</v>
      </c>
      <c r="AR345" s="37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76">
        <f ca="1">COUNTIF(INDIRECT("H"&amp;(ROW()+12*(($AO345-1)*3+$AP345)-ROW())/12+5):INDIRECT("S"&amp;(ROW()+12*(($AO345-1)*3+$AP345)-ROW())/12+5),AR345)</f>
        <v>0</v>
      </c>
      <c r="AT345" s="378"/>
      <c r="AV345" s="376">
        <f ca="1">IF(AND(AR345&gt;0,AS345&gt;0),COUNTIF(AV$6:AV344,"&gt;0")+1,0)</f>
        <v>0</v>
      </c>
    </row>
    <row r="346" spans="41:48" x14ac:dyDescent="0.15">
      <c r="AO346" s="376">
        <v>10</v>
      </c>
      <c r="AP346" s="376">
        <v>2</v>
      </c>
      <c r="AQ346" s="376">
        <v>5</v>
      </c>
      <c r="AR346" s="37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76">
        <f ca="1">COUNTIF(INDIRECT("H"&amp;(ROW()+12*(($AO346-1)*3+$AP346)-ROW())/12+5):INDIRECT("S"&amp;(ROW()+12*(($AO346-1)*3+$AP346)-ROW())/12+5),AR346)</f>
        <v>0</v>
      </c>
      <c r="AT346" s="378"/>
      <c r="AV346" s="376">
        <f ca="1">IF(AND(AR346&gt;0,AS346&gt;0),COUNTIF(AV$6:AV345,"&gt;0")+1,0)</f>
        <v>0</v>
      </c>
    </row>
    <row r="347" spans="41:48" x14ac:dyDescent="0.15">
      <c r="AO347" s="376">
        <v>10</v>
      </c>
      <c r="AP347" s="376">
        <v>2</v>
      </c>
      <c r="AQ347" s="376">
        <v>6</v>
      </c>
      <c r="AR347" s="37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76">
        <f ca="1">COUNTIF(INDIRECT("H"&amp;(ROW()+12*(($AO347-1)*3+$AP347)-ROW())/12+5):INDIRECT("S"&amp;(ROW()+12*(($AO347-1)*3+$AP347)-ROW())/12+5),AR347)</f>
        <v>0</v>
      </c>
      <c r="AT347" s="378"/>
      <c r="AV347" s="376">
        <f ca="1">IF(AND(AR347&gt;0,AS347&gt;0),COUNTIF(AV$6:AV346,"&gt;0")+1,0)</f>
        <v>0</v>
      </c>
    </row>
    <row r="348" spans="41:48" x14ac:dyDescent="0.15">
      <c r="AO348" s="376">
        <v>10</v>
      </c>
      <c r="AP348" s="376">
        <v>2</v>
      </c>
      <c r="AQ348" s="376">
        <v>7</v>
      </c>
      <c r="AR348" s="37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76">
        <f ca="1">COUNTIF(INDIRECT("H"&amp;(ROW()+12*(($AO348-1)*3+$AP348)-ROW())/12+5):INDIRECT("S"&amp;(ROW()+12*(($AO348-1)*3+$AP348)-ROW())/12+5),AR348)</f>
        <v>0</v>
      </c>
      <c r="AT348" s="378"/>
      <c r="AV348" s="376">
        <f ca="1">IF(AND(AR348&gt;0,AS348&gt;0),COUNTIF(AV$6:AV347,"&gt;0")+1,0)</f>
        <v>0</v>
      </c>
    </row>
    <row r="349" spans="41:48" x14ac:dyDescent="0.15">
      <c r="AO349" s="376">
        <v>10</v>
      </c>
      <c r="AP349" s="376">
        <v>2</v>
      </c>
      <c r="AQ349" s="376">
        <v>8</v>
      </c>
      <c r="AR349" s="37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76">
        <f ca="1">COUNTIF(INDIRECT("H"&amp;(ROW()+12*(($AO349-1)*3+$AP349)-ROW())/12+5):INDIRECT("S"&amp;(ROW()+12*(($AO349-1)*3+$AP349)-ROW())/12+5),AR349)</f>
        <v>0</v>
      </c>
      <c r="AT349" s="378"/>
      <c r="AV349" s="376">
        <f ca="1">IF(AND(AR349&gt;0,AS349&gt;0),COUNTIF(AV$6:AV348,"&gt;0")+1,0)</f>
        <v>0</v>
      </c>
    </row>
    <row r="350" spans="41:48" x14ac:dyDescent="0.15">
      <c r="AO350" s="376">
        <v>10</v>
      </c>
      <c r="AP350" s="376">
        <v>2</v>
      </c>
      <c r="AQ350" s="376">
        <v>9</v>
      </c>
      <c r="AR350" s="37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76">
        <f ca="1">COUNTIF(INDIRECT("H"&amp;(ROW()+12*(($AO350-1)*3+$AP350)-ROW())/12+5):INDIRECT("S"&amp;(ROW()+12*(($AO350-1)*3+$AP350)-ROW())/12+5),AR350)</f>
        <v>0</v>
      </c>
      <c r="AT350" s="378"/>
      <c r="AV350" s="376">
        <f ca="1">IF(AND(AR350&gt;0,AS350&gt;0),COUNTIF(AV$6:AV349,"&gt;0")+1,0)</f>
        <v>0</v>
      </c>
    </row>
    <row r="351" spans="41:48" x14ac:dyDescent="0.15">
      <c r="AO351" s="376">
        <v>10</v>
      </c>
      <c r="AP351" s="376">
        <v>2</v>
      </c>
      <c r="AQ351" s="376">
        <v>10</v>
      </c>
      <c r="AR351" s="37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76">
        <f ca="1">COUNTIF(INDIRECT("H"&amp;(ROW()+12*(($AO351-1)*3+$AP351)-ROW())/12+5):INDIRECT("S"&amp;(ROW()+12*(($AO351-1)*3+$AP351)-ROW())/12+5),AR351)</f>
        <v>0</v>
      </c>
      <c r="AT351" s="378"/>
      <c r="AV351" s="376">
        <f ca="1">IF(AND(AR351&gt;0,AS351&gt;0),COUNTIF(AV$6:AV350,"&gt;0")+1,0)</f>
        <v>0</v>
      </c>
    </row>
    <row r="352" spans="41:48" x14ac:dyDescent="0.15">
      <c r="AO352" s="376">
        <v>10</v>
      </c>
      <c r="AP352" s="376">
        <v>2</v>
      </c>
      <c r="AQ352" s="376">
        <v>11</v>
      </c>
      <c r="AR352" s="37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76">
        <f ca="1">COUNTIF(INDIRECT("H"&amp;(ROW()+12*(($AO352-1)*3+$AP352)-ROW())/12+5):INDIRECT("S"&amp;(ROW()+12*(($AO352-1)*3+$AP352)-ROW())/12+5),AR352)</f>
        <v>0</v>
      </c>
      <c r="AT352" s="378"/>
      <c r="AV352" s="376">
        <f ca="1">IF(AND(AR352&gt;0,AS352&gt;0),COUNTIF(AV$6:AV351,"&gt;0")+1,0)</f>
        <v>0</v>
      </c>
    </row>
    <row r="353" spans="41:48" x14ac:dyDescent="0.15">
      <c r="AO353" s="376">
        <v>10</v>
      </c>
      <c r="AP353" s="376">
        <v>2</v>
      </c>
      <c r="AQ353" s="376">
        <v>12</v>
      </c>
      <c r="AR353" s="37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76">
        <f ca="1">COUNTIF(INDIRECT("H"&amp;(ROW()+12*(($AO353-1)*3+$AP353)-ROW())/12+5):INDIRECT("S"&amp;(ROW()+12*(($AO353-1)*3+$AP353)-ROW())/12+5),AR353)</f>
        <v>0</v>
      </c>
      <c r="AT353" s="378"/>
      <c r="AV353" s="376">
        <f ca="1">IF(AND(AR353&gt;0,AS353&gt;0),COUNTIF(AV$6:AV352,"&gt;0")+1,0)</f>
        <v>0</v>
      </c>
    </row>
    <row r="354" spans="41:48" x14ac:dyDescent="0.15">
      <c r="AO354" s="376">
        <v>10</v>
      </c>
      <c r="AP354" s="376">
        <v>3</v>
      </c>
      <c r="AQ354" s="376">
        <v>1</v>
      </c>
      <c r="AR354" s="37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76">
        <f ca="1">COUNTIF(INDIRECT("H"&amp;(ROW()+12*(($AO354-1)*3+$AP354)-ROW())/12+5):INDIRECT("S"&amp;(ROW()+12*(($AO354-1)*3+$AP354)-ROW())/12+5),AR354)</f>
        <v>0</v>
      </c>
      <c r="AT354" s="378"/>
      <c r="AV354" s="376">
        <f ca="1">IF(AND(AR354&gt;0,AS354&gt;0),COUNTIF(AV$6:AV353,"&gt;0")+1,0)</f>
        <v>0</v>
      </c>
    </row>
    <row r="355" spans="41:48" x14ac:dyDescent="0.15">
      <c r="AO355" s="376">
        <v>10</v>
      </c>
      <c r="AP355" s="376">
        <v>3</v>
      </c>
      <c r="AQ355" s="376">
        <v>2</v>
      </c>
      <c r="AR355" s="37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76">
        <f ca="1">COUNTIF(INDIRECT("H"&amp;(ROW()+12*(($AO355-1)*3+$AP355)-ROW())/12+5):INDIRECT("S"&amp;(ROW()+12*(($AO355-1)*3+$AP355)-ROW())/12+5),AR355)</f>
        <v>0</v>
      </c>
      <c r="AT355" s="378"/>
      <c r="AV355" s="376">
        <f ca="1">IF(AND(AR355&gt;0,AS355&gt;0),COUNTIF(AV$6:AV354,"&gt;0")+1,0)</f>
        <v>0</v>
      </c>
    </row>
    <row r="356" spans="41:48" x14ac:dyDescent="0.15">
      <c r="AO356" s="376">
        <v>10</v>
      </c>
      <c r="AP356" s="376">
        <v>3</v>
      </c>
      <c r="AQ356" s="376">
        <v>3</v>
      </c>
      <c r="AR356" s="37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76">
        <f ca="1">COUNTIF(INDIRECT("H"&amp;(ROW()+12*(($AO356-1)*3+$AP356)-ROW())/12+5):INDIRECT("S"&amp;(ROW()+12*(($AO356-1)*3+$AP356)-ROW())/12+5),AR356)</f>
        <v>0</v>
      </c>
      <c r="AT356" s="378"/>
      <c r="AV356" s="376">
        <f ca="1">IF(AND(AR356&gt;0,AS356&gt;0),COUNTIF(AV$6:AV355,"&gt;0")+1,0)</f>
        <v>0</v>
      </c>
    </row>
    <row r="357" spans="41:48" x14ac:dyDescent="0.15">
      <c r="AO357" s="376">
        <v>10</v>
      </c>
      <c r="AP357" s="376">
        <v>3</v>
      </c>
      <c r="AQ357" s="376">
        <v>4</v>
      </c>
      <c r="AR357" s="37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76">
        <f ca="1">COUNTIF(INDIRECT("H"&amp;(ROW()+12*(($AO357-1)*3+$AP357)-ROW())/12+5):INDIRECT("S"&amp;(ROW()+12*(($AO357-1)*3+$AP357)-ROW())/12+5),AR357)</f>
        <v>0</v>
      </c>
      <c r="AT357" s="378"/>
      <c r="AV357" s="376">
        <f ca="1">IF(AND(AR357&gt;0,AS357&gt;0),COUNTIF(AV$6:AV356,"&gt;0")+1,0)</f>
        <v>0</v>
      </c>
    </row>
    <row r="358" spans="41:48" x14ac:dyDescent="0.15">
      <c r="AO358" s="376">
        <v>10</v>
      </c>
      <c r="AP358" s="376">
        <v>3</v>
      </c>
      <c r="AQ358" s="376">
        <v>5</v>
      </c>
      <c r="AR358" s="37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76">
        <f ca="1">COUNTIF(INDIRECT("H"&amp;(ROW()+12*(($AO358-1)*3+$AP358)-ROW())/12+5):INDIRECT("S"&amp;(ROW()+12*(($AO358-1)*3+$AP358)-ROW())/12+5),AR358)</f>
        <v>0</v>
      </c>
      <c r="AT358" s="378"/>
      <c r="AV358" s="376">
        <f ca="1">IF(AND(AR358&gt;0,AS358&gt;0),COUNTIF(AV$6:AV357,"&gt;0")+1,0)</f>
        <v>0</v>
      </c>
    </row>
    <row r="359" spans="41:48" x14ac:dyDescent="0.15">
      <c r="AO359" s="376">
        <v>10</v>
      </c>
      <c r="AP359" s="376">
        <v>3</v>
      </c>
      <c r="AQ359" s="376">
        <v>6</v>
      </c>
      <c r="AR359" s="37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76">
        <f ca="1">COUNTIF(INDIRECT("H"&amp;(ROW()+12*(($AO359-1)*3+$AP359)-ROW())/12+5):INDIRECT("S"&amp;(ROW()+12*(($AO359-1)*3+$AP359)-ROW())/12+5),AR359)</f>
        <v>0</v>
      </c>
      <c r="AT359" s="378"/>
      <c r="AV359" s="376">
        <f ca="1">IF(AND(AR359&gt;0,AS359&gt;0),COUNTIF(AV$6:AV358,"&gt;0")+1,0)</f>
        <v>0</v>
      </c>
    </row>
    <row r="360" spans="41:48" x14ac:dyDescent="0.15">
      <c r="AO360" s="376">
        <v>10</v>
      </c>
      <c r="AP360" s="376">
        <v>3</v>
      </c>
      <c r="AQ360" s="376">
        <v>7</v>
      </c>
      <c r="AR360" s="37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76">
        <f ca="1">COUNTIF(INDIRECT("H"&amp;(ROW()+12*(($AO360-1)*3+$AP360)-ROW())/12+5):INDIRECT("S"&amp;(ROW()+12*(($AO360-1)*3+$AP360)-ROW())/12+5),AR360)</f>
        <v>0</v>
      </c>
      <c r="AT360" s="378"/>
      <c r="AV360" s="376">
        <f ca="1">IF(AND(AR360&gt;0,AS360&gt;0),COUNTIF(AV$6:AV359,"&gt;0")+1,0)</f>
        <v>0</v>
      </c>
    </row>
    <row r="361" spans="41:48" x14ac:dyDescent="0.15">
      <c r="AO361" s="376">
        <v>10</v>
      </c>
      <c r="AP361" s="376">
        <v>3</v>
      </c>
      <c r="AQ361" s="376">
        <v>8</v>
      </c>
      <c r="AR361" s="37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76">
        <f ca="1">COUNTIF(INDIRECT("H"&amp;(ROW()+12*(($AO361-1)*3+$AP361)-ROW())/12+5):INDIRECT("S"&amp;(ROW()+12*(($AO361-1)*3+$AP361)-ROW())/12+5),AR361)</f>
        <v>0</v>
      </c>
      <c r="AT361" s="378"/>
      <c r="AV361" s="376">
        <f ca="1">IF(AND(AR361&gt;0,AS361&gt;0),COUNTIF(AV$6:AV360,"&gt;0")+1,0)</f>
        <v>0</v>
      </c>
    </row>
    <row r="362" spans="41:48" x14ac:dyDescent="0.15">
      <c r="AO362" s="376">
        <v>10</v>
      </c>
      <c r="AP362" s="376">
        <v>3</v>
      </c>
      <c r="AQ362" s="376">
        <v>9</v>
      </c>
      <c r="AR362" s="37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76">
        <f ca="1">COUNTIF(INDIRECT("H"&amp;(ROW()+12*(($AO362-1)*3+$AP362)-ROW())/12+5):INDIRECT("S"&amp;(ROW()+12*(($AO362-1)*3+$AP362)-ROW())/12+5),AR362)</f>
        <v>0</v>
      </c>
      <c r="AT362" s="378"/>
      <c r="AV362" s="376">
        <f ca="1">IF(AND(AR362&gt;0,AS362&gt;0),COUNTIF(AV$6:AV361,"&gt;0")+1,0)</f>
        <v>0</v>
      </c>
    </row>
    <row r="363" spans="41:48" x14ac:dyDescent="0.15">
      <c r="AO363" s="376">
        <v>10</v>
      </c>
      <c r="AP363" s="376">
        <v>3</v>
      </c>
      <c r="AQ363" s="376">
        <v>10</v>
      </c>
      <c r="AR363" s="37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76">
        <f ca="1">COUNTIF(INDIRECT("H"&amp;(ROW()+12*(($AO363-1)*3+$AP363)-ROW())/12+5):INDIRECT("S"&amp;(ROW()+12*(($AO363-1)*3+$AP363)-ROW())/12+5),AR363)</f>
        <v>0</v>
      </c>
      <c r="AT363" s="378"/>
      <c r="AV363" s="376">
        <f ca="1">IF(AND(AR363&gt;0,AS363&gt;0),COUNTIF(AV$6:AV362,"&gt;0")+1,0)</f>
        <v>0</v>
      </c>
    </row>
    <row r="364" spans="41:48" x14ac:dyDescent="0.15">
      <c r="AO364" s="376">
        <v>10</v>
      </c>
      <c r="AP364" s="376">
        <v>3</v>
      </c>
      <c r="AQ364" s="376">
        <v>11</v>
      </c>
      <c r="AR364" s="37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76">
        <f ca="1">COUNTIF(INDIRECT("H"&amp;(ROW()+12*(($AO364-1)*3+$AP364)-ROW())/12+5):INDIRECT("S"&amp;(ROW()+12*(($AO364-1)*3+$AP364)-ROW())/12+5),AR364)</f>
        <v>0</v>
      </c>
      <c r="AT364" s="378"/>
      <c r="AV364" s="376">
        <f ca="1">IF(AND(AR364&gt;0,AS364&gt;0),COUNTIF(AV$6:AV363,"&gt;0")+1,0)</f>
        <v>0</v>
      </c>
    </row>
    <row r="365" spans="41:48" x14ac:dyDescent="0.15">
      <c r="AO365" s="376">
        <v>10</v>
      </c>
      <c r="AP365" s="376">
        <v>3</v>
      </c>
      <c r="AQ365" s="376">
        <v>12</v>
      </c>
      <c r="AR365" s="37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76">
        <f ca="1">COUNTIF(INDIRECT("H"&amp;(ROW()+12*(($AO365-1)*3+$AP365)-ROW())/12+5):INDIRECT("S"&amp;(ROW()+12*(($AO365-1)*3+$AP365)-ROW())/12+5),AR365)</f>
        <v>0</v>
      </c>
      <c r="AT365" s="378"/>
      <c r="AV365" s="376">
        <f ca="1">IF(AND(AR365&gt;0,AS365&gt;0),COUNTIF(AV$6:AV364,"&gt;0")+1,0)</f>
        <v>0</v>
      </c>
    </row>
    <row r="366" spans="41:48" x14ac:dyDescent="0.15">
      <c r="AO366" s="376">
        <v>11</v>
      </c>
      <c r="AP366" s="376">
        <v>1</v>
      </c>
      <c r="AQ366" s="376">
        <v>1</v>
      </c>
      <c r="AR366" s="37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76">
        <f ca="1">COUNTIF(INDIRECT("H"&amp;(ROW()+12*(($AO366-1)*3+$AP366)-ROW())/12+5):INDIRECT("S"&amp;(ROW()+12*(($AO366-1)*3+$AP366)-ROW())/12+5),AR366)</f>
        <v>0</v>
      </c>
      <c r="AT366" s="378"/>
      <c r="AV366" s="376">
        <f ca="1">IF(AND(AR366&gt;0,AS366&gt;0),COUNTIF(AV$6:AV365,"&gt;0")+1,0)</f>
        <v>0</v>
      </c>
    </row>
    <row r="367" spans="41:48" x14ac:dyDescent="0.15">
      <c r="AO367" s="376">
        <v>11</v>
      </c>
      <c r="AP367" s="376">
        <v>1</v>
      </c>
      <c r="AQ367" s="376">
        <v>2</v>
      </c>
      <c r="AR367" s="37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76">
        <f ca="1">COUNTIF(INDIRECT("H"&amp;(ROW()+12*(($AO367-1)*3+$AP367)-ROW())/12+5):INDIRECT("S"&amp;(ROW()+12*(($AO367-1)*3+$AP367)-ROW())/12+5),AR367)</f>
        <v>0</v>
      </c>
      <c r="AT367" s="378"/>
      <c r="AV367" s="376">
        <f ca="1">IF(AND(AR367&gt;0,AS367&gt;0),COUNTIF(AV$6:AV366,"&gt;0")+1,0)</f>
        <v>0</v>
      </c>
    </row>
    <row r="368" spans="41:48" x14ac:dyDescent="0.15">
      <c r="AO368" s="376">
        <v>11</v>
      </c>
      <c r="AP368" s="376">
        <v>1</v>
      </c>
      <c r="AQ368" s="376">
        <v>3</v>
      </c>
      <c r="AR368" s="37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76">
        <f ca="1">COUNTIF(INDIRECT("H"&amp;(ROW()+12*(($AO368-1)*3+$AP368)-ROW())/12+5):INDIRECT("S"&amp;(ROW()+12*(($AO368-1)*3+$AP368)-ROW())/12+5),AR368)</f>
        <v>0</v>
      </c>
      <c r="AT368" s="378"/>
      <c r="AV368" s="376">
        <f ca="1">IF(AND(AR368&gt;0,AS368&gt;0),COUNTIF(AV$6:AV367,"&gt;0")+1,0)</f>
        <v>0</v>
      </c>
    </row>
    <row r="369" spans="41:48" x14ac:dyDescent="0.15">
      <c r="AO369" s="376">
        <v>11</v>
      </c>
      <c r="AP369" s="376">
        <v>1</v>
      </c>
      <c r="AQ369" s="376">
        <v>4</v>
      </c>
      <c r="AR369" s="37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76">
        <f ca="1">COUNTIF(INDIRECT("H"&amp;(ROW()+12*(($AO369-1)*3+$AP369)-ROW())/12+5):INDIRECT("S"&amp;(ROW()+12*(($AO369-1)*3+$AP369)-ROW())/12+5),AR369)</f>
        <v>0</v>
      </c>
      <c r="AT369" s="378"/>
      <c r="AV369" s="376">
        <f ca="1">IF(AND(AR369&gt;0,AS369&gt;0),COUNTIF(AV$6:AV368,"&gt;0")+1,0)</f>
        <v>0</v>
      </c>
    </row>
    <row r="370" spans="41:48" x14ac:dyDescent="0.15">
      <c r="AO370" s="376">
        <v>11</v>
      </c>
      <c r="AP370" s="376">
        <v>1</v>
      </c>
      <c r="AQ370" s="376">
        <v>5</v>
      </c>
      <c r="AR370" s="37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76">
        <f ca="1">COUNTIF(INDIRECT("H"&amp;(ROW()+12*(($AO370-1)*3+$AP370)-ROW())/12+5):INDIRECT("S"&amp;(ROW()+12*(($AO370-1)*3+$AP370)-ROW())/12+5),AR370)</f>
        <v>0</v>
      </c>
      <c r="AT370" s="378"/>
      <c r="AV370" s="376">
        <f ca="1">IF(AND(AR370&gt;0,AS370&gt;0),COUNTIF(AV$6:AV369,"&gt;0")+1,0)</f>
        <v>0</v>
      </c>
    </row>
    <row r="371" spans="41:48" x14ac:dyDescent="0.15">
      <c r="AO371" s="376">
        <v>11</v>
      </c>
      <c r="AP371" s="376">
        <v>1</v>
      </c>
      <c r="AQ371" s="376">
        <v>6</v>
      </c>
      <c r="AR371" s="37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76">
        <f ca="1">COUNTIF(INDIRECT("H"&amp;(ROW()+12*(($AO371-1)*3+$AP371)-ROW())/12+5):INDIRECT("S"&amp;(ROW()+12*(($AO371-1)*3+$AP371)-ROW())/12+5),AR371)</f>
        <v>0</v>
      </c>
      <c r="AT371" s="378"/>
      <c r="AV371" s="376">
        <f ca="1">IF(AND(AR371&gt;0,AS371&gt;0),COUNTIF(AV$6:AV370,"&gt;0")+1,0)</f>
        <v>0</v>
      </c>
    </row>
    <row r="372" spans="41:48" x14ac:dyDescent="0.15">
      <c r="AO372" s="376">
        <v>11</v>
      </c>
      <c r="AP372" s="376">
        <v>1</v>
      </c>
      <c r="AQ372" s="376">
        <v>7</v>
      </c>
      <c r="AR372" s="37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76">
        <f ca="1">COUNTIF(INDIRECT("H"&amp;(ROW()+12*(($AO372-1)*3+$AP372)-ROW())/12+5):INDIRECT("S"&amp;(ROW()+12*(($AO372-1)*3+$AP372)-ROW())/12+5),AR372)</f>
        <v>0</v>
      </c>
      <c r="AT372" s="378"/>
      <c r="AV372" s="376">
        <f ca="1">IF(AND(AR372&gt;0,AS372&gt;0),COUNTIF(AV$6:AV371,"&gt;0")+1,0)</f>
        <v>0</v>
      </c>
    </row>
    <row r="373" spans="41:48" x14ac:dyDescent="0.15">
      <c r="AO373" s="376">
        <v>11</v>
      </c>
      <c r="AP373" s="376">
        <v>1</v>
      </c>
      <c r="AQ373" s="376">
        <v>8</v>
      </c>
      <c r="AR373" s="37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76">
        <f ca="1">COUNTIF(INDIRECT("H"&amp;(ROW()+12*(($AO373-1)*3+$AP373)-ROW())/12+5):INDIRECT("S"&amp;(ROW()+12*(($AO373-1)*3+$AP373)-ROW())/12+5),AR373)</f>
        <v>0</v>
      </c>
      <c r="AT373" s="378"/>
      <c r="AV373" s="376">
        <f ca="1">IF(AND(AR373&gt;0,AS373&gt;0),COUNTIF(AV$6:AV372,"&gt;0")+1,0)</f>
        <v>0</v>
      </c>
    </row>
    <row r="374" spans="41:48" x14ac:dyDescent="0.15">
      <c r="AO374" s="376">
        <v>11</v>
      </c>
      <c r="AP374" s="376">
        <v>1</v>
      </c>
      <c r="AQ374" s="376">
        <v>9</v>
      </c>
      <c r="AR374" s="37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76">
        <f ca="1">COUNTIF(INDIRECT("H"&amp;(ROW()+12*(($AO374-1)*3+$AP374)-ROW())/12+5):INDIRECT("S"&amp;(ROW()+12*(($AO374-1)*3+$AP374)-ROW())/12+5),AR374)</f>
        <v>0</v>
      </c>
      <c r="AT374" s="378"/>
      <c r="AV374" s="376">
        <f ca="1">IF(AND(AR374&gt;0,AS374&gt;0),COUNTIF(AV$6:AV373,"&gt;0")+1,0)</f>
        <v>0</v>
      </c>
    </row>
    <row r="375" spans="41:48" x14ac:dyDescent="0.15">
      <c r="AO375" s="376">
        <v>11</v>
      </c>
      <c r="AP375" s="376">
        <v>1</v>
      </c>
      <c r="AQ375" s="376">
        <v>10</v>
      </c>
      <c r="AR375" s="37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76">
        <f ca="1">COUNTIF(INDIRECT("H"&amp;(ROW()+12*(($AO375-1)*3+$AP375)-ROW())/12+5):INDIRECT("S"&amp;(ROW()+12*(($AO375-1)*3+$AP375)-ROW())/12+5),AR375)</f>
        <v>0</v>
      </c>
      <c r="AT375" s="378"/>
      <c r="AV375" s="376">
        <f ca="1">IF(AND(AR375&gt;0,AS375&gt;0),COUNTIF(AV$6:AV374,"&gt;0")+1,0)</f>
        <v>0</v>
      </c>
    </row>
    <row r="376" spans="41:48" x14ac:dyDescent="0.15">
      <c r="AO376" s="376">
        <v>11</v>
      </c>
      <c r="AP376" s="376">
        <v>1</v>
      </c>
      <c r="AQ376" s="376">
        <v>11</v>
      </c>
      <c r="AR376" s="37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76">
        <f ca="1">COUNTIF(INDIRECT("H"&amp;(ROW()+12*(($AO376-1)*3+$AP376)-ROW())/12+5):INDIRECT("S"&amp;(ROW()+12*(($AO376-1)*3+$AP376)-ROW())/12+5),AR376)</f>
        <v>0</v>
      </c>
      <c r="AT376" s="378"/>
      <c r="AV376" s="376">
        <f ca="1">IF(AND(AR376&gt;0,AS376&gt;0),COUNTIF(AV$6:AV375,"&gt;0")+1,0)</f>
        <v>0</v>
      </c>
    </row>
    <row r="377" spans="41:48" x14ac:dyDescent="0.15">
      <c r="AO377" s="376">
        <v>11</v>
      </c>
      <c r="AP377" s="376">
        <v>1</v>
      </c>
      <c r="AQ377" s="376">
        <v>12</v>
      </c>
      <c r="AR377" s="37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76">
        <f ca="1">COUNTIF(INDIRECT("H"&amp;(ROW()+12*(($AO377-1)*3+$AP377)-ROW())/12+5):INDIRECT("S"&amp;(ROW()+12*(($AO377-1)*3+$AP377)-ROW())/12+5),AR377)</f>
        <v>0</v>
      </c>
      <c r="AT377" s="378"/>
      <c r="AV377" s="376">
        <f ca="1">IF(AND(AR377&gt;0,AS377&gt;0),COUNTIF(AV$6:AV376,"&gt;0")+1,0)</f>
        <v>0</v>
      </c>
    </row>
    <row r="378" spans="41:48" x14ac:dyDescent="0.15">
      <c r="AO378" s="376">
        <v>11</v>
      </c>
      <c r="AP378" s="376">
        <v>2</v>
      </c>
      <c r="AQ378" s="376">
        <v>1</v>
      </c>
      <c r="AR378" s="37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76">
        <f ca="1">COUNTIF(INDIRECT("H"&amp;(ROW()+12*(($AO378-1)*3+$AP378)-ROW())/12+5):INDIRECT("S"&amp;(ROW()+12*(($AO378-1)*3+$AP378)-ROW())/12+5),AR378)</f>
        <v>0</v>
      </c>
      <c r="AT378" s="378"/>
      <c r="AV378" s="376">
        <f ca="1">IF(AND(AR378&gt;0,AS378&gt;0),COUNTIF(AV$6:AV377,"&gt;0")+1,0)</f>
        <v>0</v>
      </c>
    </row>
    <row r="379" spans="41:48" x14ac:dyDescent="0.15">
      <c r="AO379" s="376">
        <v>11</v>
      </c>
      <c r="AP379" s="376">
        <v>2</v>
      </c>
      <c r="AQ379" s="376">
        <v>2</v>
      </c>
      <c r="AR379" s="37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76">
        <f ca="1">COUNTIF(INDIRECT("H"&amp;(ROW()+12*(($AO379-1)*3+$AP379)-ROW())/12+5):INDIRECT("S"&amp;(ROW()+12*(($AO379-1)*3+$AP379)-ROW())/12+5),AR379)</f>
        <v>0</v>
      </c>
      <c r="AT379" s="378"/>
      <c r="AV379" s="376">
        <f ca="1">IF(AND(AR379&gt;0,AS379&gt;0),COUNTIF(AV$6:AV378,"&gt;0")+1,0)</f>
        <v>0</v>
      </c>
    </row>
    <row r="380" spans="41:48" x14ac:dyDescent="0.15">
      <c r="AO380" s="376">
        <v>11</v>
      </c>
      <c r="AP380" s="376">
        <v>2</v>
      </c>
      <c r="AQ380" s="376">
        <v>3</v>
      </c>
      <c r="AR380" s="37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76">
        <f ca="1">COUNTIF(INDIRECT("H"&amp;(ROW()+12*(($AO380-1)*3+$AP380)-ROW())/12+5):INDIRECT("S"&amp;(ROW()+12*(($AO380-1)*3+$AP380)-ROW())/12+5),AR380)</f>
        <v>0</v>
      </c>
      <c r="AT380" s="378"/>
      <c r="AV380" s="376">
        <f ca="1">IF(AND(AR380&gt;0,AS380&gt;0),COUNTIF(AV$6:AV379,"&gt;0")+1,0)</f>
        <v>0</v>
      </c>
    </row>
    <row r="381" spans="41:48" x14ac:dyDescent="0.15">
      <c r="AO381" s="376">
        <v>11</v>
      </c>
      <c r="AP381" s="376">
        <v>2</v>
      </c>
      <c r="AQ381" s="376">
        <v>4</v>
      </c>
      <c r="AR381" s="37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76">
        <f ca="1">COUNTIF(INDIRECT("H"&amp;(ROW()+12*(($AO381-1)*3+$AP381)-ROW())/12+5):INDIRECT("S"&amp;(ROW()+12*(($AO381-1)*3+$AP381)-ROW())/12+5),AR381)</f>
        <v>0</v>
      </c>
      <c r="AT381" s="378"/>
      <c r="AV381" s="376">
        <f ca="1">IF(AND(AR381&gt;0,AS381&gt;0),COUNTIF(AV$6:AV380,"&gt;0")+1,0)</f>
        <v>0</v>
      </c>
    </row>
    <row r="382" spans="41:48" x14ac:dyDescent="0.15">
      <c r="AO382" s="376">
        <v>11</v>
      </c>
      <c r="AP382" s="376">
        <v>2</v>
      </c>
      <c r="AQ382" s="376">
        <v>5</v>
      </c>
      <c r="AR382" s="37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76">
        <f ca="1">COUNTIF(INDIRECT("H"&amp;(ROW()+12*(($AO382-1)*3+$AP382)-ROW())/12+5):INDIRECT("S"&amp;(ROW()+12*(($AO382-1)*3+$AP382)-ROW())/12+5),AR382)</f>
        <v>0</v>
      </c>
      <c r="AT382" s="378"/>
      <c r="AV382" s="376">
        <f ca="1">IF(AND(AR382&gt;0,AS382&gt;0),COUNTIF(AV$6:AV381,"&gt;0")+1,0)</f>
        <v>0</v>
      </c>
    </row>
    <row r="383" spans="41:48" x14ac:dyDescent="0.15">
      <c r="AO383" s="376">
        <v>11</v>
      </c>
      <c r="AP383" s="376">
        <v>2</v>
      </c>
      <c r="AQ383" s="376">
        <v>6</v>
      </c>
      <c r="AR383" s="37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76">
        <f ca="1">COUNTIF(INDIRECT("H"&amp;(ROW()+12*(($AO383-1)*3+$AP383)-ROW())/12+5):INDIRECT("S"&amp;(ROW()+12*(($AO383-1)*3+$AP383)-ROW())/12+5),AR383)</f>
        <v>0</v>
      </c>
      <c r="AT383" s="378"/>
      <c r="AV383" s="376">
        <f ca="1">IF(AND(AR383&gt;0,AS383&gt;0),COUNTIF(AV$6:AV382,"&gt;0")+1,0)</f>
        <v>0</v>
      </c>
    </row>
    <row r="384" spans="41:48" x14ac:dyDescent="0.15">
      <c r="AO384" s="376">
        <v>11</v>
      </c>
      <c r="AP384" s="376">
        <v>2</v>
      </c>
      <c r="AQ384" s="376">
        <v>7</v>
      </c>
      <c r="AR384" s="37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76">
        <f ca="1">COUNTIF(INDIRECT("H"&amp;(ROW()+12*(($AO384-1)*3+$AP384)-ROW())/12+5):INDIRECT("S"&amp;(ROW()+12*(($AO384-1)*3+$AP384)-ROW())/12+5),AR384)</f>
        <v>0</v>
      </c>
      <c r="AT384" s="378"/>
      <c r="AV384" s="376">
        <f ca="1">IF(AND(AR384&gt;0,AS384&gt;0),COUNTIF(AV$6:AV383,"&gt;0")+1,0)</f>
        <v>0</v>
      </c>
    </row>
    <row r="385" spans="41:48" x14ac:dyDescent="0.15">
      <c r="AO385" s="376">
        <v>11</v>
      </c>
      <c r="AP385" s="376">
        <v>2</v>
      </c>
      <c r="AQ385" s="376">
        <v>8</v>
      </c>
      <c r="AR385" s="37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76">
        <f ca="1">COUNTIF(INDIRECT("H"&amp;(ROW()+12*(($AO385-1)*3+$AP385)-ROW())/12+5):INDIRECT("S"&amp;(ROW()+12*(($AO385-1)*3+$AP385)-ROW())/12+5),AR385)</f>
        <v>0</v>
      </c>
      <c r="AT385" s="378"/>
      <c r="AV385" s="376">
        <f ca="1">IF(AND(AR385&gt;0,AS385&gt;0),COUNTIF(AV$6:AV384,"&gt;0")+1,0)</f>
        <v>0</v>
      </c>
    </row>
    <row r="386" spans="41:48" x14ac:dyDescent="0.15">
      <c r="AO386" s="376">
        <v>11</v>
      </c>
      <c r="AP386" s="376">
        <v>2</v>
      </c>
      <c r="AQ386" s="376">
        <v>9</v>
      </c>
      <c r="AR386" s="37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76">
        <f ca="1">COUNTIF(INDIRECT("H"&amp;(ROW()+12*(($AO386-1)*3+$AP386)-ROW())/12+5):INDIRECT("S"&amp;(ROW()+12*(($AO386-1)*3+$AP386)-ROW())/12+5),AR386)</f>
        <v>0</v>
      </c>
      <c r="AT386" s="378"/>
      <c r="AV386" s="376">
        <f ca="1">IF(AND(AR386&gt;0,AS386&gt;0),COUNTIF(AV$6:AV385,"&gt;0")+1,0)</f>
        <v>0</v>
      </c>
    </row>
    <row r="387" spans="41:48" x14ac:dyDescent="0.15">
      <c r="AO387" s="376">
        <v>11</v>
      </c>
      <c r="AP387" s="376">
        <v>2</v>
      </c>
      <c r="AQ387" s="376">
        <v>10</v>
      </c>
      <c r="AR387" s="37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76">
        <f ca="1">COUNTIF(INDIRECT("H"&amp;(ROW()+12*(($AO387-1)*3+$AP387)-ROW())/12+5):INDIRECT("S"&amp;(ROW()+12*(($AO387-1)*3+$AP387)-ROW())/12+5),AR387)</f>
        <v>0</v>
      </c>
      <c r="AT387" s="378"/>
      <c r="AV387" s="376">
        <f ca="1">IF(AND(AR387&gt;0,AS387&gt;0),COUNTIF(AV$6:AV386,"&gt;0")+1,0)</f>
        <v>0</v>
      </c>
    </row>
    <row r="388" spans="41:48" x14ac:dyDescent="0.15">
      <c r="AO388" s="376">
        <v>11</v>
      </c>
      <c r="AP388" s="376">
        <v>2</v>
      </c>
      <c r="AQ388" s="376">
        <v>11</v>
      </c>
      <c r="AR388" s="37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76">
        <f ca="1">COUNTIF(INDIRECT("H"&amp;(ROW()+12*(($AO388-1)*3+$AP388)-ROW())/12+5):INDIRECT("S"&amp;(ROW()+12*(($AO388-1)*3+$AP388)-ROW())/12+5),AR388)</f>
        <v>0</v>
      </c>
      <c r="AT388" s="378"/>
      <c r="AV388" s="376">
        <f ca="1">IF(AND(AR388&gt;0,AS388&gt;0),COUNTIF(AV$6:AV387,"&gt;0")+1,0)</f>
        <v>0</v>
      </c>
    </row>
    <row r="389" spans="41:48" x14ac:dyDescent="0.15">
      <c r="AO389" s="376">
        <v>11</v>
      </c>
      <c r="AP389" s="376">
        <v>2</v>
      </c>
      <c r="AQ389" s="376">
        <v>12</v>
      </c>
      <c r="AR389" s="37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76">
        <f ca="1">COUNTIF(INDIRECT("H"&amp;(ROW()+12*(($AO389-1)*3+$AP389)-ROW())/12+5):INDIRECT("S"&amp;(ROW()+12*(($AO389-1)*3+$AP389)-ROW())/12+5),AR389)</f>
        <v>0</v>
      </c>
      <c r="AT389" s="378"/>
      <c r="AV389" s="376">
        <f ca="1">IF(AND(AR389&gt;0,AS389&gt;0),COUNTIF(AV$6:AV388,"&gt;0")+1,0)</f>
        <v>0</v>
      </c>
    </row>
    <row r="390" spans="41:48" x14ac:dyDescent="0.15">
      <c r="AO390" s="376">
        <v>11</v>
      </c>
      <c r="AP390" s="376">
        <v>3</v>
      </c>
      <c r="AQ390" s="376">
        <v>1</v>
      </c>
      <c r="AR390" s="37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76">
        <f ca="1">COUNTIF(INDIRECT("H"&amp;(ROW()+12*(($AO390-1)*3+$AP390)-ROW())/12+5):INDIRECT("S"&amp;(ROW()+12*(($AO390-1)*3+$AP390)-ROW())/12+5),AR390)</f>
        <v>0</v>
      </c>
      <c r="AT390" s="378"/>
      <c r="AV390" s="376">
        <f ca="1">IF(AND(AR390&gt;0,AS390&gt;0),COUNTIF(AV$6:AV389,"&gt;0")+1,0)</f>
        <v>0</v>
      </c>
    </row>
    <row r="391" spans="41:48" x14ac:dyDescent="0.15">
      <c r="AO391" s="376">
        <v>11</v>
      </c>
      <c r="AP391" s="376">
        <v>3</v>
      </c>
      <c r="AQ391" s="376">
        <v>2</v>
      </c>
      <c r="AR391" s="37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76">
        <f ca="1">COUNTIF(INDIRECT("H"&amp;(ROW()+12*(($AO391-1)*3+$AP391)-ROW())/12+5):INDIRECT("S"&amp;(ROW()+12*(($AO391-1)*3+$AP391)-ROW())/12+5),AR391)</f>
        <v>0</v>
      </c>
      <c r="AT391" s="378"/>
      <c r="AV391" s="376">
        <f ca="1">IF(AND(AR391&gt;0,AS391&gt;0),COUNTIF(AV$6:AV390,"&gt;0")+1,0)</f>
        <v>0</v>
      </c>
    </row>
    <row r="392" spans="41:48" x14ac:dyDescent="0.15">
      <c r="AO392" s="376">
        <v>11</v>
      </c>
      <c r="AP392" s="376">
        <v>3</v>
      </c>
      <c r="AQ392" s="376">
        <v>3</v>
      </c>
      <c r="AR392" s="37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76">
        <f ca="1">COUNTIF(INDIRECT("H"&amp;(ROW()+12*(($AO392-1)*3+$AP392)-ROW())/12+5):INDIRECT("S"&amp;(ROW()+12*(($AO392-1)*3+$AP392)-ROW())/12+5),AR392)</f>
        <v>0</v>
      </c>
      <c r="AT392" s="378"/>
      <c r="AV392" s="376">
        <f ca="1">IF(AND(AR392&gt;0,AS392&gt;0),COUNTIF(AV$6:AV391,"&gt;0")+1,0)</f>
        <v>0</v>
      </c>
    </row>
    <row r="393" spans="41:48" x14ac:dyDescent="0.15">
      <c r="AO393" s="376">
        <v>11</v>
      </c>
      <c r="AP393" s="376">
        <v>3</v>
      </c>
      <c r="AQ393" s="376">
        <v>4</v>
      </c>
      <c r="AR393" s="37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76">
        <f ca="1">COUNTIF(INDIRECT("H"&amp;(ROW()+12*(($AO393-1)*3+$AP393)-ROW())/12+5):INDIRECT("S"&amp;(ROW()+12*(($AO393-1)*3+$AP393)-ROW())/12+5),AR393)</f>
        <v>0</v>
      </c>
      <c r="AT393" s="378"/>
      <c r="AV393" s="376">
        <f ca="1">IF(AND(AR393&gt;0,AS393&gt;0),COUNTIF(AV$6:AV392,"&gt;0")+1,0)</f>
        <v>0</v>
      </c>
    </row>
    <row r="394" spans="41:48" x14ac:dyDescent="0.15">
      <c r="AO394" s="376">
        <v>11</v>
      </c>
      <c r="AP394" s="376">
        <v>3</v>
      </c>
      <c r="AQ394" s="376">
        <v>5</v>
      </c>
      <c r="AR394" s="37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76">
        <f ca="1">COUNTIF(INDIRECT("H"&amp;(ROW()+12*(($AO394-1)*3+$AP394)-ROW())/12+5):INDIRECT("S"&amp;(ROW()+12*(($AO394-1)*3+$AP394)-ROW())/12+5),AR394)</f>
        <v>0</v>
      </c>
      <c r="AT394" s="378"/>
      <c r="AV394" s="376">
        <f ca="1">IF(AND(AR394&gt;0,AS394&gt;0),COUNTIF(AV$6:AV393,"&gt;0")+1,0)</f>
        <v>0</v>
      </c>
    </row>
    <row r="395" spans="41:48" x14ac:dyDescent="0.15">
      <c r="AO395" s="376">
        <v>11</v>
      </c>
      <c r="AP395" s="376">
        <v>3</v>
      </c>
      <c r="AQ395" s="376">
        <v>6</v>
      </c>
      <c r="AR395" s="37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76">
        <f ca="1">COUNTIF(INDIRECT("H"&amp;(ROW()+12*(($AO395-1)*3+$AP395)-ROW())/12+5):INDIRECT("S"&amp;(ROW()+12*(($AO395-1)*3+$AP395)-ROW())/12+5),AR395)</f>
        <v>0</v>
      </c>
      <c r="AT395" s="378"/>
      <c r="AV395" s="376">
        <f ca="1">IF(AND(AR395&gt;0,AS395&gt;0),COUNTIF(AV$6:AV394,"&gt;0")+1,0)</f>
        <v>0</v>
      </c>
    </row>
    <row r="396" spans="41:48" x14ac:dyDescent="0.15">
      <c r="AO396" s="376">
        <v>11</v>
      </c>
      <c r="AP396" s="376">
        <v>3</v>
      </c>
      <c r="AQ396" s="376">
        <v>7</v>
      </c>
      <c r="AR396" s="37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76">
        <f ca="1">COUNTIF(INDIRECT("H"&amp;(ROW()+12*(($AO396-1)*3+$AP396)-ROW())/12+5):INDIRECT("S"&amp;(ROW()+12*(($AO396-1)*3+$AP396)-ROW())/12+5),AR396)</f>
        <v>0</v>
      </c>
      <c r="AT396" s="378"/>
      <c r="AV396" s="376">
        <f ca="1">IF(AND(AR396&gt;0,AS396&gt;0),COUNTIF(AV$6:AV395,"&gt;0")+1,0)</f>
        <v>0</v>
      </c>
    </row>
    <row r="397" spans="41:48" x14ac:dyDescent="0.15">
      <c r="AO397" s="376">
        <v>11</v>
      </c>
      <c r="AP397" s="376">
        <v>3</v>
      </c>
      <c r="AQ397" s="376">
        <v>8</v>
      </c>
      <c r="AR397" s="37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76">
        <f ca="1">COUNTIF(INDIRECT("H"&amp;(ROW()+12*(($AO397-1)*3+$AP397)-ROW())/12+5):INDIRECT("S"&amp;(ROW()+12*(($AO397-1)*3+$AP397)-ROW())/12+5),AR397)</f>
        <v>0</v>
      </c>
      <c r="AT397" s="378"/>
      <c r="AV397" s="376">
        <f ca="1">IF(AND(AR397&gt;0,AS397&gt;0),COUNTIF(AV$6:AV396,"&gt;0")+1,0)</f>
        <v>0</v>
      </c>
    </row>
    <row r="398" spans="41:48" x14ac:dyDescent="0.15">
      <c r="AO398" s="376">
        <v>11</v>
      </c>
      <c r="AP398" s="376">
        <v>3</v>
      </c>
      <c r="AQ398" s="376">
        <v>9</v>
      </c>
      <c r="AR398" s="37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76">
        <f ca="1">COUNTIF(INDIRECT("H"&amp;(ROW()+12*(($AO398-1)*3+$AP398)-ROW())/12+5):INDIRECT("S"&amp;(ROW()+12*(($AO398-1)*3+$AP398)-ROW())/12+5),AR398)</f>
        <v>0</v>
      </c>
      <c r="AT398" s="378"/>
      <c r="AV398" s="376">
        <f ca="1">IF(AND(AR398&gt;0,AS398&gt;0),COUNTIF(AV$6:AV397,"&gt;0")+1,0)</f>
        <v>0</v>
      </c>
    </row>
    <row r="399" spans="41:48" x14ac:dyDescent="0.15">
      <c r="AO399" s="376">
        <v>11</v>
      </c>
      <c r="AP399" s="376">
        <v>3</v>
      </c>
      <c r="AQ399" s="376">
        <v>10</v>
      </c>
      <c r="AR399" s="37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76">
        <f ca="1">COUNTIF(INDIRECT("H"&amp;(ROW()+12*(($AO399-1)*3+$AP399)-ROW())/12+5):INDIRECT("S"&amp;(ROW()+12*(($AO399-1)*3+$AP399)-ROW())/12+5),AR399)</f>
        <v>0</v>
      </c>
      <c r="AT399" s="378"/>
      <c r="AV399" s="376">
        <f ca="1">IF(AND(AR399&gt;0,AS399&gt;0),COUNTIF(AV$6:AV398,"&gt;0")+1,0)</f>
        <v>0</v>
      </c>
    </row>
    <row r="400" spans="41:48" x14ac:dyDescent="0.15">
      <c r="AO400" s="376">
        <v>11</v>
      </c>
      <c r="AP400" s="376">
        <v>3</v>
      </c>
      <c r="AQ400" s="376">
        <v>11</v>
      </c>
      <c r="AR400" s="37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76">
        <f ca="1">COUNTIF(INDIRECT("H"&amp;(ROW()+12*(($AO400-1)*3+$AP400)-ROW())/12+5):INDIRECT("S"&amp;(ROW()+12*(($AO400-1)*3+$AP400)-ROW())/12+5),AR400)</f>
        <v>0</v>
      </c>
      <c r="AT400" s="378"/>
      <c r="AV400" s="376">
        <f ca="1">IF(AND(AR400&gt;0,AS400&gt;0),COUNTIF(AV$6:AV399,"&gt;0")+1,0)</f>
        <v>0</v>
      </c>
    </row>
    <row r="401" spans="41:48" x14ac:dyDescent="0.15">
      <c r="AO401" s="376">
        <v>11</v>
      </c>
      <c r="AP401" s="376">
        <v>3</v>
      </c>
      <c r="AQ401" s="376">
        <v>12</v>
      </c>
      <c r="AR401" s="37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76">
        <f ca="1">COUNTIF(INDIRECT("H"&amp;(ROW()+12*(($AO401-1)*3+$AP401)-ROW())/12+5):INDIRECT("S"&amp;(ROW()+12*(($AO401-1)*3+$AP401)-ROW())/12+5),AR401)</f>
        <v>0</v>
      </c>
      <c r="AT401" s="378"/>
      <c r="AV401" s="376">
        <f ca="1">IF(AND(AR401&gt;0,AS401&gt;0),COUNTIF(AV$6:AV400,"&gt;0")+1,0)</f>
        <v>0</v>
      </c>
    </row>
    <row r="402" spans="41:48" x14ac:dyDescent="0.15">
      <c r="AO402" s="376">
        <v>12</v>
      </c>
      <c r="AP402" s="376">
        <v>1</v>
      </c>
      <c r="AQ402" s="376">
        <v>1</v>
      </c>
      <c r="AR402" s="37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76">
        <f ca="1">COUNTIF(INDIRECT("H"&amp;(ROW()+12*(($AO402-1)*3+$AP402)-ROW())/12+5):INDIRECT("S"&amp;(ROW()+12*(($AO402-1)*3+$AP402)-ROW())/12+5),AR402)</f>
        <v>0</v>
      </c>
      <c r="AT402" s="378"/>
      <c r="AV402" s="376">
        <f ca="1">IF(AND(AR402&gt;0,AS402&gt;0),COUNTIF(AV$6:AV401,"&gt;0")+1,0)</f>
        <v>0</v>
      </c>
    </row>
    <row r="403" spans="41:48" x14ac:dyDescent="0.15">
      <c r="AO403" s="376">
        <v>12</v>
      </c>
      <c r="AP403" s="376">
        <v>1</v>
      </c>
      <c r="AQ403" s="376">
        <v>2</v>
      </c>
      <c r="AR403" s="37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76">
        <f ca="1">COUNTIF(INDIRECT("H"&amp;(ROW()+12*(($AO403-1)*3+$AP403)-ROW())/12+5):INDIRECT("S"&amp;(ROW()+12*(($AO403-1)*3+$AP403)-ROW())/12+5),AR403)</f>
        <v>0</v>
      </c>
      <c r="AT403" s="378"/>
      <c r="AV403" s="376">
        <f ca="1">IF(AND(AR403&gt;0,AS403&gt;0),COUNTIF(AV$6:AV402,"&gt;0")+1,0)</f>
        <v>0</v>
      </c>
    </row>
    <row r="404" spans="41:48" x14ac:dyDescent="0.15">
      <c r="AO404" s="376">
        <v>12</v>
      </c>
      <c r="AP404" s="376">
        <v>1</v>
      </c>
      <c r="AQ404" s="376">
        <v>3</v>
      </c>
      <c r="AR404" s="37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76">
        <f ca="1">COUNTIF(INDIRECT("H"&amp;(ROW()+12*(($AO404-1)*3+$AP404)-ROW())/12+5):INDIRECT("S"&amp;(ROW()+12*(($AO404-1)*3+$AP404)-ROW())/12+5),AR404)</f>
        <v>0</v>
      </c>
      <c r="AT404" s="378"/>
      <c r="AV404" s="376">
        <f ca="1">IF(AND(AR404&gt;0,AS404&gt;0),COUNTIF(AV$6:AV403,"&gt;0")+1,0)</f>
        <v>0</v>
      </c>
    </row>
    <row r="405" spans="41:48" x14ac:dyDescent="0.15">
      <c r="AO405" s="376">
        <v>12</v>
      </c>
      <c r="AP405" s="376">
        <v>1</v>
      </c>
      <c r="AQ405" s="376">
        <v>4</v>
      </c>
      <c r="AR405" s="37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76">
        <f ca="1">COUNTIF(INDIRECT("H"&amp;(ROW()+12*(($AO405-1)*3+$AP405)-ROW())/12+5):INDIRECT("S"&amp;(ROW()+12*(($AO405-1)*3+$AP405)-ROW())/12+5),AR405)</f>
        <v>0</v>
      </c>
      <c r="AT405" s="378"/>
      <c r="AV405" s="376">
        <f ca="1">IF(AND(AR405&gt;0,AS405&gt;0),COUNTIF(AV$6:AV404,"&gt;0")+1,0)</f>
        <v>0</v>
      </c>
    </row>
    <row r="406" spans="41:48" x14ac:dyDescent="0.15">
      <c r="AO406" s="376">
        <v>12</v>
      </c>
      <c r="AP406" s="376">
        <v>1</v>
      </c>
      <c r="AQ406" s="376">
        <v>5</v>
      </c>
      <c r="AR406" s="37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76">
        <f ca="1">COUNTIF(INDIRECT("H"&amp;(ROW()+12*(($AO406-1)*3+$AP406)-ROW())/12+5):INDIRECT("S"&amp;(ROW()+12*(($AO406-1)*3+$AP406)-ROW())/12+5),AR406)</f>
        <v>0</v>
      </c>
      <c r="AT406" s="378"/>
      <c r="AV406" s="376">
        <f ca="1">IF(AND(AR406&gt;0,AS406&gt;0),COUNTIF(AV$6:AV405,"&gt;0")+1,0)</f>
        <v>0</v>
      </c>
    </row>
    <row r="407" spans="41:48" x14ac:dyDescent="0.15">
      <c r="AO407" s="376">
        <v>12</v>
      </c>
      <c r="AP407" s="376">
        <v>1</v>
      </c>
      <c r="AQ407" s="376">
        <v>6</v>
      </c>
      <c r="AR407" s="37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76">
        <f ca="1">COUNTIF(INDIRECT("H"&amp;(ROW()+12*(($AO407-1)*3+$AP407)-ROW())/12+5):INDIRECT("S"&amp;(ROW()+12*(($AO407-1)*3+$AP407)-ROW())/12+5),AR407)</f>
        <v>0</v>
      </c>
      <c r="AT407" s="378"/>
      <c r="AV407" s="376">
        <f ca="1">IF(AND(AR407&gt;0,AS407&gt;0),COUNTIF(AV$6:AV406,"&gt;0")+1,0)</f>
        <v>0</v>
      </c>
    </row>
    <row r="408" spans="41:48" x14ac:dyDescent="0.15">
      <c r="AO408" s="376">
        <v>12</v>
      </c>
      <c r="AP408" s="376">
        <v>1</v>
      </c>
      <c r="AQ408" s="376">
        <v>7</v>
      </c>
      <c r="AR408" s="37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76">
        <f ca="1">COUNTIF(INDIRECT("H"&amp;(ROW()+12*(($AO408-1)*3+$AP408)-ROW())/12+5):INDIRECT("S"&amp;(ROW()+12*(($AO408-1)*3+$AP408)-ROW())/12+5),AR408)</f>
        <v>0</v>
      </c>
      <c r="AT408" s="378"/>
      <c r="AV408" s="376">
        <f ca="1">IF(AND(AR408&gt;0,AS408&gt;0),COUNTIF(AV$6:AV407,"&gt;0")+1,0)</f>
        <v>0</v>
      </c>
    </row>
    <row r="409" spans="41:48" x14ac:dyDescent="0.15">
      <c r="AO409" s="376">
        <v>12</v>
      </c>
      <c r="AP409" s="376">
        <v>1</v>
      </c>
      <c r="AQ409" s="376">
        <v>8</v>
      </c>
      <c r="AR409" s="37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76">
        <f ca="1">COUNTIF(INDIRECT("H"&amp;(ROW()+12*(($AO409-1)*3+$AP409)-ROW())/12+5):INDIRECT("S"&amp;(ROW()+12*(($AO409-1)*3+$AP409)-ROW())/12+5),AR409)</f>
        <v>0</v>
      </c>
      <c r="AT409" s="378"/>
      <c r="AV409" s="376">
        <f ca="1">IF(AND(AR409&gt;0,AS409&gt;0),COUNTIF(AV$6:AV408,"&gt;0")+1,0)</f>
        <v>0</v>
      </c>
    </row>
    <row r="410" spans="41:48" x14ac:dyDescent="0.15">
      <c r="AO410" s="376">
        <v>12</v>
      </c>
      <c r="AP410" s="376">
        <v>1</v>
      </c>
      <c r="AQ410" s="376">
        <v>9</v>
      </c>
      <c r="AR410" s="37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76">
        <f ca="1">COUNTIF(INDIRECT("H"&amp;(ROW()+12*(($AO410-1)*3+$AP410)-ROW())/12+5):INDIRECT("S"&amp;(ROW()+12*(($AO410-1)*3+$AP410)-ROW())/12+5),AR410)</f>
        <v>0</v>
      </c>
      <c r="AT410" s="378"/>
      <c r="AV410" s="376">
        <f ca="1">IF(AND(AR410&gt;0,AS410&gt;0),COUNTIF(AV$6:AV409,"&gt;0")+1,0)</f>
        <v>0</v>
      </c>
    </row>
    <row r="411" spans="41:48" x14ac:dyDescent="0.15">
      <c r="AO411" s="376">
        <v>12</v>
      </c>
      <c r="AP411" s="376">
        <v>1</v>
      </c>
      <c r="AQ411" s="376">
        <v>10</v>
      </c>
      <c r="AR411" s="37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76">
        <f ca="1">COUNTIF(INDIRECT("H"&amp;(ROW()+12*(($AO411-1)*3+$AP411)-ROW())/12+5):INDIRECT("S"&amp;(ROW()+12*(($AO411-1)*3+$AP411)-ROW())/12+5),AR411)</f>
        <v>0</v>
      </c>
      <c r="AT411" s="378"/>
      <c r="AV411" s="376">
        <f ca="1">IF(AND(AR411&gt;0,AS411&gt;0),COUNTIF(AV$6:AV410,"&gt;0")+1,0)</f>
        <v>0</v>
      </c>
    </row>
    <row r="412" spans="41:48" x14ac:dyDescent="0.15">
      <c r="AO412" s="376">
        <v>12</v>
      </c>
      <c r="AP412" s="376">
        <v>1</v>
      </c>
      <c r="AQ412" s="376">
        <v>11</v>
      </c>
      <c r="AR412" s="37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76">
        <f ca="1">COUNTIF(INDIRECT("H"&amp;(ROW()+12*(($AO412-1)*3+$AP412)-ROW())/12+5):INDIRECT("S"&amp;(ROW()+12*(($AO412-1)*3+$AP412)-ROW())/12+5),AR412)</f>
        <v>0</v>
      </c>
      <c r="AT412" s="378"/>
      <c r="AV412" s="376">
        <f ca="1">IF(AND(AR412&gt;0,AS412&gt;0),COUNTIF(AV$6:AV411,"&gt;0")+1,0)</f>
        <v>0</v>
      </c>
    </row>
    <row r="413" spans="41:48" x14ac:dyDescent="0.15">
      <c r="AO413" s="376">
        <v>12</v>
      </c>
      <c r="AP413" s="376">
        <v>1</v>
      </c>
      <c r="AQ413" s="376">
        <v>12</v>
      </c>
      <c r="AR413" s="37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76">
        <f ca="1">COUNTIF(INDIRECT("H"&amp;(ROW()+12*(($AO413-1)*3+$AP413)-ROW())/12+5):INDIRECT("S"&amp;(ROW()+12*(($AO413-1)*3+$AP413)-ROW())/12+5),AR413)</f>
        <v>0</v>
      </c>
      <c r="AT413" s="378"/>
      <c r="AV413" s="376">
        <f ca="1">IF(AND(AR413&gt;0,AS413&gt;0),COUNTIF(AV$6:AV412,"&gt;0")+1,0)</f>
        <v>0</v>
      </c>
    </row>
    <row r="414" spans="41:48" x14ac:dyDescent="0.15">
      <c r="AO414" s="376">
        <v>12</v>
      </c>
      <c r="AP414" s="376">
        <v>2</v>
      </c>
      <c r="AQ414" s="376">
        <v>1</v>
      </c>
      <c r="AR414" s="37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76">
        <f ca="1">COUNTIF(INDIRECT("H"&amp;(ROW()+12*(($AO414-1)*3+$AP414)-ROW())/12+5):INDIRECT("S"&amp;(ROW()+12*(($AO414-1)*3+$AP414)-ROW())/12+5),AR414)</f>
        <v>0</v>
      </c>
      <c r="AT414" s="378"/>
      <c r="AV414" s="376">
        <f ca="1">IF(AND(AR414&gt;0,AS414&gt;0),COUNTIF(AV$6:AV413,"&gt;0")+1,0)</f>
        <v>0</v>
      </c>
    </row>
    <row r="415" spans="41:48" x14ac:dyDescent="0.15">
      <c r="AO415" s="376">
        <v>12</v>
      </c>
      <c r="AP415" s="376">
        <v>2</v>
      </c>
      <c r="AQ415" s="376">
        <v>2</v>
      </c>
      <c r="AR415" s="37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76">
        <f ca="1">COUNTIF(INDIRECT("H"&amp;(ROW()+12*(($AO415-1)*3+$AP415)-ROW())/12+5):INDIRECT("S"&amp;(ROW()+12*(($AO415-1)*3+$AP415)-ROW())/12+5),AR415)</f>
        <v>0</v>
      </c>
      <c r="AT415" s="378"/>
      <c r="AV415" s="376">
        <f ca="1">IF(AND(AR415&gt;0,AS415&gt;0),COUNTIF(AV$6:AV414,"&gt;0")+1,0)</f>
        <v>0</v>
      </c>
    </row>
    <row r="416" spans="41:48" x14ac:dyDescent="0.15">
      <c r="AO416" s="376">
        <v>12</v>
      </c>
      <c r="AP416" s="376">
        <v>2</v>
      </c>
      <c r="AQ416" s="376">
        <v>3</v>
      </c>
      <c r="AR416" s="37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76">
        <f ca="1">COUNTIF(INDIRECT("H"&amp;(ROW()+12*(($AO416-1)*3+$AP416)-ROW())/12+5):INDIRECT("S"&amp;(ROW()+12*(($AO416-1)*3+$AP416)-ROW())/12+5),AR416)</f>
        <v>0</v>
      </c>
      <c r="AT416" s="378"/>
      <c r="AV416" s="376">
        <f ca="1">IF(AND(AR416&gt;0,AS416&gt;0),COUNTIF(AV$6:AV415,"&gt;0")+1,0)</f>
        <v>0</v>
      </c>
    </row>
    <row r="417" spans="41:48" x14ac:dyDescent="0.15">
      <c r="AO417" s="376">
        <v>12</v>
      </c>
      <c r="AP417" s="376">
        <v>2</v>
      </c>
      <c r="AQ417" s="376">
        <v>4</v>
      </c>
      <c r="AR417" s="37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76">
        <f ca="1">COUNTIF(INDIRECT("H"&amp;(ROW()+12*(($AO417-1)*3+$AP417)-ROW())/12+5):INDIRECT("S"&amp;(ROW()+12*(($AO417-1)*3+$AP417)-ROW())/12+5),AR417)</f>
        <v>0</v>
      </c>
      <c r="AT417" s="378"/>
      <c r="AV417" s="376">
        <f ca="1">IF(AND(AR417&gt;0,AS417&gt;0),COUNTIF(AV$6:AV416,"&gt;0")+1,0)</f>
        <v>0</v>
      </c>
    </row>
    <row r="418" spans="41:48" x14ac:dyDescent="0.15">
      <c r="AO418" s="376">
        <v>12</v>
      </c>
      <c r="AP418" s="376">
        <v>2</v>
      </c>
      <c r="AQ418" s="376">
        <v>5</v>
      </c>
      <c r="AR418" s="37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76">
        <f ca="1">COUNTIF(INDIRECT("H"&amp;(ROW()+12*(($AO418-1)*3+$AP418)-ROW())/12+5):INDIRECT("S"&amp;(ROW()+12*(($AO418-1)*3+$AP418)-ROW())/12+5),AR418)</f>
        <v>0</v>
      </c>
      <c r="AT418" s="378"/>
      <c r="AV418" s="376">
        <f ca="1">IF(AND(AR418&gt;0,AS418&gt;0),COUNTIF(AV$6:AV417,"&gt;0")+1,0)</f>
        <v>0</v>
      </c>
    </row>
    <row r="419" spans="41:48" x14ac:dyDescent="0.15">
      <c r="AO419" s="376">
        <v>12</v>
      </c>
      <c r="AP419" s="376">
        <v>2</v>
      </c>
      <c r="AQ419" s="376">
        <v>6</v>
      </c>
      <c r="AR419" s="37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76">
        <f ca="1">COUNTIF(INDIRECT("H"&amp;(ROW()+12*(($AO419-1)*3+$AP419)-ROW())/12+5):INDIRECT("S"&amp;(ROW()+12*(($AO419-1)*3+$AP419)-ROW())/12+5),AR419)</f>
        <v>0</v>
      </c>
      <c r="AT419" s="378"/>
      <c r="AV419" s="376">
        <f ca="1">IF(AND(AR419&gt;0,AS419&gt;0),COUNTIF(AV$6:AV418,"&gt;0")+1,0)</f>
        <v>0</v>
      </c>
    </row>
    <row r="420" spans="41:48" x14ac:dyDescent="0.15">
      <c r="AO420" s="376">
        <v>12</v>
      </c>
      <c r="AP420" s="376">
        <v>2</v>
      </c>
      <c r="AQ420" s="376">
        <v>7</v>
      </c>
      <c r="AR420" s="37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76">
        <f ca="1">COUNTIF(INDIRECT("H"&amp;(ROW()+12*(($AO420-1)*3+$AP420)-ROW())/12+5):INDIRECT("S"&amp;(ROW()+12*(($AO420-1)*3+$AP420)-ROW())/12+5),AR420)</f>
        <v>0</v>
      </c>
      <c r="AT420" s="378"/>
      <c r="AV420" s="376">
        <f ca="1">IF(AND(AR420&gt;0,AS420&gt;0),COUNTIF(AV$6:AV419,"&gt;0")+1,0)</f>
        <v>0</v>
      </c>
    </row>
    <row r="421" spans="41:48" x14ac:dyDescent="0.15">
      <c r="AO421" s="376">
        <v>12</v>
      </c>
      <c r="AP421" s="376">
        <v>2</v>
      </c>
      <c r="AQ421" s="376">
        <v>8</v>
      </c>
      <c r="AR421" s="37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76">
        <f ca="1">COUNTIF(INDIRECT("H"&amp;(ROW()+12*(($AO421-1)*3+$AP421)-ROW())/12+5):INDIRECT("S"&amp;(ROW()+12*(($AO421-1)*3+$AP421)-ROW())/12+5),AR421)</f>
        <v>0</v>
      </c>
      <c r="AT421" s="378"/>
      <c r="AV421" s="376">
        <f ca="1">IF(AND(AR421&gt;0,AS421&gt;0),COUNTIF(AV$6:AV420,"&gt;0")+1,0)</f>
        <v>0</v>
      </c>
    </row>
    <row r="422" spans="41:48" x14ac:dyDescent="0.15">
      <c r="AO422" s="376">
        <v>12</v>
      </c>
      <c r="AP422" s="376">
        <v>2</v>
      </c>
      <c r="AQ422" s="376">
        <v>9</v>
      </c>
      <c r="AR422" s="37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76">
        <f ca="1">COUNTIF(INDIRECT("H"&amp;(ROW()+12*(($AO422-1)*3+$AP422)-ROW())/12+5):INDIRECT("S"&amp;(ROW()+12*(($AO422-1)*3+$AP422)-ROW())/12+5),AR422)</f>
        <v>0</v>
      </c>
      <c r="AT422" s="378"/>
      <c r="AV422" s="376">
        <f ca="1">IF(AND(AR422&gt;0,AS422&gt;0),COUNTIF(AV$6:AV421,"&gt;0")+1,0)</f>
        <v>0</v>
      </c>
    </row>
    <row r="423" spans="41:48" x14ac:dyDescent="0.15">
      <c r="AO423" s="376">
        <v>12</v>
      </c>
      <c r="AP423" s="376">
        <v>2</v>
      </c>
      <c r="AQ423" s="376">
        <v>10</v>
      </c>
      <c r="AR423" s="37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76">
        <f ca="1">COUNTIF(INDIRECT("H"&amp;(ROW()+12*(($AO423-1)*3+$AP423)-ROW())/12+5):INDIRECT("S"&amp;(ROW()+12*(($AO423-1)*3+$AP423)-ROW())/12+5),AR423)</f>
        <v>0</v>
      </c>
      <c r="AT423" s="378"/>
      <c r="AV423" s="376">
        <f ca="1">IF(AND(AR423&gt;0,AS423&gt;0),COUNTIF(AV$6:AV422,"&gt;0")+1,0)</f>
        <v>0</v>
      </c>
    </row>
    <row r="424" spans="41:48" x14ac:dyDescent="0.15">
      <c r="AO424" s="376">
        <v>12</v>
      </c>
      <c r="AP424" s="376">
        <v>2</v>
      </c>
      <c r="AQ424" s="376">
        <v>11</v>
      </c>
      <c r="AR424" s="37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76">
        <f ca="1">COUNTIF(INDIRECT("H"&amp;(ROW()+12*(($AO424-1)*3+$AP424)-ROW())/12+5):INDIRECT("S"&amp;(ROW()+12*(($AO424-1)*3+$AP424)-ROW())/12+5),AR424)</f>
        <v>0</v>
      </c>
      <c r="AT424" s="378"/>
      <c r="AV424" s="376">
        <f ca="1">IF(AND(AR424&gt;0,AS424&gt;0),COUNTIF(AV$6:AV423,"&gt;0")+1,0)</f>
        <v>0</v>
      </c>
    </row>
    <row r="425" spans="41:48" x14ac:dyDescent="0.15">
      <c r="AO425" s="376">
        <v>12</v>
      </c>
      <c r="AP425" s="376">
        <v>2</v>
      </c>
      <c r="AQ425" s="376">
        <v>12</v>
      </c>
      <c r="AR425" s="37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76">
        <f ca="1">COUNTIF(INDIRECT("H"&amp;(ROW()+12*(($AO425-1)*3+$AP425)-ROW())/12+5):INDIRECT("S"&amp;(ROW()+12*(($AO425-1)*3+$AP425)-ROW())/12+5),AR425)</f>
        <v>0</v>
      </c>
      <c r="AT425" s="378"/>
      <c r="AV425" s="376">
        <f ca="1">IF(AND(AR425&gt;0,AS425&gt;0),COUNTIF(AV$6:AV424,"&gt;0")+1,0)</f>
        <v>0</v>
      </c>
    </row>
    <row r="426" spans="41:48" x14ac:dyDescent="0.15">
      <c r="AO426" s="376">
        <v>12</v>
      </c>
      <c r="AP426" s="376">
        <v>3</v>
      </c>
      <c r="AQ426" s="376">
        <v>1</v>
      </c>
      <c r="AR426" s="37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76">
        <f ca="1">COUNTIF(INDIRECT("H"&amp;(ROW()+12*(($AO426-1)*3+$AP426)-ROW())/12+5):INDIRECT("S"&amp;(ROW()+12*(($AO426-1)*3+$AP426)-ROW())/12+5),AR426)</f>
        <v>0</v>
      </c>
      <c r="AT426" s="378"/>
      <c r="AV426" s="376">
        <f ca="1">IF(AND(AR426&gt;0,AS426&gt;0),COUNTIF(AV$6:AV425,"&gt;0")+1,0)</f>
        <v>0</v>
      </c>
    </row>
    <row r="427" spans="41:48" x14ac:dyDescent="0.15">
      <c r="AO427" s="376">
        <v>12</v>
      </c>
      <c r="AP427" s="376">
        <v>3</v>
      </c>
      <c r="AQ427" s="376">
        <v>2</v>
      </c>
      <c r="AR427" s="37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76">
        <f ca="1">COUNTIF(INDIRECT("H"&amp;(ROW()+12*(($AO427-1)*3+$AP427)-ROW())/12+5):INDIRECT("S"&amp;(ROW()+12*(($AO427-1)*3+$AP427)-ROW())/12+5),AR427)</f>
        <v>0</v>
      </c>
      <c r="AT427" s="378"/>
      <c r="AV427" s="376">
        <f ca="1">IF(AND(AR427&gt;0,AS427&gt;0),COUNTIF(AV$6:AV426,"&gt;0")+1,0)</f>
        <v>0</v>
      </c>
    </row>
    <row r="428" spans="41:48" x14ac:dyDescent="0.15">
      <c r="AO428" s="376">
        <v>12</v>
      </c>
      <c r="AP428" s="376">
        <v>3</v>
      </c>
      <c r="AQ428" s="376">
        <v>3</v>
      </c>
      <c r="AR428" s="37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76">
        <f ca="1">COUNTIF(INDIRECT("H"&amp;(ROW()+12*(($AO428-1)*3+$AP428)-ROW())/12+5):INDIRECT("S"&amp;(ROW()+12*(($AO428-1)*3+$AP428)-ROW())/12+5),AR428)</f>
        <v>0</v>
      </c>
      <c r="AT428" s="378"/>
      <c r="AV428" s="376">
        <f ca="1">IF(AND(AR428&gt;0,AS428&gt;0),COUNTIF(AV$6:AV427,"&gt;0")+1,0)</f>
        <v>0</v>
      </c>
    </row>
    <row r="429" spans="41:48" x14ac:dyDescent="0.15">
      <c r="AO429" s="376">
        <v>12</v>
      </c>
      <c r="AP429" s="376">
        <v>3</v>
      </c>
      <c r="AQ429" s="376">
        <v>4</v>
      </c>
      <c r="AR429" s="37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76">
        <f ca="1">COUNTIF(INDIRECT("H"&amp;(ROW()+12*(($AO429-1)*3+$AP429)-ROW())/12+5):INDIRECT("S"&amp;(ROW()+12*(($AO429-1)*3+$AP429)-ROW())/12+5),AR429)</f>
        <v>0</v>
      </c>
      <c r="AT429" s="378"/>
      <c r="AV429" s="376">
        <f ca="1">IF(AND(AR429&gt;0,AS429&gt;0),COUNTIF(AV$6:AV428,"&gt;0")+1,0)</f>
        <v>0</v>
      </c>
    </row>
    <row r="430" spans="41:48" x14ac:dyDescent="0.15">
      <c r="AO430" s="376">
        <v>12</v>
      </c>
      <c r="AP430" s="376">
        <v>3</v>
      </c>
      <c r="AQ430" s="376">
        <v>5</v>
      </c>
      <c r="AR430" s="37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76">
        <f ca="1">COUNTIF(INDIRECT("H"&amp;(ROW()+12*(($AO430-1)*3+$AP430)-ROW())/12+5):INDIRECT("S"&amp;(ROW()+12*(($AO430-1)*3+$AP430)-ROW())/12+5),AR430)</f>
        <v>0</v>
      </c>
      <c r="AT430" s="378"/>
      <c r="AV430" s="376">
        <f ca="1">IF(AND(AR430&gt;0,AS430&gt;0),COUNTIF(AV$6:AV429,"&gt;0")+1,0)</f>
        <v>0</v>
      </c>
    </row>
    <row r="431" spans="41:48" x14ac:dyDescent="0.15">
      <c r="AO431" s="376">
        <v>12</v>
      </c>
      <c r="AP431" s="376">
        <v>3</v>
      </c>
      <c r="AQ431" s="376">
        <v>6</v>
      </c>
      <c r="AR431" s="37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76">
        <f ca="1">COUNTIF(INDIRECT("H"&amp;(ROW()+12*(($AO431-1)*3+$AP431)-ROW())/12+5):INDIRECT("S"&amp;(ROW()+12*(($AO431-1)*3+$AP431)-ROW())/12+5),AR431)</f>
        <v>0</v>
      </c>
      <c r="AT431" s="378"/>
      <c r="AV431" s="376">
        <f ca="1">IF(AND(AR431&gt;0,AS431&gt;0),COUNTIF(AV$6:AV430,"&gt;0")+1,0)</f>
        <v>0</v>
      </c>
    </row>
    <row r="432" spans="41:48" x14ac:dyDescent="0.15">
      <c r="AO432" s="376">
        <v>12</v>
      </c>
      <c r="AP432" s="376">
        <v>3</v>
      </c>
      <c r="AQ432" s="376">
        <v>7</v>
      </c>
      <c r="AR432" s="37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76">
        <f ca="1">COUNTIF(INDIRECT("H"&amp;(ROW()+12*(($AO432-1)*3+$AP432)-ROW())/12+5):INDIRECT("S"&amp;(ROW()+12*(($AO432-1)*3+$AP432)-ROW())/12+5),AR432)</f>
        <v>0</v>
      </c>
      <c r="AT432" s="378"/>
      <c r="AV432" s="376">
        <f ca="1">IF(AND(AR432&gt;0,AS432&gt;0),COUNTIF(AV$6:AV431,"&gt;0")+1,0)</f>
        <v>0</v>
      </c>
    </row>
    <row r="433" spans="41:48" x14ac:dyDescent="0.15">
      <c r="AO433" s="376">
        <v>12</v>
      </c>
      <c r="AP433" s="376">
        <v>3</v>
      </c>
      <c r="AQ433" s="376">
        <v>8</v>
      </c>
      <c r="AR433" s="37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76">
        <f ca="1">COUNTIF(INDIRECT("H"&amp;(ROW()+12*(($AO433-1)*3+$AP433)-ROW())/12+5):INDIRECT("S"&amp;(ROW()+12*(($AO433-1)*3+$AP433)-ROW())/12+5),AR433)</f>
        <v>0</v>
      </c>
      <c r="AT433" s="378"/>
      <c r="AV433" s="376">
        <f ca="1">IF(AND(AR433&gt;0,AS433&gt;0),COUNTIF(AV$6:AV432,"&gt;0")+1,0)</f>
        <v>0</v>
      </c>
    </row>
    <row r="434" spans="41:48" x14ac:dyDescent="0.15">
      <c r="AO434" s="376">
        <v>12</v>
      </c>
      <c r="AP434" s="376">
        <v>3</v>
      </c>
      <c r="AQ434" s="376">
        <v>9</v>
      </c>
      <c r="AR434" s="37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76">
        <f ca="1">COUNTIF(INDIRECT("H"&amp;(ROW()+12*(($AO434-1)*3+$AP434)-ROW())/12+5):INDIRECT("S"&amp;(ROW()+12*(($AO434-1)*3+$AP434)-ROW())/12+5),AR434)</f>
        <v>0</v>
      </c>
      <c r="AT434" s="378"/>
      <c r="AV434" s="376">
        <f ca="1">IF(AND(AR434&gt;0,AS434&gt;0),COUNTIF(AV$6:AV433,"&gt;0")+1,0)</f>
        <v>0</v>
      </c>
    </row>
    <row r="435" spans="41:48" x14ac:dyDescent="0.15">
      <c r="AO435" s="376">
        <v>12</v>
      </c>
      <c r="AP435" s="376">
        <v>3</v>
      </c>
      <c r="AQ435" s="376">
        <v>10</v>
      </c>
      <c r="AR435" s="37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76">
        <f ca="1">COUNTIF(INDIRECT("H"&amp;(ROW()+12*(($AO435-1)*3+$AP435)-ROW())/12+5):INDIRECT("S"&amp;(ROW()+12*(($AO435-1)*3+$AP435)-ROW())/12+5),AR435)</f>
        <v>0</v>
      </c>
      <c r="AT435" s="378"/>
      <c r="AV435" s="376">
        <f ca="1">IF(AND(AR435&gt;0,AS435&gt;0),COUNTIF(AV$6:AV434,"&gt;0")+1,0)</f>
        <v>0</v>
      </c>
    </row>
    <row r="436" spans="41:48" x14ac:dyDescent="0.15">
      <c r="AO436" s="376">
        <v>12</v>
      </c>
      <c r="AP436" s="376">
        <v>3</v>
      </c>
      <c r="AQ436" s="376">
        <v>11</v>
      </c>
      <c r="AR436" s="37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76">
        <f ca="1">COUNTIF(INDIRECT("H"&amp;(ROW()+12*(($AO436-1)*3+$AP436)-ROW())/12+5):INDIRECT("S"&amp;(ROW()+12*(($AO436-1)*3+$AP436)-ROW())/12+5),AR436)</f>
        <v>0</v>
      </c>
      <c r="AT436" s="378"/>
      <c r="AV436" s="376">
        <f ca="1">IF(AND(AR436&gt;0,AS436&gt;0),COUNTIF(AV$6:AV435,"&gt;0")+1,0)</f>
        <v>0</v>
      </c>
    </row>
    <row r="437" spans="41:48" x14ac:dyDescent="0.15">
      <c r="AO437" s="376">
        <v>12</v>
      </c>
      <c r="AP437" s="376">
        <v>3</v>
      </c>
      <c r="AQ437" s="376">
        <v>12</v>
      </c>
      <c r="AR437" s="37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76">
        <f ca="1">COUNTIF(INDIRECT("H"&amp;(ROW()+12*(($AO437-1)*3+$AP437)-ROW())/12+5):INDIRECT("S"&amp;(ROW()+12*(($AO437-1)*3+$AP437)-ROW())/12+5),AR437)</f>
        <v>0</v>
      </c>
      <c r="AT437" s="378"/>
      <c r="AV437" s="376">
        <f ca="1">IF(AND(AR437&gt;0,AS437&gt;0),COUNTIF(AV$6:AV436,"&gt;0")+1,0)</f>
        <v>0</v>
      </c>
    </row>
    <row r="438" spans="41:48" x14ac:dyDescent="0.15">
      <c r="AO438" s="376">
        <v>13</v>
      </c>
      <c r="AP438" s="376">
        <v>1</v>
      </c>
      <c r="AQ438" s="376">
        <v>1</v>
      </c>
      <c r="AR438" s="37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76">
        <f ca="1">COUNTIF(INDIRECT("H"&amp;(ROW()+12*(($AO438-1)*3+$AP438)-ROW())/12+5):INDIRECT("S"&amp;(ROW()+12*(($AO438-1)*3+$AP438)-ROW())/12+5),AR438)</f>
        <v>0</v>
      </c>
      <c r="AT438" s="378"/>
      <c r="AV438" s="376">
        <f ca="1">IF(AND(AR438&gt;0,AS438&gt;0),COUNTIF(AV$6:AV437,"&gt;0")+1,0)</f>
        <v>0</v>
      </c>
    </row>
    <row r="439" spans="41:48" x14ac:dyDescent="0.15">
      <c r="AO439" s="376">
        <v>13</v>
      </c>
      <c r="AP439" s="376">
        <v>1</v>
      </c>
      <c r="AQ439" s="376">
        <v>2</v>
      </c>
      <c r="AR439" s="37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76">
        <f ca="1">COUNTIF(INDIRECT("H"&amp;(ROW()+12*(($AO439-1)*3+$AP439)-ROW())/12+5):INDIRECT("S"&amp;(ROW()+12*(($AO439-1)*3+$AP439)-ROW())/12+5),AR439)</f>
        <v>0</v>
      </c>
      <c r="AT439" s="378"/>
      <c r="AV439" s="376">
        <f ca="1">IF(AND(AR439&gt;0,AS439&gt;0),COUNTIF(AV$6:AV438,"&gt;0")+1,0)</f>
        <v>0</v>
      </c>
    </row>
    <row r="440" spans="41:48" x14ac:dyDescent="0.15">
      <c r="AO440" s="376">
        <v>13</v>
      </c>
      <c r="AP440" s="376">
        <v>1</v>
      </c>
      <c r="AQ440" s="376">
        <v>3</v>
      </c>
      <c r="AR440" s="37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76">
        <f ca="1">COUNTIF(INDIRECT("H"&amp;(ROW()+12*(($AO440-1)*3+$AP440)-ROW())/12+5):INDIRECT("S"&amp;(ROW()+12*(($AO440-1)*3+$AP440)-ROW())/12+5),AR440)</f>
        <v>0</v>
      </c>
      <c r="AT440" s="378"/>
      <c r="AV440" s="376">
        <f ca="1">IF(AND(AR440&gt;0,AS440&gt;0),COUNTIF(AV$6:AV439,"&gt;0")+1,0)</f>
        <v>0</v>
      </c>
    </row>
    <row r="441" spans="41:48" x14ac:dyDescent="0.15">
      <c r="AO441" s="376">
        <v>13</v>
      </c>
      <c r="AP441" s="376">
        <v>1</v>
      </c>
      <c r="AQ441" s="376">
        <v>4</v>
      </c>
      <c r="AR441" s="37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76">
        <f ca="1">COUNTIF(INDIRECT("H"&amp;(ROW()+12*(($AO441-1)*3+$AP441)-ROW())/12+5):INDIRECT("S"&amp;(ROW()+12*(($AO441-1)*3+$AP441)-ROW())/12+5),AR441)</f>
        <v>0</v>
      </c>
      <c r="AT441" s="378"/>
      <c r="AV441" s="376">
        <f ca="1">IF(AND(AR441&gt;0,AS441&gt;0),COUNTIF(AV$6:AV440,"&gt;0")+1,0)</f>
        <v>0</v>
      </c>
    </row>
    <row r="442" spans="41:48" x14ac:dyDescent="0.15">
      <c r="AO442" s="376">
        <v>13</v>
      </c>
      <c r="AP442" s="376">
        <v>1</v>
      </c>
      <c r="AQ442" s="376">
        <v>5</v>
      </c>
      <c r="AR442" s="37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76">
        <f ca="1">COUNTIF(INDIRECT("H"&amp;(ROW()+12*(($AO442-1)*3+$AP442)-ROW())/12+5):INDIRECT("S"&amp;(ROW()+12*(($AO442-1)*3+$AP442)-ROW())/12+5),AR442)</f>
        <v>0</v>
      </c>
      <c r="AT442" s="378"/>
      <c r="AV442" s="376">
        <f ca="1">IF(AND(AR442&gt;0,AS442&gt;0),COUNTIF(AV$6:AV441,"&gt;0")+1,0)</f>
        <v>0</v>
      </c>
    </row>
    <row r="443" spans="41:48" x14ac:dyDescent="0.15">
      <c r="AO443" s="376">
        <v>13</v>
      </c>
      <c r="AP443" s="376">
        <v>1</v>
      </c>
      <c r="AQ443" s="376">
        <v>6</v>
      </c>
      <c r="AR443" s="37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76">
        <f ca="1">COUNTIF(INDIRECT("H"&amp;(ROW()+12*(($AO443-1)*3+$AP443)-ROW())/12+5):INDIRECT("S"&amp;(ROW()+12*(($AO443-1)*3+$AP443)-ROW())/12+5),AR443)</f>
        <v>0</v>
      </c>
      <c r="AT443" s="378"/>
      <c r="AV443" s="376">
        <f ca="1">IF(AND(AR443&gt;0,AS443&gt;0),COUNTIF(AV$6:AV442,"&gt;0")+1,0)</f>
        <v>0</v>
      </c>
    </row>
    <row r="444" spans="41:48" x14ac:dyDescent="0.15">
      <c r="AO444" s="376">
        <v>13</v>
      </c>
      <c r="AP444" s="376">
        <v>1</v>
      </c>
      <c r="AQ444" s="376">
        <v>7</v>
      </c>
      <c r="AR444" s="37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76">
        <f ca="1">COUNTIF(INDIRECT("H"&amp;(ROW()+12*(($AO444-1)*3+$AP444)-ROW())/12+5):INDIRECT("S"&amp;(ROW()+12*(($AO444-1)*3+$AP444)-ROW())/12+5),AR444)</f>
        <v>0</v>
      </c>
      <c r="AT444" s="378"/>
      <c r="AV444" s="376">
        <f ca="1">IF(AND(AR444&gt;0,AS444&gt;0),COUNTIF(AV$6:AV443,"&gt;0")+1,0)</f>
        <v>0</v>
      </c>
    </row>
    <row r="445" spans="41:48" x14ac:dyDescent="0.15">
      <c r="AO445" s="376">
        <v>13</v>
      </c>
      <c r="AP445" s="376">
        <v>1</v>
      </c>
      <c r="AQ445" s="376">
        <v>8</v>
      </c>
      <c r="AR445" s="37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76">
        <f ca="1">COUNTIF(INDIRECT("H"&amp;(ROW()+12*(($AO445-1)*3+$AP445)-ROW())/12+5):INDIRECT("S"&amp;(ROW()+12*(($AO445-1)*3+$AP445)-ROW())/12+5),AR445)</f>
        <v>0</v>
      </c>
      <c r="AT445" s="378"/>
      <c r="AV445" s="376">
        <f ca="1">IF(AND(AR445&gt;0,AS445&gt;0),COUNTIF(AV$6:AV444,"&gt;0")+1,0)</f>
        <v>0</v>
      </c>
    </row>
    <row r="446" spans="41:48" x14ac:dyDescent="0.15">
      <c r="AO446" s="376">
        <v>13</v>
      </c>
      <c r="AP446" s="376">
        <v>1</v>
      </c>
      <c r="AQ446" s="376">
        <v>9</v>
      </c>
      <c r="AR446" s="37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76">
        <f ca="1">COUNTIF(INDIRECT("H"&amp;(ROW()+12*(($AO446-1)*3+$AP446)-ROW())/12+5):INDIRECT("S"&amp;(ROW()+12*(($AO446-1)*3+$AP446)-ROW())/12+5),AR446)</f>
        <v>0</v>
      </c>
      <c r="AT446" s="378"/>
      <c r="AV446" s="376">
        <f ca="1">IF(AND(AR446&gt;0,AS446&gt;0),COUNTIF(AV$6:AV445,"&gt;0")+1,0)</f>
        <v>0</v>
      </c>
    </row>
    <row r="447" spans="41:48" x14ac:dyDescent="0.15">
      <c r="AO447" s="376">
        <v>13</v>
      </c>
      <c r="AP447" s="376">
        <v>1</v>
      </c>
      <c r="AQ447" s="376">
        <v>10</v>
      </c>
      <c r="AR447" s="37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76">
        <f ca="1">COUNTIF(INDIRECT("H"&amp;(ROW()+12*(($AO447-1)*3+$AP447)-ROW())/12+5):INDIRECT("S"&amp;(ROW()+12*(($AO447-1)*3+$AP447)-ROW())/12+5),AR447)</f>
        <v>0</v>
      </c>
      <c r="AT447" s="378"/>
      <c r="AV447" s="376">
        <f ca="1">IF(AND(AR447&gt;0,AS447&gt;0),COUNTIF(AV$6:AV446,"&gt;0")+1,0)</f>
        <v>0</v>
      </c>
    </row>
    <row r="448" spans="41:48" x14ac:dyDescent="0.15">
      <c r="AO448" s="376">
        <v>13</v>
      </c>
      <c r="AP448" s="376">
        <v>1</v>
      </c>
      <c r="AQ448" s="376">
        <v>11</v>
      </c>
      <c r="AR448" s="37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76">
        <f ca="1">COUNTIF(INDIRECT("H"&amp;(ROW()+12*(($AO448-1)*3+$AP448)-ROW())/12+5):INDIRECT("S"&amp;(ROW()+12*(($AO448-1)*3+$AP448)-ROW())/12+5),AR448)</f>
        <v>0</v>
      </c>
      <c r="AT448" s="378"/>
      <c r="AV448" s="376">
        <f ca="1">IF(AND(AR448&gt;0,AS448&gt;0),COUNTIF(AV$6:AV447,"&gt;0")+1,0)</f>
        <v>0</v>
      </c>
    </row>
    <row r="449" spans="41:48" x14ac:dyDescent="0.15">
      <c r="AO449" s="376">
        <v>13</v>
      </c>
      <c r="AP449" s="376">
        <v>1</v>
      </c>
      <c r="AQ449" s="376">
        <v>12</v>
      </c>
      <c r="AR449" s="37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76">
        <f ca="1">COUNTIF(INDIRECT("H"&amp;(ROW()+12*(($AO449-1)*3+$AP449)-ROW())/12+5):INDIRECT("S"&amp;(ROW()+12*(($AO449-1)*3+$AP449)-ROW())/12+5),AR449)</f>
        <v>0</v>
      </c>
      <c r="AT449" s="378"/>
      <c r="AV449" s="376">
        <f ca="1">IF(AND(AR449&gt;0,AS449&gt;0),COUNTIF(AV$6:AV448,"&gt;0")+1,0)</f>
        <v>0</v>
      </c>
    </row>
    <row r="450" spans="41:48" x14ac:dyDescent="0.15">
      <c r="AO450" s="376">
        <v>13</v>
      </c>
      <c r="AP450" s="376">
        <v>2</v>
      </c>
      <c r="AQ450" s="376">
        <v>1</v>
      </c>
      <c r="AR450" s="37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76">
        <f ca="1">COUNTIF(INDIRECT("H"&amp;(ROW()+12*(($AO450-1)*3+$AP450)-ROW())/12+5):INDIRECT("S"&amp;(ROW()+12*(($AO450-1)*3+$AP450)-ROW())/12+5),AR450)</f>
        <v>0</v>
      </c>
      <c r="AT450" s="378"/>
      <c r="AV450" s="376">
        <f ca="1">IF(AND(AR450&gt;0,AS450&gt;0),COUNTIF(AV$6:AV449,"&gt;0")+1,0)</f>
        <v>0</v>
      </c>
    </row>
    <row r="451" spans="41:48" x14ac:dyDescent="0.15">
      <c r="AO451" s="376">
        <v>13</v>
      </c>
      <c r="AP451" s="376">
        <v>2</v>
      </c>
      <c r="AQ451" s="376">
        <v>2</v>
      </c>
      <c r="AR451" s="37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76">
        <f ca="1">COUNTIF(INDIRECT("H"&amp;(ROW()+12*(($AO451-1)*3+$AP451)-ROW())/12+5):INDIRECT("S"&amp;(ROW()+12*(($AO451-1)*3+$AP451)-ROW())/12+5),AR451)</f>
        <v>0</v>
      </c>
      <c r="AT451" s="378"/>
      <c r="AV451" s="376">
        <f ca="1">IF(AND(AR451&gt;0,AS451&gt;0),COUNTIF(AV$6:AV450,"&gt;0")+1,0)</f>
        <v>0</v>
      </c>
    </row>
    <row r="452" spans="41:48" x14ac:dyDescent="0.15">
      <c r="AO452" s="376">
        <v>13</v>
      </c>
      <c r="AP452" s="376">
        <v>2</v>
      </c>
      <c r="AQ452" s="376">
        <v>3</v>
      </c>
      <c r="AR452" s="37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76">
        <f ca="1">COUNTIF(INDIRECT("H"&amp;(ROW()+12*(($AO452-1)*3+$AP452)-ROW())/12+5):INDIRECT("S"&amp;(ROW()+12*(($AO452-1)*3+$AP452)-ROW())/12+5),AR452)</f>
        <v>0</v>
      </c>
      <c r="AT452" s="378"/>
      <c r="AV452" s="376">
        <f ca="1">IF(AND(AR452&gt;0,AS452&gt;0),COUNTIF(AV$6:AV451,"&gt;0")+1,0)</f>
        <v>0</v>
      </c>
    </row>
    <row r="453" spans="41:48" x14ac:dyDescent="0.15">
      <c r="AO453" s="376">
        <v>13</v>
      </c>
      <c r="AP453" s="376">
        <v>2</v>
      </c>
      <c r="AQ453" s="376">
        <v>4</v>
      </c>
      <c r="AR453" s="37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76">
        <f ca="1">COUNTIF(INDIRECT("H"&amp;(ROW()+12*(($AO453-1)*3+$AP453)-ROW())/12+5):INDIRECT("S"&amp;(ROW()+12*(($AO453-1)*3+$AP453)-ROW())/12+5),AR453)</f>
        <v>0</v>
      </c>
      <c r="AT453" s="378"/>
      <c r="AV453" s="376">
        <f ca="1">IF(AND(AR453&gt;0,AS453&gt;0),COUNTIF(AV$6:AV452,"&gt;0")+1,0)</f>
        <v>0</v>
      </c>
    </row>
    <row r="454" spans="41:48" x14ac:dyDescent="0.15">
      <c r="AO454" s="376">
        <v>13</v>
      </c>
      <c r="AP454" s="376">
        <v>2</v>
      </c>
      <c r="AQ454" s="376">
        <v>5</v>
      </c>
      <c r="AR454" s="37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76">
        <f ca="1">COUNTIF(INDIRECT("H"&amp;(ROW()+12*(($AO454-1)*3+$AP454)-ROW())/12+5):INDIRECT("S"&amp;(ROW()+12*(($AO454-1)*3+$AP454)-ROW())/12+5),AR454)</f>
        <v>0</v>
      </c>
      <c r="AT454" s="378"/>
      <c r="AV454" s="376">
        <f ca="1">IF(AND(AR454&gt;0,AS454&gt;0),COUNTIF(AV$6:AV453,"&gt;0")+1,0)</f>
        <v>0</v>
      </c>
    </row>
    <row r="455" spans="41:48" x14ac:dyDescent="0.15">
      <c r="AO455" s="376">
        <v>13</v>
      </c>
      <c r="AP455" s="376">
        <v>2</v>
      </c>
      <c r="AQ455" s="376">
        <v>6</v>
      </c>
      <c r="AR455" s="37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76">
        <f ca="1">COUNTIF(INDIRECT("H"&amp;(ROW()+12*(($AO455-1)*3+$AP455)-ROW())/12+5):INDIRECT("S"&amp;(ROW()+12*(($AO455-1)*3+$AP455)-ROW())/12+5),AR455)</f>
        <v>0</v>
      </c>
      <c r="AT455" s="378"/>
      <c r="AV455" s="376">
        <f ca="1">IF(AND(AR455&gt;0,AS455&gt;0),COUNTIF(AV$6:AV454,"&gt;0")+1,0)</f>
        <v>0</v>
      </c>
    </row>
    <row r="456" spans="41:48" x14ac:dyDescent="0.15">
      <c r="AO456" s="376">
        <v>13</v>
      </c>
      <c r="AP456" s="376">
        <v>2</v>
      </c>
      <c r="AQ456" s="376">
        <v>7</v>
      </c>
      <c r="AR456" s="37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76">
        <f ca="1">COUNTIF(INDIRECT("H"&amp;(ROW()+12*(($AO456-1)*3+$AP456)-ROW())/12+5):INDIRECT("S"&amp;(ROW()+12*(($AO456-1)*3+$AP456)-ROW())/12+5),AR456)</f>
        <v>0</v>
      </c>
      <c r="AT456" s="378"/>
      <c r="AV456" s="376">
        <f ca="1">IF(AND(AR456&gt;0,AS456&gt;0),COUNTIF(AV$6:AV455,"&gt;0")+1,0)</f>
        <v>0</v>
      </c>
    </row>
    <row r="457" spans="41:48" x14ac:dyDescent="0.15">
      <c r="AO457" s="376">
        <v>13</v>
      </c>
      <c r="AP457" s="376">
        <v>2</v>
      </c>
      <c r="AQ457" s="376">
        <v>8</v>
      </c>
      <c r="AR457" s="37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76">
        <f ca="1">COUNTIF(INDIRECT("H"&amp;(ROW()+12*(($AO457-1)*3+$AP457)-ROW())/12+5):INDIRECT("S"&amp;(ROW()+12*(($AO457-1)*3+$AP457)-ROW())/12+5),AR457)</f>
        <v>0</v>
      </c>
      <c r="AT457" s="378"/>
      <c r="AV457" s="376">
        <f ca="1">IF(AND(AR457&gt;0,AS457&gt;0),COUNTIF(AV$6:AV456,"&gt;0")+1,0)</f>
        <v>0</v>
      </c>
    </row>
    <row r="458" spans="41:48" x14ac:dyDescent="0.15">
      <c r="AO458" s="376">
        <v>13</v>
      </c>
      <c r="AP458" s="376">
        <v>2</v>
      </c>
      <c r="AQ458" s="376">
        <v>9</v>
      </c>
      <c r="AR458" s="37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76">
        <f ca="1">COUNTIF(INDIRECT("H"&amp;(ROW()+12*(($AO458-1)*3+$AP458)-ROW())/12+5):INDIRECT("S"&amp;(ROW()+12*(($AO458-1)*3+$AP458)-ROW())/12+5),AR458)</f>
        <v>0</v>
      </c>
      <c r="AT458" s="378"/>
      <c r="AV458" s="376">
        <f ca="1">IF(AND(AR458&gt;0,AS458&gt;0),COUNTIF(AV$6:AV457,"&gt;0")+1,0)</f>
        <v>0</v>
      </c>
    </row>
    <row r="459" spans="41:48" x14ac:dyDescent="0.15">
      <c r="AO459" s="376">
        <v>13</v>
      </c>
      <c r="AP459" s="376">
        <v>2</v>
      </c>
      <c r="AQ459" s="376">
        <v>10</v>
      </c>
      <c r="AR459" s="37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76">
        <f ca="1">COUNTIF(INDIRECT("H"&amp;(ROW()+12*(($AO459-1)*3+$AP459)-ROW())/12+5):INDIRECT("S"&amp;(ROW()+12*(($AO459-1)*3+$AP459)-ROW())/12+5),AR459)</f>
        <v>0</v>
      </c>
      <c r="AT459" s="378"/>
      <c r="AV459" s="376">
        <f ca="1">IF(AND(AR459&gt;0,AS459&gt;0),COUNTIF(AV$6:AV458,"&gt;0")+1,0)</f>
        <v>0</v>
      </c>
    </row>
    <row r="460" spans="41:48" x14ac:dyDescent="0.15">
      <c r="AO460" s="376">
        <v>13</v>
      </c>
      <c r="AP460" s="376">
        <v>2</v>
      </c>
      <c r="AQ460" s="376">
        <v>11</v>
      </c>
      <c r="AR460" s="37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76">
        <f ca="1">COUNTIF(INDIRECT("H"&amp;(ROW()+12*(($AO460-1)*3+$AP460)-ROW())/12+5):INDIRECT("S"&amp;(ROW()+12*(($AO460-1)*3+$AP460)-ROW())/12+5),AR460)</f>
        <v>0</v>
      </c>
      <c r="AT460" s="378"/>
      <c r="AV460" s="376">
        <f ca="1">IF(AND(AR460&gt;0,AS460&gt;0),COUNTIF(AV$6:AV459,"&gt;0")+1,0)</f>
        <v>0</v>
      </c>
    </row>
    <row r="461" spans="41:48" x14ac:dyDescent="0.15">
      <c r="AO461" s="376">
        <v>13</v>
      </c>
      <c r="AP461" s="376">
        <v>2</v>
      </c>
      <c r="AQ461" s="376">
        <v>12</v>
      </c>
      <c r="AR461" s="37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76">
        <f ca="1">COUNTIF(INDIRECT("H"&amp;(ROW()+12*(($AO461-1)*3+$AP461)-ROW())/12+5):INDIRECT("S"&amp;(ROW()+12*(($AO461-1)*3+$AP461)-ROW())/12+5),AR461)</f>
        <v>0</v>
      </c>
      <c r="AT461" s="378"/>
      <c r="AV461" s="376">
        <f ca="1">IF(AND(AR461&gt;0,AS461&gt;0),COUNTIF(AV$6:AV460,"&gt;0")+1,0)</f>
        <v>0</v>
      </c>
    </row>
    <row r="462" spans="41:48" x14ac:dyDescent="0.15">
      <c r="AO462" s="376">
        <v>13</v>
      </c>
      <c r="AP462" s="376">
        <v>3</v>
      </c>
      <c r="AQ462" s="376">
        <v>1</v>
      </c>
      <c r="AR462" s="37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76">
        <f ca="1">COUNTIF(INDIRECT("H"&amp;(ROW()+12*(($AO462-1)*3+$AP462)-ROW())/12+5):INDIRECT("S"&amp;(ROW()+12*(($AO462-1)*3+$AP462)-ROW())/12+5),AR462)</f>
        <v>0</v>
      </c>
      <c r="AT462" s="378"/>
      <c r="AV462" s="376">
        <f ca="1">IF(AND(AR462&gt;0,AS462&gt;0),COUNTIF(AV$6:AV461,"&gt;0")+1,0)</f>
        <v>0</v>
      </c>
    </row>
    <row r="463" spans="41:48" x14ac:dyDescent="0.15">
      <c r="AO463" s="376">
        <v>13</v>
      </c>
      <c r="AP463" s="376">
        <v>3</v>
      </c>
      <c r="AQ463" s="376">
        <v>2</v>
      </c>
      <c r="AR463" s="37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76">
        <f ca="1">COUNTIF(INDIRECT("H"&amp;(ROW()+12*(($AO463-1)*3+$AP463)-ROW())/12+5):INDIRECT("S"&amp;(ROW()+12*(($AO463-1)*3+$AP463)-ROW())/12+5),AR463)</f>
        <v>0</v>
      </c>
      <c r="AT463" s="378"/>
      <c r="AV463" s="376">
        <f ca="1">IF(AND(AR463&gt;0,AS463&gt;0),COUNTIF(AV$6:AV462,"&gt;0")+1,0)</f>
        <v>0</v>
      </c>
    </row>
    <row r="464" spans="41:48" x14ac:dyDescent="0.15">
      <c r="AO464" s="376">
        <v>13</v>
      </c>
      <c r="AP464" s="376">
        <v>3</v>
      </c>
      <c r="AQ464" s="376">
        <v>3</v>
      </c>
      <c r="AR464" s="37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76">
        <f ca="1">COUNTIF(INDIRECT("H"&amp;(ROW()+12*(($AO464-1)*3+$AP464)-ROW())/12+5):INDIRECT("S"&amp;(ROW()+12*(($AO464-1)*3+$AP464)-ROW())/12+5),AR464)</f>
        <v>0</v>
      </c>
      <c r="AT464" s="378"/>
      <c r="AV464" s="376">
        <f ca="1">IF(AND(AR464&gt;0,AS464&gt;0),COUNTIF(AV$6:AV463,"&gt;0")+1,0)</f>
        <v>0</v>
      </c>
    </row>
    <row r="465" spans="41:48" x14ac:dyDescent="0.15">
      <c r="AO465" s="376">
        <v>13</v>
      </c>
      <c r="AP465" s="376">
        <v>3</v>
      </c>
      <c r="AQ465" s="376">
        <v>4</v>
      </c>
      <c r="AR465" s="37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76">
        <f ca="1">COUNTIF(INDIRECT("H"&amp;(ROW()+12*(($AO465-1)*3+$AP465)-ROW())/12+5):INDIRECT("S"&amp;(ROW()+12*(($AO465-1)*3+$AP465)-ROW())/12+5),AR465)</f>
        <v>0</v>
      </c>
      <c r="AT465" s="378"/>
      <c r="AV465" s="376">
        <f ca="1">IF(AND(AR465&gt;0,AS465&gt;0),COUNTIF(AV$6:AV464,"&gt;0")+1,0)</f>
        <v>0</v>
      </c>
    </row>
    <row r="466" spans="41:48" x14ac:dyDescent="0.15">
      <c r="AO466" s="376">
        <v>13</v>
      </c>
      <c r="AP466" s="376">
        <v>3</v>
      </c>
      <c r="AQ466" s="376">
        <v>5</v>
      </c>
      <c r="AR466" s="37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76">
        <f ca="1">COUNTIF(INDIRECT("H"&amp;(ROW()+12*(($AO466-1)*3+$AP466)-ROW())/12+5):INDIRECT("S"&amp;(ROW()+12*(($AO466-1)*3+$AP466)-ROW())/12+5),AR466)</f>
        <v>0</v>
      </c>
      <c r="AT466" s="378"/>
      <c r="AV466" s="376">
        <f ca="1">IF(AND(AR466&gt;0,AS466&gt;0),COUNTIF(AV$6:AV465,"&gt;0")+1,0)</f>
        <v>0</v>
      </c>
    </row>
    <row r="467" spans="41:48" x14ac:dyDescent="0.15">
      <c r="AO467" s="376">
        <v>13</v>
      </c>
      <c r="AP467" s="376">
        <v>3</v>
      </c>
      <c r="AQ467" s="376">
        <v>6</v>
      </c>
      <c r="AR467" s="37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76">
        <f ca="1">COUNTIF(INDIRECT("H"&amp;(ROW()+12*(($AO467-1)*3+$AP467)-ROW())/12+5):INDIRECT("S"&amp;(ROW()+12*(($AO467-1)*3+$AP467)-ROW())/12+5),AR467)</f>
        <v>0</v>
      </c>
      <c r="AT467" s="378"/>
      <c r="AV467" s="376">
        <f ca="1">IF(AND(AR467&gt;0,AS467&gt;0),COUNTIF(AV$6:AV466,"&gt;0")+1,0)</f>
        <v>0</v>
      </c>
    </row>
    <row r="468" spans="41:48" x14ac:dyDescent="0.15">
      <c r="AO468" s="376">
        <v>13</v>
      </c>
      <c r="AP468" s="376">
        <v>3</v>
      </c>
      <c r="AQ468" s="376">
        <v>7</v>
      </c>
      <c r="AR468" s="37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76">
        <f ca="1">COUNTIF(INDIRECT("H"&amp;(ROW()+12*(($AO468-1)*3+$AP468)-ROW())/12+5):INDIRECT("S"&amp;(ROW()+12*(($AO468-1)*3+$AP468)-ROW())/12+5),AR468)</f>
        <v>0</v>
      </c>
      <c r="AT468" s="378"/>
      <c r="AV468" s="376">
        <f ca="1">IF(AND(AR468&gt;0,AS468&gt;0),COUNTIF(AV$6:AV467,"&gt;0")+1,0)</f>
        <v>0</v>
      </c>
    </row>
    <row r="469" spans="41:48" x14ac:dyDescent="0.15">
      <c r="AO469" s="376">
        <v>13</v>
      </c>
      <c r="AP469" s="376">
        <v>3</v>
      </c>
      <c r="AQ469" s="376">
        <v>8</v>
      </c>
      <c r="AR469" s="37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76">
        <f ca="1">COUNTIF(INDIRECT("H"&amp;(ROW()+12*(($AO469-1)*3+$AP469)-ROW())/12+5):INDIRECT("S"&amp;(ROW()+12*(($AO469-1)*3+$AP469)-ROW())/12+5),AR469)</f>
        <v>0</v>
      </c>
      <c r="AT469" s="378"/>
      <c r="AV469" s="376">
        <f ca="1">IF(AND(AR469&gt;0,AS469&gt;0),COUNTIF(AV$6:AV468,"&gt;0")+1,0)</f>
        <v>0</v>
      </c>
    </row>
    <row r="470" spans="41:48" x14ac:dyDescent="0.15">
      <c r="AO470" s="376">
        <v>13</v>
      </c>
      <c r="AP470" s="376">
        <v>3</v>
      </c>
      <c r="AQ470" s="376">
        <v>9</v>
      </c>
      <c r="AR470" s="37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76">
        <f ca="1">COUNTIF(INDIRECT("H"&amp;(ROW()+12*(($AO470-1)*3+$AP470)-ROW())/12+5):INDIRECT("S"&amp;(ROW()+12*(($AO470-1)*3+$AP470)-ROW())/12+5),AR470)</f>
        <v>0</v>
      </c>
      <c r="AT470" s="378"/>
      <c r="AV470" s="376">
        <f ca="1">IF(AND(AR470&gt;0,AS470&gt;0),COUNTIF(AV$6:AV469,"&gt;0")+1,0)</f>
        <v>0</v>
      </c>
    </row>
    <row r="471" spans="41:48" x14ac:dyDescent="0.15">
      <c r="AO471" s="376">
        <v>13</v>
      </c>
      <c r="AP471" s="376">
        <v>3</v>
      </c>
      <c r="AQ471" s="376">
        <v>10</v>
      </c>
      <c r="AR471" s="37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76">
        <f ca="1">COUNTIF(INDIRECT("H"&amp;(ROW()+12*(($AO471-1)*3+$AP471)-ROW())/12+5):INDIRECT("S"&amp;(ROW()+12*(($AO471-1)*3+$AP471)-ROW())/12+5),AR471)</f>
        <v>0</v>
      </c>
      <c r="AT471" s="378"/>
      <c r="AV471" s="376">
        <f ca="1">IF(AND(AR471&gt;0,AS471&gt;0),COUNTIF(AV$6:AV470,"&gt;0")+1,0)</f>
        <v>0</v>
      </c>
    </row>
    <row r="472" spans="41:48" x14ac:dyDescent="0.15">
      <c r="AO472" s="376">
        <v>13</v>
      </c>
      <c r="AP472" s="376">
        <v>3</v>
      </c>
      <c r="AQ472" s="376">
        <v>11</v>
      </c>
      <c r="AR472" s="37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76">
        <f ca="1">COUNTIF(INDIRECT("H"&amp;(ROW()+12*(($AO472-1)*3+$AP472)-ROW())/12+5):INDIRECT("S"&amp;(ROW()+12*(($AO472-1)*3+$AP472)-ROW())/12+5),AR472)</f>
        <v>0</v>
      </c>
      <c r="AT472" s="378"/>
      <c r="AV472" s="376">
        <f ca="1">IF(AND(AR472&gt;0,AS472&gt;0),COUNTIF(AV$6:AV471,"&gt;0")+1,0)</f>
        <v>0</v>
      </c>
    </row>
    <row r="473" spans="41:48" x14ac:dyDescent="0.15">
      <c r="AO473" s="376">
        <v>13</v>
      </c>
      <c r="AP473" s="376">
        <v>3</v>
      </c>
      <c r="AQ473" s="376">
        <v>12</v>
      </c>
      <c r="AR473" s="37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76">
        <f ca="1">COUNTIF(INDIRECT("H"&amp;(ROW()+12*(($AO473-1)*3+$AP473)-ROW())/12+5):INDIRECT("S"&amp;(ROW()+12*(($AO473-1)*3+$AP473)-ROW())/12+5),AR473)</f>
        <v>0</v>
      </c>
      <c r="AT473" s="378"/>
      <c r="AV473" s="376">
        <f ca="1">IF(AND(AR473&gt;0,AS473&gt;0),COUNTIF(AV$6:AV472,"&gt;0")+1,0)</f>
        <v>0</v>
      </c>
    </row>
    <row r="474" spans="41:48" x14ac:dyDescent="0.15">
      <c r="AO474" s="376">
        <v>14</v>
      </c>
      <c r="AP474" s="376">
        <v>1</v>
      </c>
      <c r="AQ474" s="376">
        <v>1</v>
      </c>
      <c r="AR474" s="37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76">
        <f ca="1">COUNTIF(INDIRECT("H"&amp;(ROW()+12*(($AO474-1)*3+$AP474)-ROW())/12+5):INDIRECT("S"&amp;(ROW()+12*(($AO474-1)*3+$AP474)-ROW())/12+5),AR474)</f>
        <v>0</v>
      </c>
      <c r="AT474" s="378"/>
      <c r="AV474" s="376">
        <f ca="1">IF(AND(AR474&gt;0,AS474&gt;0),COUNTIF(AV$6:AV473,"&gt;0")+1,0)</f>
        <v>0</v>
      </c>
    </row>
    <row r="475" spans="41:48" x14ac:dyDescent="0.15">
      <c r="AO475" s="376">
        <v>14</v>
      </c>
      <c r="AP475" s="376">
        <v>1</v>
      </c>
      <c r="AQ475" s="376">
        <v>2</v>
      </c>
      <c r="AR475" s="37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76">
        <f ca="1">COUNTIF(INDIRECT("H"&amp;(ROW()+12*(($AO475-1)*3+$AP475)-ROW())/12+5):INDIRECT("S"&amp;(ROW()+12*(($AO475-1)*3+$AP475)-ROW())/12+5),AR475)</f>
        <v>0</v>
      </c>
      <c r="AT475" s="378"/>
      <c r="AV475" s="376">
        <f ca="1">IF(AND(AR475&gt;0,AS475&gt;0),COUNTIF(AV$6:AV474,"&gt;0")+1,0)</f>
        <v>0</v>
      </c>
    </row>
    <row r="476" spans="41:48" x14ac:dyDescent="0.15">
      <c r="AO476" s="376">
        <v>14</v>
      </c>
      <c r="AP476" s="376">
        <v>1</v>
      </c>
      <c r="AQ476" s="376">
        <v>3</v>
      </c>
      <c r="AR476" s="37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76">
        <f ca="1">COUNTIF(INDIRECT("H"&amp;(ROW()+12*(($AO476-1)*3+$AP476)-ROW())/12+5):INDIRECT("S"&amp;(ROW()+12*(($AO476-1)*3+$AP476)-ROW())/12+5),AR476)</f>
        <v>0</v>
      </c>
      <c r="AT476" s="378"/>
      <c r="AV476" s="376">
        <f ca="1">IF(AND(AR476&gt;0,AS476&gt;0),COUNTIF(AV$6:AV475,"&gt;0")+1,0)</f>
        <v>0</v>
      </c>
    </row>
    <row r="477" spans="41:48" x14ac:dyDescent="0.15">
      <c r="AO477" s="376">
        <v>14</v>
      </c>
      <c r="AP477" s="376">
        <v>1</v>
      </c>
      <c r="AQ477" s="376">
        <v>4</v>
      </c>
      <c r="AR477" s="37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76">
        <f ca="1">COUNTIF(INDIRECT("H"&amp;(ROW()+12*(($AO477-1)*3+$AP477)-ROW())/12+5):INDIRECT("S"&amp;(ROW()+12*(($AO477-1)*3+$AP477)-ROW())/12+5),AR477)</f>
        <v>0</v>
      </c>
      <c r="AT477" s="378"/>
      <c r="AV477" s="376">
        <f ca="1">IF(AND(AR477&gt;0,AS477&gt;0),COUNTIF(AV$6:AV476,"&gt;0")+1,0)</f>
        <v>0</v>
      </c>
    </row>
    <row r="478" spans="41:48" x14ac:dyDescent="0.15">
      <c r="AO478" s="376">
        <v>14</v>
      </c>
      <c r="AP478" s="376">
        <v>1</v>
      </c>
      <c r="AQ478" s="376">
        <v>5</v>
      </c>
      <c r="AR478" s="37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76">
        <f ca="1">COUNTIF(INDIRECT("H"&amp;(ROW()+12*(($AO478-1)*3+$AP478)-ROW())/12+5):INDIRECT("S"&amp;(ROW()+12*(($AO478-1)*3+$AP478)-ROW())/12+5),AR478)</f>
        <v>0</v>
      </c>
      <c r="AT478" s="378"/>
      <c r="AV478" s="376">
        <f ca="1">IF(AND(AR478&gt;0,AS478&gt;0),COUNTIF(AV$6:AV477,"&gt;0")+1,0)</f>
        <v>0</v>
      </c>
    </row>
    <row r="479" spans="41:48" x14ac:dyDescent="0.15">
      <c r="AO479" s="376">
        <v>14</v>
      </c>
      <c r="AP479" s="376">
        <v>1</v>
      </c>
      <c r="AQ479" s="376">
        <v>6</v>
      </c>
      <c r="AR479" s="37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76">
        <f ca="1">COUNTIF(INDIRECT("H"&amp;(ROW()+12*(($AO479-1)*3+$AP479)-ROW())/12+5):INDIRECT("S"&amp;(ROW()+12*(($AO479-1)*3+$AP479)-ROW())/12+5),AR479)</f>
        <v>0</v>
      </c>
      <c r="AT479" s="378"/>
      <c r="AV479" s="376">
        <f ca="1">IF(AND(AR479&gt;0,AS479&gt;0),COUNTIF(AV$6:AV478,"&gt;0")+1,0)</f>
        <v>0</v>
      </c>
    </row>
    <row r="480" spans="41:48" x14ac:dyDescent="0.15">
      <c r="AO480" s="376">
        <v>14</v>
      </c>
      <c r="AP480" s="376">
        <v>1</v>
      </c>
      <c r="AQ480" s="376">
        <v>7</v>
      </c>
      <c r="AR480" s="37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76">
        <f ca="1">COUNTIF(INDIRECT("H"&amp;(ROW()+12*(($AO480-1)*3+$AP480)-ROW())/12+5):INDIRECT("S"&amp;(ROW()+12*(($AO480-1)*3+$AP480)-ROW())/12+5),AR480)</f>
        <v>0</v>
      </c>
      <c r="AT480" s="378"/>
      <c r="AV480" s="376">
        <f ca="1">IF(AND(AR480&gt;0,AS480&gt;0),COUNTIF(AV$6:AV479,"&gt;0")+1,0)</f>
        <v>0</v>
      </c>
    </row>
    <row r="481" spans="41:48" x14ac:dyDescent="0.15">
      <c r="AO481" s="376">
        <v>14</v>
      </c>
      <c r="AP481" s="376">
        <v>1</v>
      </c>
      <c r="AQ481" s="376">
        <v>8</v>
      </c>
      <c r="AR481" s="37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76">
        <f ca="1">COUNTIF(INDIRECT("H"&amp;(ROW()+12*(($AO481-1)*3+$AP481)-ROW())/12+5):INDIRECT("S"&amp;(ROW()+12*(($AO481-1)*3+$AP481)-ROW())/12+5),AR481)</f>
        <v>0</v>
      </c>
      <c r="AT481" s="378"/>
      <c r="AV481" s="376">
        <f ca="1">IF(AND(AR481&gt;0,AS481&gt;0),COUNTIF(AV$6:AV480,"&gt;0")+1,0)</f>
        <v>0</v>
      </c>
    </row>
    <row r="482" spans="41:48" x14ac:dyDescent="0.15">
      <c r="AO482" s="376">
        <v>14</v>
      </c>
      <c r="AP482" s="376">
        <v>1</v>
      </c>
      <c r="AQ482" s="376">
        <v>9</v>
      </c>
      <c r="AR482" s="37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76">
        <f ca="1">COUNTIF(INDIRECT("H"&amp;(ROW()+12*(($AO482-1)*3+$AP482)-ROW())/12+5):INDIRECT("S"&amp;(ROW()+12*(($AO482-1)*3+$AP482)-ROW())/12+5),AR482)</f>
        <v>0</v>
      </c>
      <c r="AT482" s="378"/>
      <c r="AV482" s="376">
        <f ca="1">IF(AND(AR482&gt;0,AS482&gt;0),COUNTIF(AV$6:AV481,"&gt;0")+1,0)</f>
        <v>0</v>
      </c>
    </row>
    <row r="483" spans="41:48" x14ac:dyDescent="0.15">
      <c r="AO483" s="376">
        <v>14</v>
      </c>
      <c r="AP483" s="376">
        <v>1</v>
      </c>
      <c r="AQ483" s="376">
        <v>10</v>
      </c>
      <c r="AR483" s="37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76">
        <f ca="1">COUNTIF(INDIRECT("H"&amp;(ROW()+12*(($AO483-1)*3+$AP483)-ROW())/12+5):INDIRECT("S"&amp;(ROW()+12*(($AO483-1)*3+$AP483)-ROW())/12+5),AR483)</f>
        <v>0</v>
      </c>
      <c r="AT483" s="378"/>
      <c r="AV483" s="376">
        <f ca="1">IF(AND(AR483&gt;0,AS483&gt;0),COUNTIF(AV$6:AV482,"&gt;0")+1,0)</f>
        <v>0</v>
      </c>
    </row>
    <row r="484" spans="41:48" x14ac:dyDescent="0.15">
      <c r="AO484" s="376">
        <v>14</v>
      </c>
      <c r="AP484" s="376">
        <v>1</v>
      </c>
      <c r="AQ484" s="376">
        <v>11</v>
      </c>
      <c r="AR484" s="37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76">
        <f ca="1">COUNTIF(INDIRECT("H"&amp;(ROW()+12*(($AO484-1)*3+$AP484)-ROW())/12+5):INDIRECT("S"&amp;(ROW()+12*(($AO484-1)*3+$AP484)-ROW())/12+5),AR484)</f>
        <v>0</v>
      </c>
      <c r="AT484" s="378"/>
      <c r="AV484" s="376">
        <f ca="1">IF(AND(AR484&gt;0,AS484&gt;0),COUNTIF(AV$6:AV483,"&gt;0")+1,0)</f>
        <v>0</v>
      </c>
    </row>
    <row r="485" spans="41:48" x14ac:dyDescent="0.15">
      <c r="AO485" s="376">
        <v>14</v>
      </c>
      <c r="AP485" s="376">
        <v>1</v>
      </c>
      <c r="AQ485" s="376">
        <v>12</v>
      </c>
      <c r="AR485" s="37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76">
        <f ca="1">COUNTIF(INDIRECT("H"&amp;(ROW()+12*(($AO485-1)*3+$AP485)-ROW())/12+5):INDIRECT("S"&amp;(ROW()+12*(($AO485-1)*3+$AP485)-ROW())/12+5),AR485)</f>
        <v>0</v>
      </c>
      <c r="AT485" s="378"/>
      <c r="AV485" s="376">
        <f ca="1">IF(AND(AR485&gt;0,AS485&gt;0),COUNTIF(AV$6:AV484,"&gt;0")+1,0)</f>
        <v>0</v>
      </c>
    </row>
    <row r="486" spans="41:48" x14ac:dyDescent="0.15">
      <c r="AO486" s="376">
        <v>14</v>
      </c>
      <c r="AP486" s="376">
        <v>2</v>
      </c>
      <c r="AQ486" s="376">
        <v>1</v>
      </c>
      <c r="AR486" s="37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76">
        <f ca="1">COUNTIF(INDIRECT("H"&amp;(ROW()+12*(($AO486-1)*3+$AP486)-ROW())/12+5):INDIRECT("S"&amp;(ROW()+12*(($AO486-1)*3+$AP486)-ROW())/12+5),AR486)</f>
        <v>0</v>
      </c>
      <c r="AT486" s="378"/>
      <c r="AV486" s="376">
        <f ca="1">IF(AND(AR486&gt;0,AS486&gt;0),COUNTIF(AV$6:AV485,"&gt;0")+1,0)</f>
        <v>0</v>
      </c>
    </row>
    <row r="487" spans="41:48" x14ac:dyDescent="0.15">
      <c r="AO487" s="376">
        <v>14</v>
      </c>
      <c r="AP487" s="376">
        <v>2</v>
      </c>
      <c r="AQ487" s="376">
        <v>2</v>
      </c>
      <c r="AR487" s="37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76">
        <f ca="1">COUNTIF(INDIRECT("H"&amp;(ROW()+12*(($AO487-1)*3+$AP487)-ROW())/12+5):INDIRECT("S"&amp;(ROW()+12*(($AO487-1)*3+$AP487)-ROW())/12+5),AR487)</f>
        <v>0</v>
      </c>
      <c r="AT487" s="378"/>
      <c r="AV487" s="376">
        <f ca="1">IF(AND(AR487&gt;0,AS487&gt;0),COUNTIF(AV$6:AV486,"&gt;0")+1,0)</f>
        <v>0</v>
      </c>
    </row>
    <row r="488" spans="41:48" x14ac:dyDescent="0.15">
      <c r="AO488" s="376">
        <v>14</v>
      </c>
      <c r="AP488" s="376">
        <v>2</v>
      </c>
      <c r="AQ488" s="376">
        <v>3</v>
      </c>
      <c r="AR488" s="37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76">
        <f ca="1">COUNTIF(INDIRECT("H"&amp;(ROW()+12*(($AO488-1)*3+$AP488)-ROW())/12+5):INDIRECT("S"&amp;(ROW()+12*(($AO488-1)*3+$AP488)-ROW())/12+5),AR488)</f>
        <v>0</v>
      </c>
      <c r="AT488" s="378"/>
      <c r="AV488" s="376">
        <f ca="1">IF(AND(AR488&gt;0,AS488&gt;0),COUNTIF(AV$6:AV487,"&gt;0")+1,0)</f>
        <v>0</v>
      </c>
    </row>
    <row r="489" spans="41:48" x14ac:dyDescent="0.15">
      <c r="AO489" s="376">
        <v>14</v>
      </c>
      <c r="AP489" s="376">
        <v>2</v>
      </c>
      <c r="AQ489" s="376">
        <v>4</v>
      </c>
      <c r="AR489" s="37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76">
        <f ca="1">COUNTIF(INDIRECT("H"&amp;(ROW()+12*(($AO489-1)*3+$AP489)-ROW())/12+5):INDIRECT("S"&amp;(ROW()+12*(($AO489-1)*3+$AP489)-ROW())/12+5),AR489)</f>
        <v>0</v>
      </c>
      <c r="AT489" s="378"/>
      <c r="AV489" s="376">
        <f ca="1">IF(AND(AR489&gt;0,AS489&gt;0),COUNTIF(AV$6:AV488,"&gt;0")+1,0)</f>
        <v>0</v>
      </c>
    </row>
    <row r="490" spans="41:48" x14ac:dyDescent="0.15">
      <c r="AO490" s="376">
        <v>14</v>
      </c>
      <c r="AP490" s="376">
        <v>2</v>
      </c>
      <c r="AQ490" s="376">
        <v>5</v>
      </c>
      <c r="AR490" s="37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76">
        <f ca="1">COUNTIF(INDIRECT("H"&amp;(ROW()+12*(($AO490-1)*3+$AP490)-ROW())/12+5):INDIRECT("S"&amp;(ROW()+12*(($AO490-1)*3+$AP490)-ROW())/12+5),AR490)</f>
        <v>0</v>
      </c>
      <c r="AT490" s="378"/>
      <c r="AV490" s="376">
        <f ca="1">IF(AND(AR490&gt;0,AS490&gt;0),COUNTIF(AV$6:AV489,"&gt;0")+1,0)</f>
        <v>0</v>
      </c>
    </row>
    <row r="491" spans="41:48" x14ac:dyDescent="0.15">
      <c r="AO491" s="376">
        <v>14</v>
      </c>
      <c r="AP491" s="376">
        <v>2</v>
      </c>
      <c r="AQ491" s="376">
        <v>6</v>
      </c>
      <c r="AR491" s="37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76">
        <f ca="1">COUNTIF(INDIRECT("H"&amp;(ROW()+12*(($AO491-1)*3+$AP491)-ROW())/12+5):INDIRECT("S"&amp;(ROW()+12*(($AO491-1)*3+$AP491)-ROW())/12+5),AR491)</f>
        <v>0</v>
      </c>
      <c r="AT491" s="378"/>
      <c r="AV491" s="376">
        <f ca="1">IF(AND(AR491&gt;0,AS491&gt;0),COUNTIF(AV$6:AV490,"&gt;0")+1,0)</f>
        <v>0</v>
      </c>
    </row>
    <row r="492" spans="41:48" x14ac:dyDescent="0.15">
      <c r="AO492" s="376">
        <v>14</v>
      </c>
      <c r="AP492" s="376">
        <v>2</v>
      </c>
      <c r="AQ492" s="376">
        <v>7</v>
      </c>
      <c r="AR492" s="37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76">
        <f ca="1">COUNTIF(INDIRECT("H"&amp;(ROW()+12*(($AO492-1)*3+$AP492)-ROW())/12+5):INDIRECT("S"&amp;(ROW()+12*(($AO492-1)*3+$AP492)-ROW())/12+5),AR492)</f>
        <v>0</v>
      </c>
      <c r="AT492" s="378"/>
      <c r="AV492" s="376">
        <f ca="1">IF(AND(AR492&gt;0,AS492&gt;0),COUNTIF(AV$6:AV491,"&gt;0")+1,0)</f>
        <v>0</v>
      </c>
    </row>
    <row r="493" spans="41:48" x14ac:dyDescent="0.15">
      <c r="AO493" s="376">
        <v>14</v>
      </c>
      <c r="AP493" s="376">
        <v>2</v>
      </c>
      <c r="AQ493" s="376">
        <v>8</v>
      </c>
      <c r="AR493" s="37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76">
        <f ca="1">COUNTIF(INDIRECT("H"&amp;(ROW()+12*(($AO493-1)*3+$AP493)-ROW())/12+5):INDIRECT("S"&amp;(ROW()+12*(($AO493-1)*3+$AP493)-ROW())/12+5),AR493)</f>
        <v>0</v>
      </c>
      <c r="AT493" s="378"/>
      <c r="AV493" s="376">
        <f ca="1">IF(AND(AR493&gt;0,AS493&gt;0),COUNTIF(AV$6:AV492,"&gt;0")+1,0)</f>
        <v>0</v>
      </c>
    </row>
    <row r="494" spans="41:48" x14ac:dyDescent="0.15">
      <c r="AO494" s="376">
        <v>14</v>
      </c>
      <c r="AP494" s="376">
        <v>2</v>
      </c>
      <c r="AQ494" s="376">
        <v>9</v>
      </c>
      <c r="AR494" s="37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76">
        <f ca="1">COUNTIF(INDIRECT("H"&amp;(ROW()+12*(($AO494-1)*3+$AP494)-ROW())/12+5):INDIRECT("S"&amp;(ROW()+12*(($AO494-1)*3+$AP494)-ROW())/12+5),AR494)</f>
        <v>0</v>
      </c>
      <c r="AT494" s="378"/>
      <c r="AV494" s="376">
        <f ca="1">IF(AND(AR494&gt;0,AS494&gt;0),COUNTIF(AV$6:AV493,"&gt;0")+1,0)</f>
        <v>0</v>
      </c>
    </row>
    <row r="495" spans="41:48" x14ac:dyDescent="0.15">
      <c r="AO495" s="376">
        <v>14</v>
      </c>
      <c r="AP495" s="376">
        <v>2</v>
      </c>
      <c r="AQ495" s="376">
        <v>10</v>
      </c>
      <c r="AR495" s="37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76">
        <f ca="1">COUNTIF(INDIRECT("H"&amp;(ROW()+12*(($AO495-1)*3+$AP495)-ROW())/12+5):INDIRECT("S"&amp;(ROW()+12*(($AO495-1)*3+$AP495)-ROW())/12+5),AR495)</f>
        <v>0</v>
      </c>
      <c r="AT495" s="378"/>
      <c r="AV495" s="376">
        <f ca="1">IF(AND(AR495&gt;0,AS495&gt;0),COUNTIF(AV$6:AV494,"&gt;0")+1,0)</f>
        <v>0</v>
      </c>
    </row>
    <row r="496" spans="41:48" x14ac:dyDescent="0.15">
      <c r="AO496" s="376">
        <v>14</v>
      </c>
      <c r="AP496" s="376">
        <v>2</v>
      </c>
      <c r="AQ496" s="376">
        <v>11</v>
      </c>
      <c r="AR496" s="37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76">
        <f ca="1">COUNTIF(INDIRECT("H"&amp;(ROW()+12*(($AO496-1)*3+$AP496)-ROW())/12+5):INDIRECT("S"&amp;(ROW()+12*(($AO496-1)*3+$AP496)-ROW())/12+5),AR496)</f>
        <v>0</v>
      </c>
      <c r="AT496" s="378"/>
      <c r="AV496" s="376">
        <f ca="1">IF(AND(AR496&gt;0,AS496&gt;0),COUNTIF(AV$6:AV495,"&gt;0")+1,0)</f>
        <v>0</v>
      </c>
    </row>
    <row r="497" spans="41:48" x14ac:dyDescent="0.15">
      <c r="AO497" s="376">
        <v>14</v>
      </c>
      <c r="AP497" s="376">
        <v>2</v>
      </c>
      <c r="AQ497" s="376">
        <v>12</v>
      </c>
      <c r="AR497" s="37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76">
        <f ca="1">COUNTIF(INDIRECT("H"&amp;(ROW()+12*(($AO497-1)*3+$AP497)-ROW())/12+5):INDIRECT("S"&amp;(ROW()+12*(($AO497-1)*3+$AP497)-ROW())/12+5),AR497)</f>
        <v>0</v>
      </c>
      <c r="AT497" s="378"/>
      <c r="AV497" s="376">
        <f ca="1">IF(AND(AR497&gt;0,AS497&gt;0),COUNTIF(AV$6:AV496,"&gt;0")+1,0)</f>
        <v>0</v>
      </c>
    </row>
    <row r="498" spans="41:48" x14ac:dyDescent="0.15">
      <c r="AO498" s="376">
        <v>14</v>
      </c>
      <c r="AP498" s="376">
        <v>3</v>
      </c>
      <c r="AQ498" s="376">
        <v>1</v>
      </c>
      <c r="AR498" s="37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76">
        <f ca="1">COUNTIF(INDIRECT("H"&amp;(ROW()+12*(($AO498-1)*3+$AP498)-ROW())/12+5):INDIRECT("S"&amp;(ROW()+12*(($AO498-1)*3+$AP498)-ROW())/12+5),AR498)</f>
        <v>0</v>
      </c>
      <c r="AT498" s="378"/>
      <c r="AV498" s="376">
        <f ca="1">IF(AND(AR498&gt;0,AS498&gt;0),COUNTIF(AV$6:AV497,"&gt;0")+1,0)</f>
        <v>0</v>
      </c>
    </row>
    <row r="499" spans="41:48" x14ac:dyDescent="0.15">
      <c r="AO499" s="376">
        <v>14</v>
      </c>
      <c r="AP499" s="376">
        <v>3</v>
      </c>
      <c r="AQ499" s="376">
        <v>2</v>
      </c>
      <c r="AR499" s="37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76">
        <f ca="1">COUNTIF(INDIRECT("H"&amp;(ROW()+12*(($AO499-1)*3+$AP499)-ROW())/12+5):INDIRECT("S"&amp;(ROW()+12*(($AO499-1)*3+$AP499)-ROW())/12+5),AR499)</f>
        <v>0</v>
      </c>
      <c r="AT499" s="378"/>
      <c r="AV499" s="376">
        <f ca="1">IF(AND(AR499&gt;0,AS499&gt;0),COUNTIF(AV$6:AV498,"&gt;0")+1,0)</f>
        <v>0</v>
      </c>
    </row>
    <row r="500" spans="41:48" x14ac:dyDescent="0.15">
      <c r="AO500" s="376">
        <v>14</v>
      </c>
      <c r="AP500" s="376">
        <v>3</v>
      </c>
      <c r="AQ500" s="376">
        <v>3</v>
      </c>
      <c r="AR500" s="37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76">
        <f ca="1">COUNTIF(INDIRECT("H"&amp;(ROW()+12*(($AO500-1)*3+$AP500)-ROW())/12+5):INDIRECT("S"&amp;(ROW()+12*(($AO500-1)*3+$AP500)-ROW())/12+5),AR500)</f>
        <v>0</v>
      </c>
      <c r="AT500" s="378"/>
      <c r="AV500" s="376">
        <f ca="1">IF(AND(AR500&gt;0,AS500&gt;0),COUNTIF(AV$6:AV499,"&gt;0")+1,0)</f>
        <v>0</v>
      </c>
    </row>
    <row r="501" spans="41:48" x14ac:dyDescent="0.15">
      <c r="AO501" s="376">
        <v>14</v>
      </c>
      <c r="AP501" s="376">
        <v>3</v>
      </c>
      <c r="AQ501" s="376">
        <v>4</v>
      </c>
      <c r="AR501" s="37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76">
        <f ca="1">COUNTIF(INDIRECT("H"&amp;(ROW()+12*(($AO501-1)*3+$AP501)-ROW())/12+5):INDIRECT("S"&amp;(ROW()+12*(($AO501-1)*3+$AP501)-ROW())/12+5),AR501)</f>
        <v>0</v>
      </c>
      <c r="AT501" s="378"/>
      <c r="AV501" s="376">
        <f ca="1">IF(AND(AR501&gt;0,AS501&gt;0),COUNTIF(AV$6:AV500,"&gt;0")+1,0)</f>
        <v>0</v>
      </c>
    </row>
    <row r="502" spans="41:48" x14ac:dyDescent="0.15">
      <c r="AO502" s="376">
        <v>14</v>
      </c>
      <c r="AP502" s="376">
        <v>3</v>
      </c>
      <c r="AQ502" s="376">
        <v>5</v>
      </c>
      <c r="AR502" s="37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76">
        <f ca="1">COUNTIF(INDIRECT("H"&amp;(ROW()+12*(($AO502-1)*3+$AP502)-ROW())/12+5):INDIRECT("S"&amp;(ROW()+12*(($AO502-1)*3+$AP502)-ROW())/12+5),AR502)</f>
        <v>0</v>
      </c>
      <c r="AT502" s="378"/>
      <c r="AV502" s="376">
        <f ca="1">IF(AND(AR502&gt;0,AS502&gt;0),COUNTIF(AV$6:AV501,"&gt;0")+1,0)</f>
        <v>0</v>
      </c>
    </row>
    <row r="503" spans="41:48" x14ac:dyDescent="0.15">
      <c r="AO503" s="376">
        <v>14</v>
      </c>
      <c r="AP503" s="376">
        <v>3</v>
      </c>
      <c r="AQ503" s="376">
        <v>6</v>
      </c>
      <c r="AR503" s="37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76">
        <f ca="1">COUNTIF(INDIRECT("H"&amp;(ROW()+12*(($AO503-1)*3+$AP503)-ROW())/12+5):INDIRECT("S"&amp;(ROW()+12*(($AO503-1)*3+$AP503)-ROW())/12+5),AR503)</f>
        <v>0</v>
      </c>
      <c r="AT503" s="378"/>
      <c r="AV503" s="376">
        <f ca="1">IF(AND(AR503&gt;0,AS503&gt;0),COUNTIF(AV$6:AV502,"&gt;0")+1,0)</f>
        <v>0</v>
      </c>
    </row>
    <row r="504" spans="41:48" x14ac:dyDescent="0.15">
      <c r="AO504" s="376">
        <v>14</v>
      </c>
      <c r="AP504" s="376">
        <v>3</v>
      </c>
      <c r="AQ504" s="376">
        <v>7</v>
      </c>
      <c r="AR504" s="37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76">
        <f ca="1">COUNTIF(INDIRECT("H"&amp;(ROW()+12*(($AO504-1)*3+$AP504)-ROW())/12+5):INDIRECT("S"&amp;(ROW()+12*(($AO504-1)*3+$AP504)-ROW())/12+5),AR504)</f>
        <v>0</v>
      </c>
      <c r="AT504" s="378"/>
      <c r="AV504" s="376">
        <f ca="1">IF(AND(AR504&gt;0,AS504&gt;0),COUNTIF(AV$6:AV503,"&gt;0")+1,0)</f>
        <v>0</v>
      </c>
    </row>
    <row r="505" spans="41:48" x14ac:dyDescent="0.15">
      <c r="AO505" s="376">
        <v>14</v>
      </c>
      <c r="AP505" s="376">
        <v>3</v>
      </c>
      <c r="AQ505" s="376">
        <v>8</v>
      </c>
      <c r="AR505" s="37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76">
        <f ca="1">COUNTIF(INDIRECT("H"&amp;(ROW()+12*(($AO505-1)*3+$AP505)-ROW())/12+5):INDIRECT("S"&amp;(ROW()+12*(($AO505-1)*3+$AP505)-ROW())/12+5),AR505)</f>
        <v>0</v>
      </c>
      <c r="AT505" s="378"/>
      <c r="AV505" s="376">
        <f ca="1">IF(AND(AR505&gt;0,AS505&gt;0),COUNTIF(AV$6:AV504,"&gt;0")+1,0)</f>
        <v>0</v>
      </c>
    </row>
    <row r="506" spans="41:48" x14ac:dyDescent="0.15">
      <c r="AO506" s="376">
        <v>14</v>
      </c>
      <c r="AP506" s="376">
        <v>3</v>
      </c>
      <c r="AQ506" s="376">
        <v>9</v>
      </c>
      <c r="AR506" s="37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76">
        <f ca="1">COUNTIF(INDIRECT("H"&amp;(ROW()+12*(($AO506-1)*3+$AP506)-ROW())/12+5):INDIRECT("S"&amp;(ROW()+12*(($AO506-1)*3+$AP506)-ROW())/12+5),AR506)</f>
        <v>0</v>
      </c>
      <c r="AT506" s="378"/>
      <c r="AV506" s="376">
        <f ca="1">IF(AND(AR506&gt;0,AS506&gt;0),COUNTIF(AV$6:AV505,"&gt;0")+1,0)</f>
        <v>0</v>
      </c>
    </row>
    <row r="507" spans="41:48" x14ac:dyDescent="0.15">
      <c r="AO507" s="376">
        <v>14</v>
      </c>
      <c r="AP507" s="376">
        <v>3</v>
      </c>
      <c r="AQ507" s="376">
        <v>10</v>
      </c>
      <c r="AR507" s="37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76">
        <f ca="1">COUNTIF(INDIRECT("H"&amp;(ROW()+12*(($AO507-1)*3+$AP507)-ROW())/12+5):INDIRECT("S"&amp;(ROW()+12*(($AO507-1)*3+$AP507)-ROW())/12+5),AR507)</f>
        <v>0</v>
      </c>
      <c r="AT507" s="378"/>
      <c r="AV507" s="376">
        <f ca="1">IF(AND(AR507&gt;0,AS507&gt;0),COUNTIF(AV$6:AV506,"&gt;0")+1,0)</f>
        <v>0</v>
      </c>
    </row>
    <row r="508" spans="41:48" x14ac:dyDescent="0.15">
      <c r="AO508" s="376">
        <v>14</v>
      </c>
      <c r="AP508" s="376">
        <v>3</v>
      </c>
      <c r="AQ508" s="376">
        <v>11</v>
      </c>
      <c r="AR508" s="37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76">
        <f ca="1">COUNTIF(INDIRECT("H"&amp;(ROW()+12*(($AO508-1)*3+$AP508)-ROW())/12+5):INDIRECT("S"&amp;(ROW()+12*(($AO508-1)*3+$AP508)-ROW())/12+5),AR508)</f>
        <v>0</v>
      </c>
      <c r="AT508" s="378"/>
      <c r="AV508" s="376">
        <f ca="1">IF(AND(AR508&gt;0,AS508&gt;0),COUNTIF(AV$6:AV507,"&gt;0")+1,0)</f>
        <v>0</v>
      </c>
    </row>
    <row r="509" spans="41:48" x14ac:dyDescent="0.15">
      <c r="AO509" s="376">
        <v>14</v>
      </c>
      <c r="AP509" s="376">
        <v>3</v>
      </c>
      <c r="AQ509" s="376">
        <v>12</v>
      </c>
      <c r="AR509" s="37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76">
        <f ca="1">COUNTIF(INDIRECT("H"&amp;(ROW()+12*(($AO509-1)*3+$AP509)-ROW())/12+5):INDIRECT("S"&amp;(ROW()+12*(($AO509-1)*3+$AP509)-ROW())/12+5),AR509)</f>
        <v>0</v>
      </c>
      <c r="AT509" s="378"/>
      <c r="AV509" s="376">
        <f ca="1">IF(AND(AR509&gt;0,AS509&gt;0),COUNTIF(AV$6:AV508,"&gt;0")+1,0)</f>
        <v>0</v>
      </c>
    </row>
    <row r="510" spans="41:48" x14ac:dyDescent="0.15">
      <c r="AO510" s="376">
        <v>15</v>
      </c>
      <c r="AP510" s="376">
        <v>1</v>
      </c>
      <c r="AQ510" s="376">
        <v>1</v>
      </c>
      <c r="AR510" s="37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76">
        <f ca="1">COUNTIF(INDIRECT("H"&amp;(ROW()+12*(($AO510-1)*3+$AP510)-ROW())/12+5):INDIRECT("S"&amp;(ROW()+12*(($AO510-1)*3+$AP510)-ROW())/12+5),AR510)</f>
        <v>0</v>
      </c>
      <c r="AT510" s="378"/>
      <c r="AV510" s="376">
        <f ca="1">IF(AND(AR510&gt;0,AS510&gt;0),COUNTIF(AV$6:AV509,"&gt;0")+1,0)</f>
        <v>0</v>
      </c>
    </row>
    <row r="511" spans="41:48" x14ac:dyDescent="0.15">
      <c r="AO511" s="376">
        <v>15</v>
      </c>
      <c r="AP511" s="376">
        <v>1</v>
      </c>
      <c r="AQ511" s="376">
        <v>2</v>
      </c>
      <c r="AR511" s="37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76">
        <f ca="1">COUNTIF(INDIRECT("H"&amp;(ROW()+12*(($AO511-1)*3+$AP511)-ROW())/12+5):INDIRECT("S"&amp;(ROW()+12*(($AO511-1)*3+$AP511)-ROW())/12+5),AR511)</f>
        <v>0</v>
      </c>
      <c r="AT511" s="378"/>
      <c r="AV511" s="376">
        <f ca="1">IF(AND(AR511&gt;0,AS511&gt;0),COUNTIF(AV$6:AV510,"&gt;0")+1,0)</f>
        <v>0</v>
      </c>
    </row>
    <row r="512" spans="41:48" x14ac:dyDescent="0.15">
      <c r="AO512" s="376">
        <v>15</v>
      </c>
      <c r="AP512" s="376">
        <v>1</v>
      </c>
      <c r="AQ512" s="376">
        <v>3</v>
      </c>
      <c r="AR512" s="37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76">
        <f ca="1">COUNTIF(INDIRECT("H"&amp;(ROW()+12*(($AO512-1)*3+$AP512)-ROW())/12+5):INDIRECT("S"&amp;(ROW()+12*(($AO512-1)*3+$AP512)-ROW())/12+5),AR512)</f>
        <v>0</v>
      </c>
      <c r="AT512" s="378"/>
      <c r="AV512" s="376">
        <f ca="1">IF(AND(AR512&gt;0,AS512&gt;0),COUNTIF(AV$6:AV511,"&gt;0")+1,0)</f>
        <v>0</v>
      </c>
    </row>
    <row r="513" spans="41:48" x14ac:dyDescent="0.15">
      <c r="AO513" s="376">
        <v>15</v>
      </c>
      <c r="AP513" s="376">
        <v>1</v>
      </c>
      <c r="AQ513" s="376">
        <v>4</v>
      </c>
      <c r="AR513" s="37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76">
        <f ca="1">COUNTIF(INDIRECT("H"&amp;(ROW()+12*(($AO513-1)*3+$AP513)-ROW())/12+5):INDIRECT("S"&amp;(ROW()+12*(($AO513-1)*3+$AP513)-ROW())/12+5),AR513)</f>
        <v>0</v>
      </c>
      <c r="AT513" s="378"/>
      <c r="AV513" s="376">
        <f ca="1">IF(AND(AR513&gt;0,AS513&gt;0),COUNTIF(AV$6:AV512,"&gt;0")+1,0)</f>
        <v>0</v>
      </c>
    </row>
    <row r="514" spans="41:48" x14ac:dyDescent="0.15">
      <c r="AO514" s="376">
        <v>15</v>
      </c>
      <c r="AP514" s="376">
        <v>1</v>
      </c>
      <c r="AQ514" s="376">
        <v>5</v>
      </c>
      <c r="AR514" s="37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76">
        <f ca="1">COUNTIF(INDIRECT("H"&amp;(ROW()+12*(($AO514-1)*3+$AP514)-ROW())/12+5):INDIRECT("S"&amp;(ROW()+12*(($AO514-1)*3+$AP514)-ROW())/12+5),AR514)</f>
        <v>0</v>
      </c>
      <c r="AT514" s="378"/>
      <c r="AV514" s="376">
        <f ca="1">IF(AND(AR514&gt;0,AS514&gt;0),COUNTIF(AV$6:AV513,"&gt;0")+1,0)</f>
        <v>0</v>
      </c>
    </row>
    <row r="515" spans="41:48" x14ac:dyDescent="0.15">
      <c r="AO515" s="376">
        <v>15</v>
      </c>
      <c r="AP515" s="376">
        <v>1</v>
      </c>
      <c r="AQ515" s="376">
        <v>6</v>
      </c>
      <c r="AR515" s="37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76">
        <f ca="1">COUNTIF(INDIRECT("H"&amp;(ROW()+12*(($AO515-1)*3+$AP515)-ROW())/12+5):INDIRECT("S"&amp;(ROW()+12*(($AO515-1)*3+$AP515)-ROW())/12+5),AR515)</f>
        <v>0</v>
      </c>
      <c r="AT515" s="378"/>
      <c r="AV515" s="376">
        <f ca="1">IF(AND(AR515&gt;0,AS515&gt;0),COUNTIF(AV$6:AV514,"&gt;0")+1,0)</f>
        <v>0</v>
      </c>
    </row>
    <row r="516" spans="41:48" x14ac:dyDescent="0.15">
      <c r="AO516" s="376">
        <v>15</v>
      </c>
      <c r="AP516" s="376">
        <v>1</v>
      </c>
      <c r="AQ516" s="376">
        <v>7</v>
      </c>
      <c r="AR516" s="37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76">
        <f ca="1">COUNTIF(INDIRECT("H"&amp;(ROW()+12*(($AO516-1)*3+$AP516)-ROW())/12+5):INDIRECT("S"&amp;(ROW()+12*(($AO516-1)*3+$AP516)-ROW())/12+5),AR516)</f>
        <v>0</v>
      </c>
      <c r="AT516" s="378"/>
      <c r="AV516" s="376">
        <f ca="1">IF(AND(AR516&gt;0,AS516&gt;0),COUNTIF(AV$6:AV515,"&gt;0")+1,0)</f>
        <v>0</v>
      </c>
    </row>
    <row r="517" spans="41:48" x14ac:dyDescent="0.15">
      <c r="AO517" s="376">
        <v>15</v>
      </c>
      <c r="AP517" s="376">
        <v>1</v>
      </c>
      <c r="AQ517" s="376">
        <v>8</v>
      </c>
      <c r="AR517" s="37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76">
        <f ca="1">COUNTIF(INDIRECT("H"&amp;(ROW()+12*(($AO517-1)*3+$AP517)-ROW())/12+5):INDIRECT("S"&amp;(ROW()+12*(($AO517-1)*3+$AP517)-ROW())/12+5),AR517)</f>
        <v>0</v>
      </c>
      <c r="AT517" s="378"/>
      <c r="AV517" s="376">
        <f ca="1">IF(AND(AR517&gt;0,AS517&gt;0),COUNTIF(AV$6:AV516,"&gt;0")+1,0)</f>
        <v>0</v>
      </c>
    </row>
    <row r="518" spans="41:48" x14ac:dyDescent="0.15">
      <c r="AO518" s="376">
        <v>15</v>
      </c>
      <c r="AP518" s="376">
        <v>1</v>
      </c>
      <c r="AQ518" s="376">
        <v>9</v>
      </c>
      <c r="AR518" s="37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76">
        <f ca="1">COUNTIF(INDIRECT("H"&amp;(ROW()+12*(($AO518-1)*3+$AP518)-ROW())/12+5):INDIRECT("S"&amp;(ROW()+12*(($AO518-1)*3+$AP518)-ROW())/12+5),AR518)</f>
        <v>0</v>
      </c>
      <c r="AT518" s="378"/>
      <c r="AV518" s="376">
        <f ca="1">IF(AND(AR518&gt;0,AS518&gt;0),COUNTIF(AV$6:AV517,"&gt;0")+1,0)</f>
        <v>0</v>
      </c>
    </row>
    <row r="519" spans="41:48" x14ac:dyDescent="0.15">
      <c r="AO519" s="376">
        <v>15</v>
      </c>
      <c r="AP519" s="376">
        <v>1</v>
      </c>
      <c r="AQ519" s="376">
        <v>10</v>
      </c>
      <c r="AR519" s="37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76">
        <f ca="1">COUNTIF(INDIRECT("H"&amp;(ROW()+12*(($AO519-1)*3+$AP519)-ROW())/12+5):INDIRECT("S"&amp;(ROW()+12*(($AO519-1)*3+$AP519)-ROW())/12+5),AR519)</f>
        <v>0</v>
      </c>
      <c r="AT519" s="378"/>
      <c r="AV519" s="376">
        <f ca="1">IF(AND(AR519&gt;0,AS519&gt;0),COUNTIF(AV$6:AV518,"&gt;0")+1,0)</f>
        <v>0</v>
      </c>
    </row>
    <row r="520" spans="41:48" x14ac:dyDescent="0.15">
      <c r="AO520" s="376">
        <v>15</v>
      </c>
      <c r="AP520" s="376">
        <v>1</v>
      </c>
      <c r="AQ520" s="376">
        <v>11</v>
      </c>
      <c r="AR520" s="37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76">
        <f ca="1">COUNTIF(INDIRECT("H"&amp;(ROW()+12*(($AO520-1)*3+$AP520)-ROW())/12+5):INDIRECT("S"&amp;(ROW()+12*(($AO520-1)*3+$AP520)-ROW())/12+5),AR520)</f>
        <v>0</v>
      </c>
      <c r="AT520" s="378"/>
      <c r="AV520" s="376">
        <f ca="1">IF(AND(AR520&gt;0,AS520&gt;0),COUNTIF(AV$6:AV519,"&gt;0")+1,0)</f>
        <v>0</v>
      </c>
    </row>
    <row r="521" spans="41:48" x14ac:dyDescent="0.15">
      <c r="AO521" s="376">
        <v>15</v>
      </c>
      <c r="AP521" s="376">
        <v>1</v>
      </c>
      <c r="AQ521" s="376">
        <v>12</v>
      </c>
      <c r="AR521" s="37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76">
        <f ca="1">COUNTIF(INDIRECT("H"&amp;(ROW()+12*(($AO521-1)*3+$AP521)-ROW())/12+5):INDIRECT("S"&amp;(ROW()+12*(($AO521-1)*3+$AP521)-ROW())/12+5),AR521)</f>
        <v>0</v>
      </c>
      <c r="AT521" s="378"/>
      <c r="AV521" s="376">
        <f ca="1">IF(AND(AR521&gt;0,AS521&gt;0),COUNTIF(AV$6:AV520,"&gt;0")+1,0)</f>
        <v>0</v>
      </c>
    </row>
    <row r="522" spans="41:48" x14ac:dyDescent="0.15">
      <c r="AO522" s="376">
        <v>15</v>
      </c>
      <c r="AP522" s="376">
        <v>2</v>
      </c>
      <c r="AQ522" s="376">
        <v>1</v>
      </c>
      <c r="AR522" s="37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76">
        <f ca="1">COUNTIF(INDIRECT("H"&amp;(ROW()+12*(($AO522-1)*3+$AP522)-ROW())/12+5):INDIRECT("S"&amp;(ROW()+12*(($AO522-1)*3+$AP522)-ROW())/12+5),AR522)</f>
        <v>0</v>
      </c>
      <c r="AT522" s="378"/>
      <c r="AV522" s="376">
        <f ca="1">IF(AND(AR522&gt;0,AS522&gt;0),COUNTIF(AV$6:AV521,"&gt;0")+1,0)</f>
        <v>0</v>
      </c>
    </row>
    <row r="523" spans="41:48" x14ac:dyDescent="0.15">
      <c r="AO523" s="376">
        <v>15</v>
      </c>
      <c r="AP523" s="376">
        <v>2</v>
      </c>
      <c r="AQ523" s="376">
        <v>2</v>
      </c>
      <c r="AR523" s="37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76">
        <f ca="1">COUNTIF(INDIRECT("H"&amp;(ROW()+12*(($AO523-1)*3+$AP523)-ROW())/12+5):INDIRECT("S"&amp;(ROW()+12*(($AO523-1)*3+$AP523)-ROW())/12+5),AR523)</f>
        <v>0</v>
      </c>
      <c r="AT523" s="378"/>
      <c r="AV523" s="376">
        <f ca="1">IF(AND(AR523&gt;0,AS523&gt;0),COUNTIF(AV$6:AV522,"&gt;0")+1,0)</f>
        <v>0</v>
      </c>
    </row>
    <row r="524" spans="41:48" x14ac:dyDescent="0.15">
      <c r="AO524" s="376">
        <v>15</v>
      </c>
      <c r="AP524" s="376">
        <v>2</v>
      </c>
      <c r="AQ524" s="376">
        <v>3</v>
      </c>
      <c r="AR524" s="37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76">
        <f ca="1">COUNTIF(INDIRECT("H"&amp;(ROW()+12*(($AO524-1)*3+$AP524)-ROW())/12+5):INDIRECT("S"&amp;(ROW()+12*(($AO524-1)*3+$AP524)-ROW())/12+5),AR524)</f>
        <v>0</v>
      </c>
      <c r="AT524" s="378"/>
      <c r="AV524" s="376">
        <f ca="1">IF(AND(AR524&gt;0,AS524&gt;0),COUNTIF(AV$6:AV523,"&gt;0")+1,0)</f>
        <v>0</v>
      </c>
    </row>
    <row r="525" spans="41:48" x14ac:dyDescent="0.15">
      <c r="AO525" s="376">
        <v>15</v>
      </c>
      <c r="AP525" s="376">
        <v>2</v>
      </c>
      <c r="AQ525" s="376">
        <v>4</v>
      </c>
      <c r="AR525" s="37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76">
        <f ca="1">COUNTIF(INDIRECT("H"&amp;(ROW()+12*(($AO525-1)*3+$AP525)-ROW())/12+5):INDIRECT("S"&amp;(ROW()+12*(($AO525-1)*3+$AP525)-ROW())/12+5),AR525)</f>
        <v>0</v>
      </c>
      <c r="AT525" s="378"/>
      <c r="AV525" s="376">
        <f ca="1">IF(AND(AR525&gt;0,AS525&gt;0),COUNTIF(AV$6:AV524,"&gt;0")+1,0)</f>
        <v>0</v>
      </c>
    </row>
    <row r="526" spans="41:48" x14ac:dyDescent="0.15">
      <c r="AO526" s="376">
        <v>15</v>
      </c>
      <c r="AP526" s="376">
        <v>2</v>
      </c>
      <c r="AQ526" s="376">
        <v>5</v>
      </c>
      <c r="AR526" s="37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76">
        <f ca="1">COUNTIF(INDIRECT("H"&amp;(ROW()+12*(($AO526-1)*3+$AP526)-ROW())/12+5):INDIRECT("S"&amp;(ROW()+12*(($AO526-1)*3+$AP526)-ROW())/12+5),AR526)</f>
        <v>0</v>
      </c>
      <c r="AT526" s="378"/>
      <c r="AV526" s="376">
        <f ca="1">IF(AND(AR526&gt;0,AS526&gt;0),COUNTIF(AV$6:AV525,"&gt;0")+1,0)</f>
        <v>0</v>
      </c>
    </row>
    <row r="527" spans="41:48" x14ac:dyDescent="0.15">
      <c r="AO527" s="376">
        <v>15</v>
      </c>
      <c r="AP527" s="376">
        <v>2</v>
      </c>
      <c r="AQ527" s="376">
        <v>6</v>
      </c>
      <c r="AR527" s="37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76">
        <f ca="1">COUNTIF(INDIRECT("H"&amp;(ROW()+12*(($AO527-1)*3+$AP527)-ROW())/12+5):INDIRECT("S"&amp;(ROW()+12*(($AO527-1)*3+$AP527)-ROW())/12+5),AR527)</f>
        <v>0</v>
      </c>
      <c r="AT527" s="378"/>
      <c r="AV527" s="376">
        <f ca="1">IF(AND(AR527&gt;0,AS527&gt;0),COUNTIF(AV$6:AV526,"&gt;0")+1,0)</f>
        <v>0</v>
      </c>
    </row>
    <row r="528" spans="41:48" x14ac:dyDescent="0.15">
      <c r="AO528" s="376">
        <v>15</v>
      </c>
      <c r="AP528" s="376">
        <v>2</v>
      </c>
      <c r="AQ528" s="376">
        <v>7</v>
      </c>
      <c r="AR528" s="37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76">
        <f ca="1">COUNTIF(INDIRECT("H"&amp;(ROW()+12*(($AO528-1)*3+$AP528)-ROW())/12+5):INDIRECT("S"&amp;(ROW()+12*(($AO528-1)*3+$AP528)-ROW())/12+5),AR528)</f>
        <v>0</v>
      </c>
      <c r="AT528" s="378"/>
      <c r="AV528" s="376">
        <f ca="1">IF(AND(AR528&gt;0,AS528&gt;0),COUNTIF(AV$6:AV527,"&gt;0")+1,0)</f>
        <v>0</v>
      </c>
    </row>
    <row r="529" spans="41:48" x14ac:dyDescent="0.15">
      <c r="AO529" s="376">
        <v>15</v>
      </c>
      <c r="AP529" s="376">
        <v>2</v>
      </c>
      <c r="AQ529" s="376">
        <v>8</v>
      </c>
      <c r="AR529" s="37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76">
        <f ca="1">COUNTIF(INDIRECT("H"&amp;(ROW()+12*(($AO529-1)*3+$AP529)-ROW())/12+5):INDIRECT("S"&amp;(ROW()+12*(($AO529-1)*3+$AP529)-ROW())/12+5),AR529)</f>
        <v>0</v>
      </c>
      <c r="AT529" s="378"/>
      <c r="AV529" s="376">
        <f ca="1">IF(AND(AR529&gt;0,AS529&gt;0),COUNTIF(AV$6:AV528,"&gt;0")+1,0)</f>
        <v>0</v>
      </c>
    </row>
    <row r="530" spans="41:48" x14ac:dyDescent="0.15">
      <c r="AO530" s="376">
        <v>15</v>
      </c>
      <c r="AP530" s="376">
        <v>2</v>
      </c>
      <c r="AQ530" s="376">
        <v>9</v>
      </c>
      <c r="AR530" s="37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76">
        <f ca="1">COUNTIF(INDIRECT("H"&amp;(ROW()+12*(($AO530-1)*3+$AP530)-ROW())/12+5):INDIRECT("S"&amp;(ROW()+12*(($AO530-1)*3+$AP530)-ROW())/12+5),AR530)</f>
        <v>0</v>
      </c>
      <c r="AT530" s="378"/>
      <c r="AV530" s="376">
        <f ca="1">IF(AND(AR530&gt;0,AS530&gt;0),COUNTIF(AV$6:AV529,"&gt;0")+1,0)</f>
        <v>0</v>
      </c>
    </row>
    <row r="531" spans="41:48" x14ac:dyDescent="0.15">
      <c r="AO531" s="376">
        <v>15</v>
      </c>
      <c r="AP531" s="376">
        <v>2</v>
      </c>
      <c r="AQ531" s="376">
        <v>10</v>
      </c>
      <c r="AR531" s="37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76">
        <f ca="1">COUNTIF(INDIRECT("H"&amp;(ROW()+12*(($AO531-1)*3+$AP531)-ROW())/12+5):INDIRECT("S"&amp;(ROW()+12*(($AO531-1)*3+$AP531)-ROW())/12+5),AR531)</f>
        <v>0</v>
      </c>
      <c r="AT531" s="378"/>
      <c r="AV531" s="376">
        <f ca="1">IF(AND(AR531&gt;0,AS531&gt;0),COUNTIF(AV$6:AV530,"&gt;0")+1,0)</f>
        <v>0</v>
      </c>
    </row>
    <row r="532" spans="41:48" x14ac:dyDescent="0.15">
      <c r="AO532" s="376">
        <v>15</v>
      </c>
      <c r="AP532" s="376">
        <v>2</v>
      </c>
      <c r="AQ532" s="376">
        <v>11</v>
      </c>
      <c r="AR532" s="37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76">
        <f ca="1">COUNTIF(INDIRECT("H"&amp;(ROW()+12*(($AO532-1)*3+$AP532)-ROW())/12+5):INDIRECT("S"&amp;(ROW()+12*(($AO532-1)*3+$AP532)-ROW())/12+5),AR532)</f>
        <v>0</v>
      </c>
      <c r="AT532" s="378"/>
      <c r="AV532" s="376">
        <f ca="1">IF(AND(AR532&gt;0,AS532&gt;0),COUNTIF(AV$6:AV531,"&gt;0")+1,0)</f>
        <v>0</v>
      </c>
    </row>
    <row r="533" spans="41:48" x14ac:dyDescent="0.15">
      <c r="AO533" s="376">
        <v>15</v>
      </c>
      <c r="AP533" s="376">
        <v>2</v>
      </c>
      <c r="AQ533" s="376">
        <v>12</v>
      </c>
      <c r="AR533" s="37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76">
        <f ca="1">COUNTIF(INDIRECT("H"&amp;(ROW()+12*(($AO533-1)*3+$AP533)-ROW())/12+5):INDIRECT("S"&amp;(ROW()+12*(($AO533-1)*3+$AP533)-ROW())/12+5),AR533)</f>
        <v>0</v>
      </c>
      <c r="AT533" s="378"/>
      <c r="AV533" s="376">
        <f ca="1">IF(AND(AR533&gt;0,AS533&gt;0),COUNTIF(AV$6:AV532,"&gt;0")+1,0)</f>
        <v>0</v>
      </c>
    </row>
    <row r="534" spans="41:48" x14ac:dyDescent="0.15">
      <c r="AO534" s="376">
        <v>15</v>
      </c>
      <c r="AP534" s="376">
        <v>3</v>
      </c>
      <c r="AQ534" s="376">
        <v>1</v>
      </c>
      <c r="AR534" s="37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76">
        <f ca="1">COUNTIF(INDIRECT("H"&amp;(ROW()+12*(($AO534-1)*3+$AP534)-ROW())/12+5):INDIRECT("S"&amp;(ROW()+12*(($AO534-1)*3+$AP534)-ROW())/12+5),AR534)</f>
        <v>0</v>
      </c>
      <c r="AT534" s="378"/>
      <c r="AV534" s="376">
        <f ca="1">IF(AND(AR534&gt;0,AS534&gt;0),COUNTIF(AV$6:AV533,"&gt;0")+1,0)</f>
        <v>0</v>
      </c>
    </row>
    <row r="535" spans="41:48" x14ac:dyDescent="0.15">
      <c r="AO535" s="376">
        <v>15</v>
      </c>
      <c r="AP535" s="376">
        <v>3</v>
      </c>
      <c r="AQ535" s="376">
        <v>2</v>
      </c>
      <c r="AR535" s="37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76">
        <f ca="1">COUNTIF(INDIRECT("H"&amp;(ROW()+12*(($AO535-1)*3+$AP535)-ROW())/12+5):INDIRECT("S"&amp;(ROW()+12*(($AO535-1)*3+$AP535)-ROW())/12+5),AR535)</f>
        <v>0</v>
      </c>
      <c r="AT535" s="378"/>
      <c r="AV535" s="376">
        <f ca="1">IF(AND(AR535&gt;0,AS535&gt;0),COUNTIF(AV$6:AV534,"&gt;0")+1,0)</f>
        <v>0</v>
      </c>
    </row>
    <row r="536" spans="41:48" x14ac:dyDescent="0.15">
      <c r="AO536" s="376">
        <v>15</v>
      </c>
      <c r="AP536" s="376">
        <v>3</v>
      </c>
      <c r="AQ536" s="376">
        <v>3</v>
      </c>
      <c r="AR536" s="37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76">
        <f ca="1">COUNTIF(INDIRECT("H"&amp;(ROW()+12*(($AO536-1)*3+$AP536)-ROW())/12+5):INDIRECT("S"&amp;(ROW()+12*(($AO536-1)*3+$AP536)-ROW())/12+5),AR536)</f>
        <v>0</v>
      </c>
      <c r="AT536" s="378"/>
      <c r="AV536" s="376">
        <f ca="1">IF(AND(AR536&gt;0,AS536&gt;0),COUNTIF(AV$6:AV535,"&gt;0")+1,0)</f>
        <v>0</v>
      </c>
    </row>
    <row r="537" spans="41:48" x14ac:dyDescent="0.15">
      <c r="AO537" s="376">
        <v>15</v>
      </c>
      <c r="AP537" s="376">
        <v>3</v>
      </c>
      <c r="AQ537" s="376">
        <v>4</v>
      </c>
      <c r="AR537" s="37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76">
        <f ca="1">COUNTIF(INDIRECT("H"&amp;(ROW()+12*(($AO537-1)*3+$AP537)-ROW())/12+5):INDIRECT("S"&amp;(ROW()+12*(($AO537-1)*3+$AP537)-ROW())/12+5),AR537)</f>
        <v>0</v>
      </c>
      <c r="AT537" s="378"/>
      <c r="AV537" s="376">
        <f ca="1">IF(AND(AR537&gt;0,AS537&gt;0),COUNTIF(AV$6:AV536,"&gt;0")+1,0)</f>
        <v>0</v>
      </c>
    </row>
    <row r="538" spans="41:48" x14ac:dyDescent="0.15">
      <c r="AO538" s="376">
        <v>15</v>
      </c>
      <c r="AP538" s="376">
        <v>3</v>
      </c>
      <c r="AQ538" s="376">
        <v>5</v>
      </c>
      <c r="AR538" s="37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76">
        <f ca="1">COUNTIF(INDIRECT("H"&amp;(ROW()+12*(($AO538-1)*3+$AP538)-ROW())/12+5):INDIRECT("S"&amp;(ROW()+12*(($AO538-1)*3+$AP538)-ROW())/12+5),AR538)</f>
        <v>0</v>
      </c>
      <c r="AT538" s="378"/>
      <c r="AV538" s="376">
        <f ca="1">IF(AND(AR538&gt;0,AS538&gt;0),COUNTIF(AV$6:AV537,"&gt;0")+1,0)</f>
        <v>0</v>
      </c>
    </row>
    <row r="539" spans="41:48" x14ac:dyDescent="0.15">
      <c r="AO539" s="376">
        <v>15</v>
      </c>
      <c r="AP539" s="376">
        <v>3</v>
      </c>
      <c r="AQ539" s="376">
        <v>6</v>
      </c>
      <c r="AR539" s="37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76">
        <f ca="1">COUNTIF(INDIRECT("H"&amp;(ROW()+12*(($AO539-1)*3+$AP539)-ROW())/12+5):INDIRECT("S"&amp;(ROW()+12*(($AO539-1)*3+$AP539)-ROW())/12+5),AR539)</f>
        <v>0</v>
      </c>
      <c r="AT539" s="378"/>
      <c r="AV539" s="376">
        <f ca="1">IF(AND(AR539&gt;0,AS539&gt;0),COUNTIF(AV$6:AV538,"&gt;0")+1,0)</f>
        <v>0</v>
      </c>
    </row>
    <row r="540" spans="41:48" x14ac:dyDescent="0.15">
      <c r="AO540" s="376">
        <v>15</v>
      </c>
      <c r="AP540" s="376">
        <v>3</v>
      </c>
      <c r="AQ540" s="376">
        <v>7</v>
      </c>
      <c r="AR540" s="37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76">
        <f ca="1">COUNTIF(INDIRECT("H"&amp;(ROW()+12*(($AO540-1)*3+$AP540)-ROW())/12+5):INDIRECT("S"&amp;(ROW()+12*(($AO540-1)*3+$AP540)-ROW())/12+5),AR540)</f>
        <v>0</v>
      </c>
      <c r="AT540" s="378"/>
      <c r="AV540" s="376">
        <f ca="1">IF(AND(AR540&gt;0,AS540&gt;0),COUNTIF(AV$6:AV539,"&gt;0")+1,0)</f>
        <v>0</v>
      </c>
    </row>
    <row r="541" spans="41:48" x14ac:dyDescent="0.15">
      <c r="AO541" s="376">
        <v>15</v>
      </c>
      <c r="AP541" s="376">
        <v>3</v>
      </c>
      <c r="AQ541" s="376">
        <v>8</v>
      </c>
      <c r="AR541" s="37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76">
        <f ca="1">COUNTIF(INDIRECT("H"&amp;(ROW()+12*(($AO541-1)*3+$AP541)-ROW())/12+5):INDIRECT("S"&amp;(ROW()+12*(($AO541-1)*3+$AP541)-ROW())/12+5),AR541)</f>
        <v>0</v>
      </c>
      <c r="AT541" s="378"/>
      <c r="AV541" s="376">
        <f ca="1">IF(AND(AR541&gt;0,AS541&gt;0),COUNTIF(AV$6:AV540,"&gt;0")+1,0)</f>
        <v>0</v>
      </c>
    </row>
    <row r="542" spans="41:48" x14ac:dyDescent="0.15">
      <c r="AO542" s="376">
        <v>15</v>
      </c>
      <c r="AP542" s="376">
        <v>3</v>
      </c>
      <c r="AQ542" s="376">
        <v>9</v>
      </c>
      <c r="AR542" s="37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76">
        <f ca="1">COUNTIF(INDIRECT("H"&amp;(ROW()+12*(($AO542-1)*3+$AP542)-ROW())/12+5):INDIRECT("S"&amp;(ROW()+12*(($AO542-1)*3+$AP542)-ROW())/12+5),AR542)</f>
        <v>0</v>
      </c>
      <c r="AT542" s="378"/>
      <c r="AV542" s="376">
        <f ca="1">IF(AND(AR542&gt;0,AS542&gt;0),COUNTIF(AV$6:AV541,"&gt;0")+1,0)</f>
        <v>0</v>
      </c>
    </row>
    <row r="543" spans="41:48" x14ac:dyDescent="0.15">
      <c r="AO543" s="376">
        <v>15</v>
      </c>
      <c r="AP543" s="376">
        <v>3</v>
      </c>
      <c r="AQ543" s="376">
        <v>10</v>
      </c>
      <c r="AR543" s="37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76">
        <f ca="1">COUNTIF(INDIRECT("H"&amp;(ROW()+12*(($AO543-1)*3+$AP543)-ROW())/12+5):INDIRECT("S"&amp;(ROW()+12*(($AO543-1)*3+$AP543)-ROW())/12+5),AR543)</f>
        <v>0</v>
      </c>
      <c r="AT543" s="378"/>
      <c r="AV543" s="376">
        <f ca="1">IF(AND(AR543&gt;0,AS543&gt;0),COUNTIF(AV$6:AV542,"&gt;0")+1,0)</f>
        <v>0</v>
      </c>
    </row>
    <row r="544" spans="41:48" x14ac:dyDescent="0.15">
      <c r="AO544" s="376">
        <v>15</v>
      </c>
      <c r="AP544" s="376">
        <v>3</v>
      </c>
      <c r="AQ544" s="376">
        <v>11</v>
      </c>
      <c r="AR544" s="37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76">
        <f ca="1">COUNTIF(INDIRECT("H"&amp;(ROW()+12*(($AO544-1)*3+$AP544)-ROW())/12+5):INDIRECT("S"&amp;(ROW()+12*(($AO544-1)*3+$AP544)-ROW())/12+5),AR544)</f>
        <v>0</v>
      </c>
      <c r="AT544" s="378"/>
      <c r="AV544" s="376">
        <f ca="1">IF(AND(AR544&gt;0,AS544&gt;0),COUNTIF(AV$6:AV543,"&gt;0")+1,0)</f>
        <v>0</v>
      </c>
    </row>
    <row r="545" spans="41:48" x14ac:dyDescent="0.15">
      <c r="AO545" s="376">
        <v>15</v>
      </c>
      <c r="AP545" s="376">
        <v>3</v>
      </c>
      <c r="AQ545" s="376">
        <v>12</v>
      </c>
      <c r="AR545" s="37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76">
        <f ca="1">COUNTIF(INDIRECT("H"&amp;(ROW()+12*(($AO545-1)*3+$AP545)-ROW())/12+5):INDIRECT("S"&amp;(ROW()+12*(($AO545-1)*3+$AP545)-ROW())/12+5),AR545)</f>
        <v>0</v>
      </c>
      <c r="AT545" s="378"/>
      <c r="AV545" s="376">
        <f ca="1">IF(AND(AR545&gt;0,AS545&gt;0),COUNTIF(AV$6:AV544,"&gt;0")+1,0)</f>
        <v>0</v>
      </c>
    </row>
    <row r="546" spans="41:48" x14ac:dyDescent="0.15">
      <c r="AO546" s="376">
        <v>16</v>
      </c>
      <c r="AP546" s="376">
        <v>1</v>
      </c>
      <c r="AQ546" s="376">
        <v>1</v>
      </c>
      <c r="AR546" s="37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76">
        <f ca="1">COUNTIF(INDIRECT("H"&amp;(ROW()+12*(($AO546-1)*3+$AP546)-ROW())/12+5):INDIRECT("S"&amp;(ROW()+12*(($AO546-1)*3+$AP546)-ROW())/12+5),AR546)</f>
        <v>0</v>
      </c>
      <c r="AT546" s="378"/>
      <c r="AV546" s="376">
        <f ca="1">IF(AND(AR546&gt;0,AS546&gt;0),COUNTIF(AV$6:AV545,"&gt;0")+1,0)</f>
        <v>0</v>
      </c>
    </row>
    <row r="547" spans="41:48" x14ac:dyDescent="0.15">
      <c r="AO547" s="376">
        <v>16</v>
      </c>
      <c r="AP547" s="376">
        <v>1</v>
      </c>
      <c r="AQ547" s="376">
        <v>2</v>
      </c>
      <c r="AR547" s="37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76">
        <f ca="1">COUNTIF(INDIRECT("H"&amp;(ROW()+12*(($AO547-1)*3+$AP547)-ROW())/12+5):INDIRECT("S"&amp;(ROW()+12*(($AO547-1)*3+$AP547)-ROW())/12+5),AR547)</f>
        <v>0</v>
      </c>
      <c r="AT547" s="378"/>
      <c r="AV547" s="376">
        <f ca="1">IF(AND(AR547&gt;0,AS547&gt;0),COUNTIF(AV$6:AV546,"&gt;0")+1,0)</f>
        <v>0</v>
      </c>
    </row>
    <row r="548" spans="41:48" x14ac:dyDescent="0.15">
      <c r="AO548" s="376">
        <v>16</v>
      </c>
      <c r="AP548" s="376">
        <v>1</v>
      </c>
      <c r="AQ548" s="376">
        <v>3</v>
      </c>
      <c r="AR548" s="37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76">
        <f ca="1">COUNTIF(INDIRECT("H"&amp;(ROW()+12*(($AO548-1)*3+$AP548)-ROW())/12+5):INDIRECT("S"&amp;(ROW()+12*(($AO548-1)*3+$AP548)-ROW())/12+5),AR548)</f>
        <v>0</v>
      </c>
      <c r="AT548" s="378"/>
      <c r="AV548" s="376">
        <f ca="1">IF(AND(AR548&gt;0,AS548&gt;0),COUNTIF(AV$6:AV547,"&gt;0")+1,0)</f>
        <v>0</v>
      </c>
    </row>
    <row r="549" spans="41:48" x14ac:dyDescent="0.15">
      <c r="AO549" s="376">
        <v>16</v>
      </c>
      <c r="AP549" s="376">
        <v>1</v>
      </c>
      <c r="AQ549" s="376">
        <v>4</v>
      </c>
      <c r="AR549" s="37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76">
        <f ca="1">COUNTIF(INDIRECT("H"&amp;(ROW()+12*(($AO549-1)*3+$AP549)-ROW())/12+5):INDIRECT("S"&amp;(ROW()+12*(($AO549-1)*3+$AP549)-ROW())/12+5),AR549)</f>
        <v>0</v>
      </c>
      <c r="AT549" s="378"/>
      <c r="AV549" s="376">
        <f ca="1">IF(AND(AR549&gt;0,AS549&gt;0),COUNTIF(AV$6:AV548,"&gt;0")+1,0)</f>
        <v>0</v>
      </c>
    </row>
    <row r="550" spans="41:48" x14ac:dyDescent="0.15">
      <c r="AO550" s="376">
        <v>16</v>
      </c>
      <c r="AP550" s="376">
        <v>1</v>
      </c>
      <c r="AQ550" s="376">
        <v>5</v>
      </c>
      <c r="AR550" s="37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76">
        <f ca="1">COUNTIF(INDIRECT("H"&amp;(ROW()+12*(($AO550-1)*3+$AP550)-ROW())/12+5):INDIRECT("S"&amp;(ROW()+12*(($AO550-1)*3+$AP550)-ROW())/12+5),AR550)</f>
        <v>0</v>
      </c>
      <c r="AT550" s="378"/>
      <c r="AV550" s="376">
        <f ca="1">IF(AND(AR550&gt;0,AS550&gt;0),COUNTIF(AV$6:AV549,"&gt;0")+1,0)</f>
        <v>0</v>
      </c>
    </row>
    <row r="551" spans="41:48" x14ac:dyDescent="0.15">
      <c r="AO551" s="376">
        <v>16</v>
      </c>
      <c r="AP551" s="376">
        <v>1</v>
      </c>
      <c r="AQ551" s="376">
        <v>6</v>
      </c>
      <c r="AR551" s="37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76">
        <f ca="1">COUNTIF(INDIRECT("H"&amp;(ROW()+12*(($AO551-1)*3+$AP551)-ROW())/12+5):INDIRECT("S"&amp;(ROW()+12*(($AO551-1)*3+$AP551)-ROW())/12+5),AR551)</f>
        <v>0</v>
      </c>
      <c r="AT551" s="378"/>
      <c r="AV551" s="376">
        <f ca="1">IF(AND(AR551&gt;0,AS551&gt;0),COUNTIF(AV$6:AV550,"&gt;0")+1,0)</f>
        <v>0</v>
      </c>
    </row>
    <row r="552" spans="41:48" x14ac:dyDescent="0.15">
      <c r="AO552" s="376">
        <v>16</v>
      </c>
      <c r="AP552" s="376">
        <v>1</v>
      </c>
      <c r="AQ552" s="376">
        <v>7</v>
      </c>
      <c r="AR552" s="37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76">
        <f ca="1">COUNTIF(INDIRECT("H"&amp;(ROW()+12*(($AO552-1)*3+$AP552)-ROW())/12+5):INDIRECT("S"&amp;(ROW()+12*(($AO552-1)*3+$AP552)-ROW())/12+5),AR552)</f>
        <v>0</v>
      </c>
      <c r="AT552" s="378"/>
      <c r="AV552" s="376">
        <f ca="1">IF(AND(AR552&gt;0,AS552&gt;0),COUNTIF(AV$6:AV551,"&gt;0")+1,0)</f>
        <v>0</v>
      </c>
    </row>
    <row r="553" spans="41:48" x14ac:dyDescent="0.15">
      <c r="AO553" s="376">
        <v>16</v>
      </c>
      <c r="AP553" s="376">
        <v>1</v>
      </c>
      <c r="AQ553" s="376">
        <v>8</v>
      </c>
      <c r="AR553" s="37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76">
        <f ca="1">COUNTIF(INDIRECT("H"&amp;(ROW()+12*(($AO553-1)*3+$AP553)-ROW())/12+5):INDIRECT("S"&amp;(ROW()+12*(($AO553-1)*3+$AP553)-ROW())/12+5),AR553)</f>
        <v>0</v>
      </c>
      <c r="AT553" s="378"/>
      <c r="AV553" s="376">
        <f ca="1">IF(AND(AR553&gt;0,AS553&gt;0),COUNTIF(AV$6:AV552,"&gt;0")+1,0)</f>
        <v>0</v>
      </c>
    </row>
    <row r="554" spans="41:48" x14ac:dyDescent="0.15">
      <c r="AO554" s="376">
        <v>16</v>
      </c>
      <c r="AP554" s="376">
        <v>1</v>
      </c>
      <c r="AQ554" s="376">
        <v>9</v>
      </c>
      <c r="AR554" s="37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76">
        <f ca="1">COUNTIF(INDIRECT("H"&amp;(ROW()+12*(($AO554-1)*3+$AP554)-ROW())/12+5):INDIRECT("S"&amp;(ROW()+12*(($AO554-1)*3+$AP554)-ROW())/12+5),AR554)</f>
        <v>0</v>
      </c>
      <c r="AT554" s="378"/>
      <c r="AV554" s="376">
        <f ca="1">IF(AND(AR554&gt;0,AS554&gt;0),COUNTIF(AV$6:AV553,"&gt;0")+1,0)</f>
        <v>0</v>
      </c>
    </row>
    <row r="555" spans="41:48" x14ac:dyDescent="0.15">
      <c r="AO555" s="376">
        <v>16</v>
      </c>
      <c r="AP555" s="376">
        <v>1</v>
      </c>
      <c r="AQ555" s="376">
        <v>10</v>
      </c>
      <c r="AR555" s="37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76">
        <f ca="1">COUNTIF(INDIRECT("H"&amp;(ROW()+12*(($AO555-1)*3+$AP555)-ROW())/12+5):INDIRECT("S"&amp;(ROW()+12*(($AO555-1)*3+$AP555)-ROW())/12+5),AR555)</f>
        <v>0</v>
      </c>
      <c r="AT555" s="378"/>
      <c r="AV555" s="376">
        <f ca="1">IF(AND(AR555&gt;0,AS555&gt;0),COUNTIF(AV$6:AV554,"&gt;0")+1,0)</f>
        <v>0</v>
      </c>
    </row>
    <row r="556" spans="41:48" x14ac:dyDescent="0.15">
      <c r="AO556" s="376">
        <v>16</v>
      </c>
      <c r="AP556" s="376">
        <v>1</v>
      </c>
      <c r="AQ556" s="376">
        <v>11</v>
      </c>
      <c r="AR556" s="37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76">
        <f ca="1">COUNTIF(INDIRECT("H"&amp;(ROW()+12*(($AO556-1)*3+$AP556)-ROW())/12+5):INDIRECT("S"&amp;(ROW()+12*(($AO556-1)*3+$AP556)-ROW())/12+5),AR556)</f>
        <v>0</v>
      </c>
      <c r="AT556" s="378"/>
      <c r="AV556" s="376">
        <f ca="1">IF(AND(AR556&gt;0,AS556&gt;0),COUNTIF(AV$6:AV555,"&gt;0")+1,0)</f>
        <v>0</v>
      </c>
    </row>
    <row r="557" spans="41:48" x14ac:dyDescent="0.15">
      <c r="AO557" s="376">
        <v>16</v>
      </c>
      <c r="AP557" s="376">
        <v>1</v>
      </c>
      <c r="AQ557" s="376">
        <v>12</v>
      </c>
      <c r="AR557" s="37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76">
        <f ca="1">COUNTIF(INDIRECT("H"&amp;(ROW()+12*(($AO557-1)*3+$AP557)-ROW())/12+5):INDIRECT("S"&amp;(ROW()+12*(($AO557-1)*3+$AP557)-ROW())/12+5),AR557)</f>
        <v>0</v>
      </c>
      <c r="AT557" s="378"/>
      <c r="AV557" s="376">
        <f ca="1">IF(AND(AR557&gt;0,AS557&gt;0),COUNTIF(AV$6:AV556,"&gt;0")+1,0)</f>
        <v>0</v>
      </c>
    </row>
    <row r="558" spans="41:48" x14ac:dyDescent="0.15">
      <c r="AO558" s="376">
        <v>16</v>
      </c>
      <c r="AP558" s="376">
        <v>2</v>
      </c>
      <c r="AQ558" s="376">
        <v>1</v>
      </c>
      <c r="AR558" s="37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76">
        <f ca="1">COUNTIF(INDIRECT("H"&amp;(ROW()+12*(($AO558-1)*3+$AP558)-ROW())/12+5):INDIRECT("S"&amp;(ROW()+12*(($AO558-1)*3+$AP558)-ROW())/12+5),AR558)</f>
        <v>0</v>
      </c>
      <c r="AT558" s="378"/>
      <c r="AV558" s="376">
        <f ca="1">IF(AND(AR558&gt;0,AS558&gt;0),COUNTIF(AV$6:AV557,"&gt;0")+1,0)</f>
        <v>0</v>
      </c>
    </row>
    <row r="559" spans="41:48" x14ac:dyDescent="0.15">
      <c r="AO559" s="376">
        <v>16</v>
      </c>
      <c r="AP559" s="376">
        <v>2</v>
      </c>
      <c r="AQ559" s="376">
        <v>2</v>
      </c>
      <c r="AR559" s="37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76">
        <f ca="1">COUNTIF(INDIRECT("H"&amp;(ROW()+12*(($AO559-1)*3+$AP559)-ROW())/12+5):INDIRECT("S"&amp;(ROW()+12*(($AO559-1)*3+$AP559)-ROW())/12+5),AR559)</f>
        <v>0</v>
      </c>
      <c r="AT559" s="378"/>
      <c r="AV559" s="376">
        <f ca="1">IF(AND(AR559&gt;0,AS559&gt;0),COUNTIF(AV$6:AV558,"&gt;0")+1,0)</f>
        <v>0</v>
      </c>
    </row>
    <row r="560" spans="41:48" x14ac:dyDescent="0.15">
      <c r="AO560" s="376">
        <v>16</v>
      </c>
      <c r="AP560" s="376">
        <v>2</v>
      </c>
      <c r="AQ560" s="376">
        <v>3</v>
      </c>
      <c r="AR560" s="37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76">
        <f ca="1">COUNTIF(INDIRECT("H"&amp;(ROW()+12*(($AO560-1)*3+$AP560)-ROW())/12+5):INDIRECT("S"&amp;(ROW()+12*(($AO560-1)*3+$AP560)-ROW())/12+5),AR560)</f>
        <v>0</v>
      </c>
      <c r="AT560" s="378"/>
      <c r="AV560" s="376">
        <f ca="1">IF(AND(AR560&gt;0,AS560&gt;0),COUNTIF(AV$6:AV559,"&gt;0")+1,0)</f>
        <v>0</v>
      </c>
    </row>
    <row r="561" spans="41:48" x14ac:dyDescent="0.15">
      <c r="AO561" s="376">
        <v>16</v>
      </c>
      <c r="AP561" s="376">
        <v>2</v>
      </c>
      <c r="AQ561" s="376">
        <v>4</v>
      </c>
      <c r="AR561" s="37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76">
        <f ca="1">COUNTIF(INDIRECT("H"&amp;(ROW()+12*(($AO561-1)*3+$AP561)-ROW())/12+5):INDIRECT("S"&amp;(ROW()+12*(($AO561-1)*3+$AP561)-ROW())/12+5),AR561)</f>
        <v>0</v>
      </c>
      <c r="AT561" s="378"/>
      <c r="AV561" s="376">
        <f ca="1">IF(AND(AR561&gt;0,AS561&gt;0),COUNTIF(AV$6:AV560,"&gt;0")+1,0)</f>
        <v>0</v>
      </c>
    </row>
    <row r="562" spans="41:48" x14ac:dyDescent="0.15">
      <c r="AO562" s="376">
        <v>16</v>
      </c>
      <c r="AP562" s="376">
        <v>2</v>
      </c>
      <c r="AQ562" s="376">
        <v>5</v>
      </c>
      <c r="AR562" s="37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76">
        <f ca="1">COUNTIF(INDIRECT("H"&amp;(ROW()+12*(($AO562-1)*3+$AP562)-ROW())/12+5):INDIRECT("S"&amp;(ROW()+12*(($AO562-1)*3+$AP562)-ROW())/12+5),AR562)</f>
        <v>0</v>
      </c>
      <c r="AT562" s="378"/>
      <c r="AV562" s="376">
        <f ca="1">IF(AND(AR562&gt;0,AS562&gt;0),COUNTIF(AV$6:AV561,"&gt;0")+1,0)</f>
        <v>0</v>
      </c>
    </row>
    <row r="563" spans="41:48" x14ac:dyDescent="0.15">
      <c r="AO563" s="376">
        <v>16</v>
      </c>
      <c r="AP563" s="376">
        <v>2</v>
      </c>
      <c r="AQ563" s="376">
        <v>6</v>
      </c>
      <c r="AR563" s="37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76">
        <f ca="1">COUNTIF(INDIRECT("H"&amp;(ROW()+12*(($AO563-1)*3+$AP563)-ROW())/12+5):INDIRECT("S"&amp;(ROW()+12*(($AO563-1)*3+$AP563)-ROW())/12+5),AR563)</f>
        <v>0</v>
      </c>
      <c r="AT563" s="378"/>
      <c r="AV563" s="376">
        <f ca="1">IF(AND(AR563&gt;0,AS563&gt;0),COUNTIF(AV$6:AV562,"&gt;0")+1,0)</f>
        <v>0</v>
      </c>
    </row>
    <row r="564" spans="41:48" x14ac:dyDescent="0.15">
      <c r="AO564" s="376">
        <v>16</v>
      </c>
      <c r="AP564" s="376">
        <v>2</v>
      </c>
      <c r="AQ564" s="376">
        <v>7</v>
      </c>
      <c r="AR564" s="37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76">
        <f ca="1">COUNTIF(INDIRECT("H"&amp;(ROW()+12*(($AO564-1)*3+$AP564)-ROW())/12+5):INDIRECT("S"&amp;(ROW()+12*(($AO564-1)*3+$AP564)-ROW())/12+5),AR564)</f>
        <v>0</v>
      </c>
      <c r="AT564" s="378"/>
      <c r="AV564" s="376">
        <f ca="1">IF(AND(AR564&gt;0,AS564&gt;0),COUNTIF(AV$6:AV563,"&gt;0")+1,0)</f>
        <v>0</v>
      </c>
    </row>
    <row r="565" spans="41:48" x14ac:dyDescent="0.15">
      <c r="AO565" s="376">
        <v>16</v>
      </c>
      <c r="AP565" s="376">
        <v>2</v>
      </c>
      <c r="AQ565" s="376">
        <v>8</v>
      </c>
      <c r="AR565" s="37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76">
        <f ca="1">COUNTIF(INDIRECT("H"&amp;(ROW()+12*(($AO565-1)*3+$AP565)-ROW())/12+5):INDIRECT("S"&amp;(ROW()+12*(($AO565-1)*3+$AP565)-ROW())/12+5),AR565)</f>
        <v>0</v>
      </c>
      <c r="AT565" s="378"/>
      <c r="AV565" s="376">
        <f ca="1">IF(AND(AR565&gt;0,AS565&gt;0),COUNTIF(AV$6:AV564,"&gt;0")+1,0)</f>
        <v>0</v>
      </c>
    </row>
    <row r="566" spans="41:48" x14ac:dyDescent="0.15">
      <c r="AO566" s="376">
        <v>16</v>
      </c>
      <c r="AP566" s="376">
        <v>2</v>
      </c>
      <c r="AQ566" s="376">
        <v>9</v>
      </c>
      <c r="AR566" s="37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76">
        <f ca="1">COUNTIF(INDIRECT("H"&amp;(ROW()+12*(($AO566-1)*3+$AP566)-ROW())/12+5):INDIRECT("S"&amp;(ROW()+12*(($AO566-1)*3+$AP566)-ROW())/12+5),AR566)</f>
        <v>0</v>
      </c>
      <c r="AT566" s="378"/>
      <c r="AV566" s="376">
        <f ca="1">IF(AND(AR566&gt;0,AS566&gt;0),COUNTIF(AV$6:AV565,"&gt;0")+1,0)</f>
        <v>0</v>
      </c>
    </row>
    <row r="567" spans="41:48" x14ac:dyDescent="0.15">
      <c r="AO567" s="376">
        <v>16</v>
      </c>
      <c r="AP567" s="376">
        <v>2</v>
      </c>
      <c r="AQ567" s="376">
        <v>10</v>
      </c>
      <c r="AR567" s="37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76">
        <f ca="1">COUNTIF(INDIRECT("H"&amp;(ROW()+12*(($AO567-1)*3+$AP567)-ROW())/12+5):INDIRECT("S"&amp;(ROW()+12*(($AO567-1)*3+$AP567)-ROW())/12+5),AR567)</f>
        <v>0</v>
      </c>
      <c r="AT567" s="378"/>
      <c r="AV567" s="376">
        <f ca="1">IF(AND(AR567&gt;0,AS567&gt;0),COUNTIF(AV$6:AV566,"&gt;0")+1,0)</f>
        <v>0</v>
      </c>
    </row>
    <row r="568" spans="41:48" x14ac:dyDescent="0.15">
      <c r="AO568" s="376">
        <v>16</v>
      </c>
      <c r="AP568" s="376">
        <v>2</v>
      </c>
      <c r="AQ568" s="376">
        <v>11</v>
      </c>
      <c r="AR568" s="37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76">
        <f ca="1">COUNTIF(INDIRECT("H"&amp;(ROW()+12*(($AO568-1)*3+$AP568)-ROW())/12+5):INDIRECT("S"&amp;(ROW()+12*(($AO568-1)*3+$AP568)-ROW())/12+5),AR568)</f>
        <v>0</v>
      </c>
      <c r="AT568" s="378"/>
      <c r="AV568" s="376">
        <f ca="1">IF(AND(AR568&gt;0,AS568&gt;0),COUNTIF(AV$6:AV567,"&gt;0")+1,0)</f>
        <v>0</v>
      </c>
    </row>
    <row r="569" spans="41:48" x14ac:dyDescent="0.15">
      <c r="AO569" s="376">
        <v>16</v>
      </c>
      <c r="AP569" s="376">
        <v>2</v>
      </c>
      <c r="AQ569" s="376">
        <v>12</v>
      </c>
      <c r="AR569" s="37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76">
        <f ca="1">COUNTIF(INDIRECT("H"&amp;(ROW()+12*(($AO569-1)*3+$AP569)-ROW())/12+5):INDIRECT("S"&amp;(ROW()+12*(($AO569-1)*3+$AP569)-ROW())/12+5),AR569)</f>
        <v>0</v>
      </c>
      <c r="AT569" s="378"/>
      <c r="AV569" s="376">
        <f ca="1">IF(AND(AR569&gt;0,AS569&gt;0),COUNTIF(AV$6:AV568,"&gt;0")+1,0)</f>
        <v>0</v>
      </c>
    </row>
    <row r="570" spans="41:48" x14ac:dyDescent="0.15">
      <c r="AO570" s="376">
        <v>16</v>
      </c>
      <c r="AP570" s="376">
        <v>3</v>
      </c>
      <c r="AQ570" s="376">
        <v>1</v>
      </c>
      <c r="AR570" s="37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76">
        <f ca="1">COUNTIF(INDIRECT("H"&amp;(ROW()+12*(($AO570-1)*3+$AP570)-ROW())/12+5):INDIRECT("S"&amp;(ROW()+12*(($AO570-1)*3+$AP570)-ROW())/12+5),AR570)</f>
        <v>0</v>
      </c>
      <c r="AT570" s="378"/>
      <c r="AV570" s="376">
        <f ca="1">IF(AND(AR570&gt;0,AS570&gt;0),COUNTIF(AV$6:AV569,"&gt;0")+1,0)</f>
        <v>0</v>
      </c>
    </row>
    <row r="571" spans="41:48" x14ac:dyDescent="0.15">
      <c r="AO571" s="376">
        <v>16</v>
      </c>
      <c r="AP571" s="376">
        <v>3</v>
      </c>
      <c r="AQ571" s="376">
        <v>2</v>
      </c>
      <c r="AR571" s="37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76">
        <f ca="1">COUNTIF(INDIRECT("H"&amp;(ROW()+12*(($AO571-1)*3+$AP571)-ROW())/12+5):INDIRECT("S"&amp;(ROW()+12*(($AO571-1)*3+$AP571)-ROW())/12+5),AR571)</f>
        <v>0</v>
      </c>
      <c r="AT571" s="378"/>
      <c r="AV571" s="376">
        <f ca="1">IF(AND(AR571&gt;0,AS571&gt;0),COUNTIF(AV$6:AV570,"&gt;0")+1,0)</f>
        <v>0</v>
      </c>
    </row>
    <row r="572" spans="41:48" x14ac:dyDescent="0.15">
      <c r="AO572" s="376">
        <v>16</v>
      </c>
      <c r="AP572" s="376">
        <v>3</v>
      </c>
      <c r="AQ572" s="376">
        <v>3</v>
      </c>
      <c r="AR572" s="37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76">
        <f ca="1">COUNTIF(INDIRECT("H"&amp;(ROW()+12*(($AO572-1)*3+$AP572)-ROW())/12+5):INDIRECT("S"&amp;(ROW()+12*(($AO572-1)*3+$AP572)-ROW())/12+5),AR572)</f>
        <v>0</v>
      </c>
      <c r="AT572" s="378"/>
      <c r="AV572" s="376">
        <f ca="1">IF(AND(AR572&gt;0,AS572&gt;0),COUNTIF(AV$6:AV571,"&gt;0")+1,0)</f>
        <v>0</v>
      </c>
    </row>
    <row r="573" spans="41:48" x14ac:dyDescent="0.15">
      <c r="AO573" s="376">
        <v>16</v>
      </c>
      <c r="AP573" s="376">
        <v>3</v>
      </c>
      <c r="AQ573" s="376">
        <v>4</v>
      </c>
      <c r="AR573" s="37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76">
        <f ca="1">COUNTIF(INDIRECT("H"&amp;(ROW()+12*(($AO573-1)*3+$AP573)-ROW())/12+5):INDIRECT("S"&amp;(ROW()+12*(($AO573-1)*3+$AP573)-ROW())/12+5),AR573)</f>
        <v>0</v>
      </c>
      <c r="AT573" s="378"/>
      <c r="AV573" s="376">
        <f ca="1">IF(AND(AR573&gt;0,AS573&gt;0),COUNTIF(AV$6:AV572,"&gt;0")+1,0)</f>
        <v>0</v>
      </c>
    </row>
    <row r="574" spans="41:48" x14ac:dyDescent="0.15">
      <c r="AO574" s="376">
        <v>16</v>
      </c>
      <c r="AP574" s="376">
        <v>3</v>
      </c>
      <c r="AQ574" s="376">
        <v>5</v>
      </c>
      <c r="AR574" s="37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76">
        <f ca="1">COUNTIF(INDIRECT("H"&amp;(ROW()+12*(($AO574-1)*3+$AP574)-ROW())/12+5):INDIRECT("S"&amp;(ROW()+12*(($AO574-1)*3+$AP574)-ROW())/12+5),AR574)</f>
        <v>0</v>
      </c>
      <c r="AT574" s="378"/>
      <c r="AV574" s="376">
        <f ca="1">IF(AND(AR574&gt;0,AS574&gt;0),COUNTIF(AV$6:AV573,"&gt;0")+1,0)</f>
        <v>0</v>
      </c>
    </row>
    <row r="575" spans="41:48" x14ac:dyDescent="0.15">
      <c r="AO575" s="376">
        <v>16</v>
      </c>
      <c r="AP575" s="376">
        <v>3</v>
      </c>
      <c r="AQ575" s="376">
        <v>6</v>
      </c>
      <c r="AR575" s="37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76">
        <f ca="1">COUNTIF(INDIRECT("H"&amp;(ROW()+12*(($AO575-1)*3+$AP575)-ROW())/12+5):INDIRECT("S"&amp;(ROW()+12*(($AO575-1)*3+$AP575)-ROW())/12+5),AR575)</f>
        <v>0</v>
      </c>
      <c r="AT575" s="378"/>
      <c r="AV575" s="376">
        <f ca="1">IF(AND(AR575&gt;0,AS575&gt;0),COUNTIF(AV$6:AV574,"&gt;0")+1,0)</f>
        <v>0</v>
      </c>
    </row>
    <row r="576" spans="41:48" x14ac:dyDescent="0.15">
      <c r="AO576" s="376">
        <v>16</v>
      </c>
      <c r="AP576" s="376">
        <v>3</v>
      </c>
      <c r="AQ576" s="376">
        <v>7</v>
      </c>
      <c r="AR576" s="37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76">
        <f ca="1">COUNTIF(INDIRECT("H"&amp;(ROW()+12*(($AO576-1)*3+$AP576)-ROW())/12+5):INDIRECT("S"&amp;(ROW()+12*(($AO576-1)*3+$AP576)-ROW())/12+5),AR576)</f>
        <v>0</v>
      </c>
      <c r="AT576" s="378"/>
      <c r="AV576" s="376">
        <f ca="1">IF(AND(AR576&gt;0,AS576&gt;0),COUNTIF(AV$6:AV575,"&gt;0")+1,0)</f>
        <v>0</v>
      </c>
    </row>
    <row r="577" spans="41:48" x14ac:dyDescent="0.15">
      <c r="AO577" s="376">
        <v>16</v>
      </c>
      <c r="AP577" s="376">
        <v>3</v>
      </c>
      <c r="AQ577" s="376">
        <v>8</v>
      </c>
      <c r="AR577" s="37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76">
        <f ca="1">COUNTIF(INDIRECT("H"&amp;(ROW()+12*(($AO577-1)*3+$AP577)-ROW())/12+5):INDIRECT("S"&amp;(ROW()+12*(($AO577-1)*3+$AP577)-ROW())/12+5),AR577)</f>
        <v>0</v>
      </c>
      <c r="AT577" s="378"/>
      <c r="AV577" s="376">
        <f ca="1">IF(AND(AR577&gt;0,AS577&gt;0),COUNTIF(AV$6:AV576,"&gt;0")+1,0)</f>
        <v>0</v>
      </c>
    </row>
    <row r="578" spans="41:48" x14ac:dyDescent="0.15">
      <c r="AO578" s="376">
        <v>16</v>
      </c>
      <c r="AP578" s="376">
        <v>3</v>
      </c>
      <c r="AQ578" s="376">
        <v>9</v>
      </c>
      <c r="AR578" s="37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76">
        <f ca="1">COUNTIF(INDIRECT("H"&amp;(ROW()+12*(($AO578-1)*3+$AP578)-ROW())/12+5):INDIRECT("S"&amp;(ROW()+12*(($AO578-1)*3+$AP578)-ROW())/12+5),AR578)</f>
        <v>0</v>
      </c>
      <c r="AT578" s="378"/>
      <c r="AV578" s="376">
        <f ca="1">IF(AND(AR578&gt;0,AS578&gt;0),COUNTIF(AV$6:AV577,"&gt;0")+1,0)</f>
        <v>0</v>
      </c>
    </row>
    <row r="579" spans="41:48" x14ac:dyDescent="0.15">
      <c r="AO579" s="376">
        <v>16</v>
      </c>
      <c r="AP579" s="376">
        <v>3</v>
      </c>
      <c r="AQ579" s="376">
        <v>10</v>
      </c>
      <c r="AR579" s="37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76">
        <f ca="1">COUNTIF(INDIRECT("H"&amp;(ROW()+12*(($AO579-1)*3+$AP579)-ROW())/12+5):INDIRECT("S"&amp;(ROW()+12*(($AO579-1)*3+$AP579)-ROW())/12+5),AR579)</f>
        <v>0</v>
      </c>
      <c r="AT579" s="378"/>
      <c r="AV579" s="376">
        <f ca="1">IF(AND(AR579&gt;0,AS579&gt;0),COUNTIF(AV$6:AV578,"&gt;0")+1,0)</f>
        <v>0</v>
      </c>
    </row>
    <row r="580" spans="41:48" x14ac:dyDescent="0.15">
      <c r="AO580" s="376">
        <v>16</v>
      </c>
      <c r="AP580" s="376">
        <v>3</v>
      </c>
      <c r="AQ580" s="376">
        <v>11</v>
      </c>
      <c r="AR580" s="37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76">
        <f ca="1">COUNTIF(INDIRECT("H"&amp;(ROW()+12*(($AO580-1)*3+$AP580)-ROW())/12+5):INDIRECT("S"&amp;(ROW()+12*(($AO580-1)*3+$AP580)-ROW())/12+5),AR580)</f>
        <v>0</v>
      </c>
      <c r="AT580" s="378"/>
      <c r="AV580" s="376">
        <f ca="1">IF(AND(AR580&gt;0,AS580&gt;0),COUNTIF(AV$6:AV579,"&gt;0")+1,0)</f>
        <v>0</v>
      </c>
    </row>
    <row r="581" spans="41:48" x14ac:dyDescent="0.15">
      <c r="AO581" s="376">
        <v>16</v>
      </c>
      <c r="AP581" s="376">
        <v>3</v>
      </c>
      <c r="AQ581" s="376">
        <v>12</v>
      </c>
      <c r="AR581" s="37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76">
        <f ca="1">COUNTIF(INDIRECT("H"&amp;(ROW()+12*(($AO581-1)*3+$AP581)-ROW())/12+5):INDIRECT("S"&amp;(ROW()+12*(($AO581-1)*3+$AP581)-ROW())/12+5),AR581)</f>
        <v>0</v>
      </c>
      <c r="AT581" s="378"/>
      <c r="AV581" s="376">
        <f ca="1">IF(AND(AR581&gt;0,AS581&gt;0),COUNTIF(AV$6:AV580,"&gt;0")+1,0)</f>
        <v>0</v>
      </c>
    </row>
    <row r="582" spans="41:48" x14ac:dyDescent="0.15">
      <c r="AO582" s="376">
        <v>17</v>
      </c>
      <c r="AP582" s="376">
        <v>1</v>
      </c>
      <c r="AQ582" s="376">
        <v>1</v>
      </c>
      <c r="AR582" s="37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76">
        <f ca="1">COUNTIF(INDIRECT("H"&amp;(ROW()+12*(($AO582-1)*3+$AP582)-ROW())/12+5):INDIRECT("S"&amp;(ROW()+12*(($AO582-1)*3+$AP582)-ROW())/12+5),AR582)</f>
        <v>0</v>
      </c>
      <c r="AT582" s="378"/>
      <c r="AV582" s="376">
        <f ca="1">IF(AND(AR582&gt;0,AS582&gt;0),COUNTIF(AV$6:AV581,"&gt;0")+1,0)</f>
        <v>0</v>
      </c>
    </row>
    <row r="583" spans="41:48" x14ac:dyDescent="0.15">
      <c r="AO583" s="376">
        <v>17</v>
      </c>
      <c r="AP583" s="376">
        <v>1</v>
      </c>
      <c r="AQ583" s="376">
        <v>2</v>
      </c>
      <c r="AR583" s="37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76">
        <f ca="1">COUNTIF(INDIRECT("H"&amp;(ROW()+12*(($AO583-1)*3+$AP583)-ROW())/12+5):INDIRECT("S"&amp;(ROW()+12*(($AO583-1)*3+$AP583)-ROW())/12+5),AR583)</f>
        <v>0</v>
      </c>
      <c r="AT583" s="378"/>
      <c r="AV583" s="376">
        <f ca="1">IF(AND(AR583&gt;0,AS583&gt;0),COUNTIF(AV$6:AV582,"&gt;0")+1,0)</f>
        <v>0</v>
      </c>
    </row>
    <row r="584" spans="41:48" x14ac:dyDescent="0.15">
      <c r="AO584" s="376">
        <v>17</v>
      </c>
      <c r="AP584" s="376">
        <v>1</v>
      </c>
      <c r="AQ584" s="376">
        <v>3</v>
      </c>
      <c r="AR584" s="37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76">
        <f ca="1">COUNTIF(INDIRECT("H"&amp;(ROW()+12*(($AO584-1)*3+$AP584)-ROW())/12+5):INDIRECT("S"&amp;(ROW()+12*(($AO584-1)*3+$AP584)-ROW())/12+5),AR584)</f>
        <v>0</v>
      </c>
      <c r="AT584" s="378"/>
      <c r="AV584" s="376">
        <f ca="1">IF(AND(AR584&gt;0,AS584&gt;0),COUNTIF(AV$6:AV583,"&gt;0")+1,0)</f>
        <v>0</v>
      </c>
    </row>
    <row r="585" spans="41:48" x14ac:dyDescent="0.15">
      <c r="AO585" s="376">
        <v>17</v>
      </c>
      <c r="AP585" s="376">
        <v>1</v>
      </c>
      <c r="AQ585" s="376">
        <v>4</v>
      </c>
      <c r="AR585" s="37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76">
        <f ca="1">COUNTIF(INDIRECT("H"&amp;(ROW()+12*(($AO585-1)*3+$AP585)-ROW())/12+5):INDIRECT("S"&amp;(ROW()+12*(($AO585-1)*3+$AP585)-ROW())/12+5),AR585)</f>
        <v>0</v>
      </c>
      <c r="AT585" s="378"/>
      <c r="AV585" s="376">
        <f ca="1">IF(AND(AR585&gt;0,AS585&gt;0),COUNTIF(AV$6:AV584,"&gt;0")+1,0)</f>
        <v>0</v>
      </c>
    </row>
    <row r="586" spans="41:48" x14ac:dyDescent="0.15">
      <c r="AO586" s="376">
        <v>17</v>
      </c>
      <c r="AP586" s="376">
        <v>1</v>
      </c>
      <c r="AQ586" s="376">
        <v>5</v>
      </c>
      <c r="AR586" s="37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76">
        <f ca="1">COUNTIF(INDIRECT("H"&amp;(ROW()+12*(($AO586-1)*3+$AP586)-ROW())/12+5):INDIRECT("S"&amp;(ROW()+12*(($AO586-1)*3+$AP586)-ROW())/12+5),AR586)</f>
        <v>0</v>
      </c>
      <c r="AT586" s="378"/>
      <c r="AV586" s="376">
        <f ca="1">IF(AND(AR586&gt;0,AS586&gt;0),COUNTIF(AV$6:AV585,"&gt;0")+1,0)</f>
        <v>0</v>
      </c>
    </row>
    <row r="587" spans="41:48" x14ac:dyDescent="0.15">
      <c r="AO587" s="376">
        <v>17</v>
      </c>
      <c r="AP587" s="376">
        <v>1</v>
      </c>
      <c r="AQ587" s="376">
        <v>6</v>
      </c>
      <c r="AR587" s="37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76">
        <f ca="1">COUNTIF(INDIRECT("H"&amp;(ROW()+12*(($AO587-1)*3+$AP587)-ROW())/12+5):INDIRECT("S"&amp;(ROW()+12*(($AO587-1)*3+$AP587)-ROW())/12+5),AR587)</f>
        <v>0</v>
      </c>
      <c r="AT587" s="378"/>
      <c r="AV587" s="376">
        <f ca="1">IF(AND(AR587&gt;0,AS587&gt;0),COUNTIF(AV$6:AV586,"&gt;0")+1,0)</f>
        <v>0</v>
      </c>
    </row>
    <row r="588" spans="41:48" x14ac:dyDescent="0.15">
      <c r="AO588" s="376">
        <v>17</v>
      </c>
      <c r="AP588" s="376">
        <v>1</v>
      </c>
      <c r="AQ588" s="376">
        <v>7</v>
      </c>
      <c r="AR588" s="37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76">
        <f ca="1">COUNTIF(INDIRECT("H"&amp;(ROW()+12*(($AO588-1)*3+$AP588)-ROW())/12+5):INDIRECT("S"&amp;(ROW()+12*(($AO588-1)*3+$AP588)-ROW())/12+5),AR588)</f>
        <v>0</v>
      </c>
      <c r="AT588" s="378"/>
      <c r="AV588" s="376">
        <f ca="1">IF(AND(AR588&gt;0,AS588&gt;0),COUNTIF(AV$6:AV587,"&gt;0")+1,0)</f>
        <v>0</v>
      </c>
    </row>
    <row r="589" spans="41:48" x14ac:dyDescent="0.15">
      <c r="AO589" s="376">
        <v>17</v>
      </c>
      <c r="AP589" s="376">
        <v>1</v>
      </c>
      <c r="AQ589" s="376">
        <v>8</v>
      </c>
      <c r="AR589" s="37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76">
        <f ca="1">COUNTIF(INDIRECT("H"&amp;(ROW()+12*(($AO589-1)*3+$AP589)-ROW())/12+5):INDIRECT("S"&amp;(ROW()+12*(($AO589-1)*3+$AP589)-ROW())/12+5),AR589)</f>
        <v>0</v>
      </c>
      <c r="AT589" s="378"/>
      <c r="AV589" s="376">
        <f ca="1">IF(AND(AR589&gt;0,AS589&gt;0),COUNTIF(AV$6:AV588,"&gt;0")+1,0)</f>
        <v>0</v>
      </c>
    </row>
    <row r="590" spans="41:48" x14ac:dyDescent="0.15">
      <c r="AO590" s="376">
        <v>17</v>
      </c>
      <c r="AP590" s="376">
        <v>1</v>
      </c>
      <c r="AQ590" s="376">
        <v>9</v>
      </c>
      <c r="AR590" s="37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76">
        <f ca="1">COUNTIF(INDIRECT("H"&amp;(ROW()+12*(($AO590-1)*3+$AP590)-ROW())/12+5):INDIRECT("S"&amp;(ROW()+12*(($AO590-1)*3+$AP590)-ROW())/12+5),AR590)</f>
        <v>0</v>
      </c>
      <c r="AT590" s="378"/>
      <c r="AV590" s="376">
        <f ca="1">IF(AND(AR590&gt;0,AS590&gt;0),COUNTIF(AV$6:AV589,"&gt;0")+1,0)</f>
        <v>0</v>
      </c>
    </row>
    <row r="591" spans="41:48" x14ac:dyDescent="0.15">
      <c r="AO591" s="376">
        <v>17</v>
      </c>
      <c r="AP591" s="376">
        <v>1</v>
      </c>
      <c r="AQ591" s="376">
        <v>10</v>
      </c>
      <c r="AR591" s="37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76">
        <f ca="1">COUNTIF(INDIRECT("H"&amp;(ROW()+12*(($AO591-1)*3+$AP591)-ROW())/12+5):INDIRECT("S"&amp;(ROW()+12*(($AO591-1)*3+$AP591)-ROW())/12+5),AR591)</f>
        <v>0</v>
      </c>
      <c r="AT591" s="378"/>
      <c r="AV591" s="376">
        <f ca="1">IF(AND(AR591&gt;0,AS591&gt;0),COUNTIF(AV$6:AV590,"&gt;0")+1,0)</f>
        <v>0</v>
      </c>
    </row>
    <row r="592" spans="41:48" x14ac:dyDescent="0.15">
      <c r="AO592" s="376">
        <v>17</v>
      </c>
      <c r="AP592" s="376">
        <v>1</v>
      </c>
      <c r="AQ592" s="376">
        <v>11</v>
      </c>
      <c r="AR592" s="37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76">
        <f ca="1">COUNTIF(INDIRECT("H"&amp;(ROW()+12*(($AO592-1)*3+$AP592)-ROW())/12+5):INDIRECT("S"&amp;(ROW()+12*(($AO592-1)*3+$AP592)-ROW())/12+5),AR592)</f>
        <v>0</v>
      </c>
      <c r="AT592" s="378"/>
      <c r="AV592" s="376">
        <f ca="1">IF(AND(AR592&gt;0,AS592&gt;0),COUNTIF(AV$6:AV591,"&gt;0")+1,0)</f>
        <v>0</v>
      </c>
    </row>
    <row r="593" spans="41:48" x14ac:dyDescent="0.15">
      <c r="AO593" s="376">
        <v>17</v>
      </c>
      <c r="AP593" s="376">
        <v>1</v>
      </c>
      <c r="AQ593" s="376">
        <v>12</v>
      </c>
      <c r="AR593" s="37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76">
        <f ca="1">COUNTIF(INDIRECT("H"&amp;(ROW()+12*(($AO593-1)*3+$AP593)-ROW())/12+5):INDIRECT("S"&amp;(ROW()+12*(($AO593-1)*3+$AP593)-ROW())/12+5),AR593)</f>
        <v>0</v>
      </c>
      <c r="AT593" s="378"/>
      <c r="AV593" s="376">
        <f ca="1">IF(AND(AR593&gt;0,AS593&gt;0),COUNTIF(AV$6:AV592,"&gt;0")+1,0)</f>
        <v>0</v>
      </c>
    </row>
    <row r="594" spans="41:48" x14ac:dyDescent="0.15">
      <c r="AO594" s="376">
        <v>17</v>
      </c>
      <c r="AP594" s="376">
        <v>2</v>
      </c>
      <c r="AQ594" s="376">
        <v>1</v>
      </c>
      <c r="AR594" s="37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76">
        <f ca="1">COUNTIF(INDIRECT("H"&amp;(ROW()+12*(($AO594-1)*3+$AP594)-ROW())/12+5):INDIRECT("S"&amp;(ROW()+12*(($AO594-1)*3+$AP594)-ROW())/12+5),AR594)</f>
        <v>0</v>
      </c>
      <c r="AT594" s="378"/>
      <c r="AV594" s="376">
        <f ca="1">IF(AND(AR594&gt;0,AS594&gt;0),COUNTIF(AV$6:AV593,"&gt;0")+1,0)</f>
        <v>0</v>
      </c>
    </row>
    <row r="595" spans="41:48" x14ac:dyDescent="0.15">
      <c r="AO595" s="376">
        <v>17</v>
      </c>
      <c r="AP595" s="376">
        <v>2</v>
      </c>
      <c r="AQ595" s="376">
        <v>2</v>
      </c>
      <c r="AR595" s="37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76">
        <f ca="1">COUNTIF(INDIRECT("H"&amp;(ROW()+12*(($AO595-1)*3+$AP595)-ROW())/12+5):INDIRECT("S"&amp;(ROW()+12*(($AO595-1)*3+$AP595)-ROW())/12+5),AR595)</f>
        <v>0</v>
      </c>
      <c r="AT595" s="378"/>
      <c r="AV595" s="376">
        <f ca="1">IF(AND(AR595&gt;0,AS595&gt;0),COUNTIF(AV$6:AV594,"&gt;0")+1,0)</f>
        <v>0</v>
      </c>
    </row>
    <row r="596" spans="41:48" x14ac:dyDescent="0.15">
      <c r="AO596" s="376">
        <v>17</v>
      </c>
      <c r="AP596" s="376">
        <v>2</v>
      </c>
      <c r="AQ596" s="376">
        <v>3</v>
      </c>
      <c r="AR596" s="37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76">
        <f ca="1">COUNTIF(INDIRECT("H"&amp;(ROW()+12*(($AO596-1)*3+$AP596)-ROW())/12+5):INDIRECT("S"&amp;(ROW()+12*(($AO596-1)*3+$AP596)-ROW())/12+5),AR596)</f>
        <v>0</v>
      </c>
      <c r="AT596" s="378"/>
      <c r="AV596" s="376">
        <f ca="1">IF(AND(AR596&gt;0,AS596&gt;0),COUNTIF(AV$6:AV595,"&gt;0")+1,0)</f>
        <v>0</v>
      </c>
    </row>
    <row r="597" spans="41:48" x14ac:dyDescent="0.15">
      <c r="AO597" s="376">
        <v>17</v>
      </c>
      <c r="AP597" s="376">
        <v>2</v>
      </c>
      <c r="AQ597" s="376">
        <v>4</v>
      </c>
      <c r="AR597" s="37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76">
        <f ca="1">COUNTIF(INDIRECT("H"&amp;(ROW()+12*(($AO597-1)*3+$AP597)-ROW())/12+5):INDIRECT("S"&amp;(ROW()+12*(($AO597-1)*3+$AP597)-ROW())/12+5),AR597)</f>
        <v>0</v>
      </c>
      <c r="AT597" s="378"/>
      <c r="AV597" s="376">
        <f ca="1">IF(AND(AR597&gt;0,AS597&gt;0),COUNTIF(AV$6:AV596,"&gt;0")+1,0)</f>
        <v>0</v>
      </c>
    </row>
    <row r="598" spans="41:48" x14ac:dyDescent="0.15">
      <c r="AO598" s="376">
        <v>17</v>
      </c>
      <c r="AP598" s="376">
        <v>2</v>
      </c>
      <c r="AQ598" s="376">
        <v>5</v>
      </c>
      <c r="AR598" s="37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76">
        <f ca="1">COUNTIF(INDIRECT("H"&amp;(ROW()+12*(($AO598-1)*3+$AP598)-ROW())/12+5):INDIRECT("S"&amp;(ROW()+12*(($AO598-1)*3+$AP598)-ROW())/12+5),AR598)</f>
        <v>0</v>
      </c>
      <c r="AT598" s="378"/>
      <c r="AV598" s="376">
        <f ca="1">IF(AND(AR598&gt;0,AS598&gt;0),COUNTIF(AV$6:AV597,"&gt;0")+1,0)</f>
        <v>0</v>
      </c>
    </row>
    <row r="599" spans="41:48" x14ac:dyDescent="0.15">
      <c r="AO599" s="376">
        <v>17</v>
      </c>
      <c r="AP599" s="376">
        <v>2</v>
      </c>
      <c r="AQ599" s="376">
        <v>6</v>
      </c>
      <c r="AR599" s="37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76">
        <f ca="1">COUNTIF(INDIRECT("H"&amp;(ROW()+12*(($AO599-1)*3+$AP599)-ROW())/12+5):INDIRECT("S"&amp;(ROW()+12*(($AO599-1)*3+$AP599)-ROW())/12+5),AR599)</f>
        <v>0</v>
      </c>
      <c r="AT599" s="378"/>
      <c r="AV599" s="376">
        <f ca="1">IF(AND(AR599&gt;0,AS599&gt;0),COUNTIF(AV$6:AV598,"&gt;0")+1,0)</f>
        <v>0</v>
      </c>
    </row>
    <row r="600" spans="41:48" x14ac:dyDescent="0.15">
      <c r="AO600" s="376">
        <v>17</v>
      </c>
      <c r="AP600" s="376">
        <v>2</v>
      </c>
      <c r="AQ600" s="376">
        <v>7</v>
      </c>
      <c r="AR600" s="37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76">
        <f ca="1">COUNTIF(INDIRECT("H"&amp;(ROW()+12*(($AO600-1)*3+$AP600)-ROW())/12+5):INDIRECT("S"&amp;(ROW()+12*(($AO600-1)*3+$AP600)-ROW())/12+5),AR600)</f>
        <v>0</v>
      </c>
      <c r="AT600" s="378"/>
      <c r="AV600" s="376">
        <f ca="1">IF(AND(AR600&gt;0,AS600&gt;0),COUNTIF(AV$6:AV599,"&gt;0")+1,0)</f>
        <v>0</v>
      </c>
    </row>
    <row r="601" spans="41:48" x14ac:dyDescent="0.15">
      <c r="AO601" s="376">
        <v>17</v>
      </c>
      <c r="AP601" s="376">
        <v>2</v>
      </c>
      <c r="AQ601" s="376">
        <v>8</v>
      </c>
      <c r="AR601" s="37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76">
        <f ca="1">COUNTIF(INDIRECT("H"&amp;(ROW()+12*(($AO601-1)*3+$AP601)-ROW())/12+5):INDIRECT("S"&amp;(ROW()+12*(($AO601-1)*3+$AP601)-ROW())/12+5),AR601)</f>
        <v>0</v>
      </c>
      <c r="AT601" s="378"/>
      <c r="AV601" s="376">
        <f ca="1">IF(AND(AR601&gt;0,AS601&gt;0),COUNTIF(AV$6:AV600,"&gt;0")+1,0)</f>
        <v>0</v>
      </c>
    </row>
    <row r="602" spans="41:48" x14ac:dyDescent="0.15">
      <c r="AO602" s="376">
        <v>17</v>
      </c>
      <c r="AP602" s="376">
        <v>2</v>
      </c>
      <c r="AQ602" s="376">
        <v>9</v>
      </c>
      <c r="AR602" s="37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76">
        <f ca="1">COUNTIF(INDIRECT("H"&amp;(ROW()+12*(($AO602-1)*3+$AP602)-ROW())/12+5):INDIRECT("S"&amp;(ROW()+12*(($AO602-1)*3+$AP602)-ROW())/12+5),AR602)</f>
        <v>0</v>
      </c>
      <c r="AT602" s="378"/>
      <c r="AV602" s="376">
        <f ca="1">IF(AND(AR602&gt;0,AS602&gt;0),COUNTIF(AV$6:AV601,"&gt;0")+1,0)</f>
        <v>0</v>
      </c>
    </row>
    <row r="603" spans="41:48" x14ac:dyDescent="0.15">
      <c r="AO603" s="376">
        <v>17</v>
      </c>
      <c r="AP603" s="376">
        <v>2</v>
      </c>
      <c r="AQ603" s="376">
        <v>10</v>
      </c>
      <c r="AR603" s="37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76">
        <f ca="1">COUNTIF(INDIRECT("H"&amp;(ROW()+12*(($AO603-1)*3+$AP603)-ROW())/12+5):INDIRECT("S"&amp;(ROW()+12*(($AO603-1)*3+$AP603)-ROW())/12+5),AR603)</f>
        <v>0</v>
      </c>
      <c r="AT603" s="378"/>
      <c r="AV603" s="376">
        <f ca="1">IF(AND(AR603&gt;0,AS603&gt;0),COUNTIF(AV$6:AV602,"&gt;0")+1,0)</f>
        <v>0</v>
      </c>
    </row>
    <row r="604" spans="41:48" x14ac:dyDescent="0.15">
      <c r="AO604" s="376">
        <v>17</v>
      </c>
      <c r="AP604" s="376">
        <v>2</v>
      </c>
      <c r="AQ604" s="376">
        <v>11</v>
      </c>
      <c r="AR604" s="37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76">
        <f ca="1">COUNTIF(INDIRECT("H"&amp;(ROW()+12*(($AO604-1)*3+$AP604)-ROW())/12+5):INDIRECT("S"&amp;(ROW()+12*(($AO604-1)*3+$AP604)-ROW())/12+5),AR604)</f>
        <v>0</v>
      </c>
      <c r="AT604" s="378"/>
      <c r="AV604" s="376">
        <f ca="1">IF(AND(AR604&gt;0,AS604&gt;0),COUNTIF(AV$6:AV603,"&gt;0")+1,0)</f>
        <v>0</v>
      </c>
    </row>
    <row r="605" spans="41:48" x14ac:dyDescent="0.15">
      <c r="AO605" s="376">
        <v>17</v>
      </c>
      <c r="AP605" s="376">
        <v>2</v>
      </c>
      <c r="AQ605" s="376">
        <v>12</v>
      </c>
      <c r="AR605" s="37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76">
        <f ca="1">COUNTIF(INDIRECT("H"&amp;(ROW()+12*(($AO605-1)*3+$AP605)-ROW())/12+5):INDIRECT("S"&amp;(ROW()+12*(($AO605-1)*3+$AP605)-ROW())/12+5),AR605)</f>
        <v>0</v>
      </c>
      <c r="AT605" s="378"/>
      <c r="AV605" s="376">
        <f ca="1">IF(AND(AR605&gt;0,AS605&gt;0),COUNTIF(AV$6:AV604,"&gt;0")+1,0)</f>
        <v>0</v>
      </c>
    </row>
    <row r="606" spans="41:48" x14ac:dyDescent="0.15">
      <c r="AO606" s="376">
        <v>17</v>
      </c>
      <c r="AP606" s="376">
        <v>3</v>
      </c>
      <c r="AQ606" s="376">
        <v>1</v>
      </c>
      <c r="AR606" s="37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76">
        <f ca="1">COUNTIF(INDIRECT("H"&amp;(ROW()+12*(($AO606-1)*3+$AP606)-ROW())/12+5):INDIRECT("S"&amp;(ROW()+12*(($AO606-1)*3+$AP606)-ROW())/12+5),AR606)</f>
        <v>0</v>
      </c>
      <c r="AT606" s="378"/>
      <c r="AV606" s="376">
        <f ca="1">IF(AND(AR606&gt;0,AS606&gt;0),COUNTIF(AV$6:AV605,"&gt;0")+1,0)</f>
        <v>0</v>
      </c>
    </row>
    <row r="607" spans="41:48" x14ac:dyDescent="0.15">
      <c r="AO607" s="376">
        <v>17</v>
      </c>
      <c r="AP607" s="376">
        <v>3</v>
      </c>
      <c r="AQ607" s="376">
        <v>2</v>
      </c>
      <c r="AR607" s="37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76">
        <f ca="1">COUNTIF(INDIRECT("H"&amp;(ROW()+12*(($AO607-1)*3+$AP607)-ROW())/12+5):INDIRECT("S"&amp;(ROW()+12*(($AO607-1)*3+$AP607)-ROW())/12+5),AR607)</f>
        <v>0</v>
      </c>
      <c r="AT607" s="378"/>
      <c r="AV607" s="376">
        <f ca="1">IF(AND(AR607&gt;0,AS607&gt;0),COUNTIF(AV$6:AV606,"&gt;0")+1,0)</f>
        <v>0</v>
      </c>
    </row>
    <row r="608" spans="41:48" x14ac:dyDescent="0.15">
      <c r="AO608" s="376">
        <v>17</v>
      </c>
      <c r="AP608" s="376">
        <v>3</v>
      </c>
      <c r="AQ608" s="376">
        <v>3</v>
      </c>
      <c r="AR608" s="37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76">
        <f ca="1">COUNTIF(INDIRECT("H"&amp;(ROW()+12*(($AO608-1)*3+$AP608)-ROW())/12+5):INDIRECT("S"&amp;(ROW()+12*(($AO608-1)*3+$AP608)-ROW())/12+5),AR608)</f>
        <v>0</v>
      </c>
      <c r="AT608" s="378"/>
      <c r="AV608" s="376">
        <f ca="1">IF(AND(AR608&gt;0,AS608&gt;0),COUNTIF(AV$6:AV607,"&gt;0")+1,0)</f>
        <v>0</v>
      </c>
    </row>
    <row r="609" spans="41:48" x14ac:dyDescent="0.15">
      <c r="AO609" s="376">
        <v>17</v>
      </c>
      <c r="AP609" s="376">
        <v>3</v>
      </c>
      <c r="AQ609" s="376">
        <v>4</v>
      </c>
      <c r="AR609" s="37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76">
        <f ca="1">COUNTIF(INDIRECT("H"&amp;(ROW()+12*(($AO609-1)*3+$AP609)-ROW())/12+5):INDIRECT("S"&amp;(ROW()+12*(($AO609-1)*3+$AP609)-ROW())/12+5),AR609)</f>
        <v>0</v>
      </c>
      <c r="AT609" s="378"/>
      <c r="AV609" s="376">
        <f ca="1">IF(AND(AR609&gt;0,AS609&gt;0),COUNTIF(AV$6:AV608,"&gt;0")+1,0)</f>
        <v>0</v>
      </c>
    </row>
    <row r="610" spans="41:48" x14ac:dyDescent="0.15">
      <c r="AO610" s="376">
        <v>17</v>
      </c>
      <c r="AP610" s="376">
        <v>3</v>
      </c>
      <c r="AQ610" s="376">
        <v>5</v>
      </c>
      <c r="AR610" s="37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76">
        <f ca="1">COUNTIF(INDIRECT("H"&amp;(ROW()+12*(($AO610-1)*3+$AP610)-ROW())/12+5):INDIRECT("S"&amp;(ROW()+12*(($AO610-1)*3+$AP610)-ROW())/12+5),AR610)</f>
        <v>0</v>
      </c>
      <c r="AT610" s="378"/>
      <c r="AV610" s="376">
        <f ca="1">IF(AND(AR610&gt;0,AS610&gt;0),COUNTIF(AV$6:AV609,"&gt;0")+1,0)</f>
        <v>0</v>
      </c>
    </row>
    <row r="611" spans="41:48" x14ac:dyDescent="0.15">
      <c r="AO611" s="376">
        <v>17</v>
      </c>
      <c r="AP611" s="376">
        <v>3</v>
      </c>
      <c r="AQ611" s="376">
        <v>6</v>
      </c>
      <c r="AR611" s="37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76">
        <f ca="1">COUNTIF(INDIRECT("H"&amp;(ROW()+12*(($AO611-1)*3+$AP611)-ROW())/12+5):INDIRECT("S"&amp;(ROW()+12*(($AO611-1)*3+$AP611)-ROW())/12+5),AR611)</f>
        <v>0</v>
      </c>
      <c r="AT611" s="378"/>
      <c r="AV611" s="376">
        <f ca="1">IF(AND(AR611&gt;0,AS611&gt;0),COUNTIF(AV$6:AV610,"&gt;0")+1,0)</f>
        <v>0</v>
      </c>
    </row>
    <row r="612" spans="41:48" x14ac:dyDescent="0.15">
      <c r="AO612" s="376">
        <v>17</v>
      </c>
      <c r="AP612" s="376">
        <v>3</v>
      </c>
      <c r="AQ612" s="376">
        <v>7</v>
      </c>
      <c r="AR612" s="37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76">
        <f ca="1">COUNTIF(INDIRECT("H"&amp;(ROW()+12*(($AO612-1)*3+$AP612)-ROW())/12+5):INDIRECT("S"&amp;(ROW()+12*(($AO612-1)*3+$AP612)-ROW())/12+5),AR612)</f>
        <v>0</v>
      </c>
      <c r="AT612" s="378"/>
      <c r="AV612" s="376">
        <f ca="1">IF(AND(AR612&gt;0,AS612&gt;0),COUNTIF(AV$6:AV611,"&gt;0")+1,0)</f>
        <v>0</v>
      </c>
    </row>
    <row r="613" spans="41:48" x14ac:dyDescent="0.15">
      <c r="AO613" s="376">
        <v>17</v>
      </c>
      <c r="AP613" s="376">
        <v>3</v>
      </c>
      <c r="AQ613" s="376">
        <v>8</v>
      </c>
      <c r="AR613" s="37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76">
        <f ca="1">COUNTIF(INDIRECT("H"&amp;(ROW()+12*(($AO613-1)*3+$AP613)-ROW())/12+5):INDIRECT("S"&amp;(ROW()+12*(($AO613-1)*3+$AP613)-ROW())/12+5),AR613)</f>
        <v>0</v>
      </c>
      <c r="AT613" s="378"/>
      <c r="AV613" s="376">
        <f ca="1">IF(AND(AR613&gt;0,AS613&gt;0),COUNTIF(AV$6:AV612,"&gt;0")+1,0)</f>
        <v>0</v>
      </c>
    </row>
    <row r="614" spans="41:48" x14ac:dyDescent="0.15">
      <c r="AO614" s="376">
        <v>17</v>
      </c>
      <c r="AP614" s="376">
        <v>3</v>
      </c>
      <c r="AQ614" s="376">
        <v>9</v>
      </c>
      <c r="AR614" s="37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76">
        <f ca="1">COUNTIF(INDIRECT("H"&amp;(ROW()+12*(($AO614-1)*3+$AP614)-ROW())/12+5):INDIRECT("S"&amp;(ROW()+12*(($AO614-1)*3+$AP614)-ROW())/12+5),AR614)</f>
        <v>0</v>
      </c>
      <c r="AT614" s="378"/>
      <c r="AV614" s="376">
        <f ca="1">IF(AND(AR614&gt;0,AS614&gt;0),COUNTIF(AV$6:AV613,"&gt;0")+1,0)</f>
        <v>0</v>
      </c>
    </row>
    <row r="615" spans="41:48" x14ac:dyDescent="0.15">
      <c r="AO615" s="376">
        <v>17</v>
      </c>
      <c r="AP615" s="376">
        <v>3</v>
      </c>
      <c r="AQ615" s="376">
        <v>10</v>
      </c>
      <c r="AR615" s="37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76">
        <f ca="1">COUNTIF(INDIRECT("H"&amp;(ROW()+12*(($AO615-1)*3+$AP615)-ROW())/12+5):INDIRECT("S"&amp;(ROW()+12*(($AO615-1)*3+$AP615)-ROW())/12+5),AR615)</f>
        <v>0</v>
      </c>
      <c r="AT615" s="378"/>
      <c r="AV615" s="376">
        <f ca="1">IF(AND(AR615&gt;0,AS615&gt;0),COUNTIF(AV$6:AV614,"&gt;0")+1,0)</f>
        <v>0</v>
      </c>
    </row>
    <row r="616" spans="41:48" x14ac:dyDescent="0.15">
      <c r="AO616" s="376">
        <v>17</v>
      </c>
      <c r="AP616" s="376">
        <v>3</v>
      </c>
      <c r="AQ616" s="376">
        <v>11</v>
      </c>
      <c r="AR616" s="37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76">
        <f ca="1">COUNTIF(INDIRECT("H"&amp;(ROW()+12*(($AO616-1)*3+$AP616)-ROW())/12+5):INDIRECT("S"&amp;(ROW()+12*(($AO616-1)*3+$AP616)-ROW())/12+5),AR616)</f>
        <v>0</v>
      </c>
      <c r="AT616" s="378"/>
      <c r="AV616" s="376">
        <f ca="1">IF(AND(AR616&gt;0,AS616&gt;0),COUNTIF(AV$6:AV615,"&gt;0")+1,0)</f>
        <v>0</v>
      </c>
    </row>
    <row r="617" spans="41:48" x14ac:dyDescent="0.15">
      <c r="AO617" s="376">
        <v>17</v>
      </c>
      <c r="AP617" s="376">
        <v>3</v>
      </c>
      <c r="AQ617" s="376">
        <v>12</v>
      </c>
      <c r="AR617" s="37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76">
        <f ca="1">COUNTIF(INDIRECT("H"&amp;(ROW()+12*(($AO617-1)*3+$AP617)-ROW())/12+5):INDIRECT("S"&amp;(ROW()+12*(($AO617-1)*3+$AP617)-ROW())/12+5),AR617)</f>
        <v>0</v>
      </c>
      <c r="AT617" s="378"/>
      <c r="AV617" s="376">
        <f ca="1">IF(AND(AR617&gt;0,AS617&gt;0),COUNTIF(AV$6:AV616,"&gt;0")+1,0)</f>
        <v>0</v>
      </c>
    </row>
    <row r="618" spans="41:48" x14ac:dyDescent="0.15">
      <c r="AO618" s="376">
        <v>18</v>
      </c>
      <c r="AP618" s="376">
        <v>1</v>
      </c>
      <c r="AQ618" s="376">
        <v>1</v>
      </c>
      <c r="AR618" s="37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76">
        <f ca="1">COUNTIF(INDIRECT("H"&amp;(ROW()+12*(($AO618-1)*3+$AP618)-ROW())/12+5):INDIRECT("S"&amp;(ROW()+12*(($AO618-1)*3+$AP618)-ROW())/12+5),AR618)</f>
        <v>0</v>
      </c>
      <c r="AT618" s="378"/>
      <c r="AV618" s="376">
        <f ca="1">IF(AND(AR618&gt;0,AS618&gt;0),COUNTIF(AV$6:AV617,"&gt;0")+1,0)</f>
        <v>0</v>
      </c>
    </row>
    <row r="619" spans="41:48" x14ac:dyDescent="0.15">
      <c r="AO619" s="376">
        <v>18</v>
      </c>
      <c r="AP619" s="376">
        <v>1</v>
      </c>
      <c r="AQ619" s="376">
        <v>2</v>
      </c>
      <c r="AR619" s="37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76">
        <f ca="1">COUNTIF(INDIRECT("H"&amp;(ROW()+12*(($AO619-1)*3+$AP619)-ROW())/12+5):INDIRECT("S"&amp;(ROW()+12*(($AO619-1)*3+$AP619)-ROW())/12+5),AR619)</f>
        <v>0</v>
      </c>
      <c r="AT619" s="378"/>
      <c r="AV619" s="376">
        <f ca="1">IF(AND(AR619&gt;0,AS619&gt;0),COUNTIF(AV$6:AV618,"&gt;0")+1,0)</f>
        <v>0</v>
      </c>
    </row>
    <row r="620" spans="41:48" x14ac:dyDescent="0.15">
      <c r="AO620" s="376">
        <v>18</v>
      </c>
      <c r="AP620" s="376">
        <v>1</v>
      </c>
      <c r="AQ620" s="376">
        <v>3</v>
      </c>
      <c r="AR620" s="37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76">
        <f ca="1">COUNTIF(INDIRECT("H"&amp;(ROW()+12*(($AO620-1)*3+$AP620)-ROW())/12+5):INDIRECT("S"&amp;(ROW()+12*(($AO620-1)*3+$AP620)-ROW())/12+5),AR620)</f>
        <v>0</v>
      </c>
      <c r="AT620" s="378"/>
      <c r="AV620" s="376">
        <f ca="1">IF(AND(AR620&gt;0,AS620&gt;0),COUNTIF(AV$6:AV619,"&gt;0")+1,0)</f>
        <v>0</v>
      </c>
    </row>
    <row r="621" spans="41:48" x14ac:dyDescent="0.15">
      <c r="AO621" s="376">
        <v>18</v>
      </c>
      <c r="AP621" s="376">
        <v>1</v>
      </c>
      <c r="AQ621" s="376">
        <v>4</v>
      </c>
      <c r="AR621" s="37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76">
        <f ca="1">COUNTIF(INDIRECT("H"&amp;(ROW()+12*(($AO621-1)*3+$AP621)-ROW())/12+5):INDIRECT("S"&amp;(ROW()+12*(($AO621-1)*3+$AP621)-ROW())/12+5),AR621)</f>
        <v>0</v>
      </c>
      <c r="AT621" s="378"/>
      <c r="AV621" s="376">
        <f ca="1">IF(AND(AR621&gt;0,AS621&gt;0),COUNTIF(AV$6:AV620,"&gt;0")+1,0)</f>
        <v>0</v>
      </c>
    </row>
    <row r="622" spans="41:48" x14ac:dyDescent="0.15">
      <c r="AO622" s="376">
        <v>18</v>
      </c>
      <c r="AP622" s="376">
        <v>1</v>
      </c>
      <c r="AQ622" s="376">
        <v>5</v>
      </c>
      <c r="AR622" s="37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76">
        <f ca="1">COUNTIF(INDIRECT("H"&amp;(ROW()+12*(($AO622-1)*3+$AP622)-ROW())/12+5):INDIRECT("S"&amp;(ROW()+12*(($AO622-1)*3+$AP622)-ROW())/12+5),AR622)</f>
        <v>0</v>
      </c>
      <c r="AT622" s="378"/>
      <c r="AV622" s="376">
        <f ca="1">IF(AND(AR622&gt;0,AS622&gt;0),COUNTIF(AV$6:AV621,"&gt;0")+1,0)</f>
        <v>0</v>
      </c>
    </row>
    <row r="623" spans="41:48" x14ac:dyDescent="0.15">
      <c r="AO623" s="376">
        <v>18</v>
      </c>
      <c r="AP623" s="376">
        <v>1</v>
      </c>
      <c r="AQ623" s="376">
        <v>6</v>
      </c>
      <c r="AR623" s="37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76">
        <f ca="1">COUNTIF(INDIRECT("H"&amp;(ROW()+12*(($AO623-1)*3+$AP623)-ROW())/12+5):INDIRECT("S"&amp;(ROW()+12*(($AO623-1)*3+$AP623)-ROW())/12+5),AR623)</f>
        <v>0</v>
      </c>
      <c r="AT623" s="378"/>
      <c r="AV623" s="376">
        <f ca="1">IF(AND(AR623&gt;0,AS623&gt;0),COUNTIF(AV$6:AV622,"&gt;0")+1,0)</f>
        <v>0</v>
      </c>
    </row>
    <row r="624" spans="41:48" x14ac:dyDescent="0.15">
      <c r="AO624" s="376">
        <v>18</v>
      </c>
      <c r="AP624" s="376">
        <v>1</v>
      </c>
      <c r="AQ624" s="376">
        <v>7</v>
      </c>
      <c r="AR624" s="37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76">
        <f ca="1">COUNTIF(INDIRECT("H"&amp;(ROW()+12*(($AO624-1)*3+$AP624)-ROW())/12+5):INDIRECT("S"&amp;(ROW()+12*(($AO624-1)*3+$AP624)-ROW())/12+5),AR624)</f>
        <v>0</v>
      </c>
      <c r="AT624" s="378"/>
      <c r="AV624" s="376">
        <f ca="1">IF(AND(AR624&gt;0,AS624&gt;0),COUNTIF(AV$6:AV623,"&gt;0")+1,0)</f>
        <v>0</v>
      </c>
    </row>
    <row r="625" spans="41:48" x14ac:dyDescent="0.15">
      <c r="AO625" s="376">
        <v>18</v>
      </c>
      <c r="AP625" s="376">
        <v>1</v>
      </c>
      <c r="AQ625" s="376">
        <v>8</v>
      </c>
      <c r="AR625" s="37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76">
        <f ca="1">COUNTIF(INDIRECT("H"&amp;(ROW()+12*(($AO625-1)*3+$AP625)-ROW())/12+5):INDIRECT("S"&amp;(ROW()+12*(($AO625-1)*3+$AP625)-ROW())/12+5),AR625)</f>
        <v>0</v>
      </c>
      <c r="AT625" s="378"/>
      <c r="AV625" s="376">
        <f ca="1">IF(AND(AR625&gt;0,AS625&gt;0),COUNTIF(AV$6:AV624,"&gt;0")+1,0)</f>
        <v>0</v>
      </c>
    </row>
    <row r="626" spans="41:48" x14ac:dyDescent="0.15">
      <c r="AO626" s="376">
        <v>18</v>
      </c>
      <c r="AP626" s="376">
        <v>1</v>
      </c>
      <c r="AQ626" s="376">
        <v>9</v>
      </c>
      <c r="AR626" s="37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76">
        <f ca="1">COUNTIF(INDIRECT("H"&amp;(ROW()+12*(($AO626-1)*3+$AP626)-ROW())/12+5):INDIRECT("S"&amp;(ROW()+12*(($AO626-1)*3+$AP626)-ROW())/12+5),AR626)</f>
        <v>0</v>
      </c>
      <c r="AT626" s="378"/>
      <c r="AV626" s="376">
        <f ca="1">IF(AND(AR626&gt;0,AS626&gt;0),COUNTIF(AV$6:AV625,"&gt;0")+1,0)</f>
        <v>0</v>
      </c>
    </row>
    <row r="627" spans="41:48" x14ac:dyDescent="0.15">
      <c r="AO627" s="376">
        <v>18</v>
      </c>
      <c r="AP627" s="376">
        <v>1</v>
      </c>
      <c r="AQ627" s="376">
        <v>10</v>
      </c>
      <c r="AR627" s="37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76">
        <f ca="1">COUNTIF(INDIRECT("H"&amp;(ROW()+12*(($AO627-1)*3+$AP627)-ROW())/12+5):INDIRECT("S"&amp;(ROW()+12*(($AO627-1)*3+$AP627)-ROW())/12+5),AR627)</f>
        <v>0</v>
      </c>
      <c r="AT627" s="378"/>
      <c r="AV627" s="376">
        <f ca="1">IF(AND(AR627&gt;0,AS627&gt;0),COUNTIF(AV$6:AV626,"&gt;0")+1,0)</f>
        <v>0</v>
      </c>
    </row>
    <row r="628" spans="41:48" x14ac:dyDescent="0.15">
      <c r="AO628" s="376">
        <v>18</v>
      </c>
      <c r="AP628" s="376">
        <v>1</v>
      </c>
      <c r="AQ628" s="376">
        <v>11</v>
      </c>
      <c r="AR628" s="37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76">
        <f ca="1">COUNTIF(INDIRECT("H"&amp;(ROW()+12*(($AO628-1)*3+$AP628)-ROW())/12+5):INDIRECT("S"&amp;(ROW()+12*(($AO628-1)*3+$AP628)-ROW())/12+5),AR628)</f>
        <v>0</v>
      </c>
      <c r="AT628" s="378"/>
      <c r="AV628" s="376">
        <f ca="1">IF(AND(AR628&gt;0,AS628&gt;0),COUNTIF(AV$6:AV627,"&gt;0")+1,0)</f>
        <v>0</v>
      </c>
    </row>
    <row r="629" spans="41:48" x14ac:dyDescent="0.15">
      <c r="AO629" s="376">
        <v>18</v>
      </c>
      <c r="AP629" s="376">
        <v>1</v>
      </c>
      <c r="AQ629" s="376">
        <v>12</v>
      </c>
      <c r="AR629" s="37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76">
        <f ca="1">COUNTIF(INDIRECT("H"&amp;(ROW()+12*(($AO629-1)*3+$AP629)-ROW())/12+5):INDIRECT("S"&amp;(ROW()+12*(($AO629-1)*3+$AP629)-ROW())/12+5),AR629)</f>
        <v>0</v>
      </c>
      <c r="AT629" s="378"/>
      <c r="AV629" s="376">
        <f ca="1">IF(AND(AR629&gt;0,AS629&gt;0),COUNTIF(AV$6:AV628,"&gt;0")+1,0)</f>
        <v>0</v>
      </c>
    </row>
    <row r="630" spans="41:48" x14ac:dyDescent="0.15">
      <c r="AO630" s="376">
        <v>18</v>
      </c>
      <c r="AP630" s="376">
        <v>2</v>
      </c>
      <c r="AQ630" s="376">
        <v>1</v>
      </c>
      <c r="AR630" s="37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76">
        <f ca="1">COUNTIF(INDIRECT("H"&amp;(ROW()+12*(($AO630-1)*3+$AP630)-ROW())/12+5):INDIRECT("S"&amp;(ROW()+12*(($AO630-1)*3+$AP630)-ROW())/12+5),AR630)</f>
        <v>0</v>
      </c>
      <c r="AT630" s="378"/>
      <c r="AV630" s="376">
        <f ca="1">IF(AND(AR630&gt;0,AS630&gt;0),COUNTIF(AV$6:AV629,"&gt;0")+1,0)</f>
        <v>0</v>
      </c>
    </row>
    <row r="631" spans="41:48" x14ac:dyDescent="0.15">
      <c r="AO631" s="376">
        <v>18</v>
      </c>
      <c r="AP631" s="376">
        <v>2</v>
      </c>
      <c r="AQ631" s="376">
        <v>2</v>
      </c>
      <c r="AR631" s="37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76">
        <f ca="1">COUNTIF(INDIRECT("H"&amp;(ROW()+12*(($AO631-1)*3+$AP631)-ROW())/12+5):INDIRECT("S"&amp;(ROW()+12*(($AO631-1)*3+$AP631)-ROW())/12+5),AR631)</f>
        <v>0</v>
      </c>
      <c r="AT631" s="378"/>
      <c r="AV631" s="376">
        <f ca="1">IF(AND(AR631&gt;0,AS631&gt;0),COUNTIF(AV$6:AV630,"&gt;0")+1,0)</f>
        <v>0</v>
      </c>
    </row>
    <row r="632" spans="41:48" x14ac:dyDescent="0.15">
      <c r="AO632" s="376">
        <v>18</v>
      </c>
      <c r="AP632" s="376">
        <v>2</v>
      </c>
      <c r="AQ632" s="376">
        <v>3</v>
      </c>
      <c r="AR632" s="37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76">
        <f ca="1">COUNTIF(INDIRECT("H"&amp;(ROW()+12*(($AO632-1)*3+$AP632)-ROW())/12+5):INDIRECT("S"&amp;(ROW()+12*(($AO632-1)*3+$AP632)-ROW())/12+5),AR632)</f>
        <v>0</v>
      </c>
      <c r="AT632" s="378"/>
      <c r="AV632" s="376">
        <f ca="1">IF(AND(AR632&gt;0,AS632&gt;0),COUNTIF(AV$6:AV631,"&gt;0")+1,0)</f>
        <v>0</v>
      </c>
    </row>
    <row r="633" spans="41:48" x14ac:dyDescent="0.15">
      <c r="AO633" s="376">
        <v>18</v>
      </c>
      <c r="AP633" s="376">
        <v>2</v>
      </c>
      <c r="AQ633" s="376">
        <v>4</v>
      </c>
      <c r="AR633" s="37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76">
        <f ca="1">COUNTIF(INDIRECT("H"&amp;(ROW()+12*(($AO633-1)*3+$AP633)-ROW())/12+5):INDIRECT("S"&amp;(ROW()+12*(($AO633-1)*3+$AP633)-ROW())/12+5),AR633)</f>
        <v>0</v>
      </c>
      <c r="AT633" s="378"/>
      <c r="AV633" s="376">
        <f ca="1">IF(AND(AR633&gt;0,AS633&gt;0),COUNTIF(AV$6:AV632,"&gt;0")+1,0)</f>
        <v>0</v>
      </c>
    </row>
    <row r="634" spans="41:48" x14ac:dyDescent="0.15">
      <c r="AO634" s="376">
        <v>18</v>
      </c>
      <c r="AP634" s="376">
        <v>2</v>
      </c>
      <c r="AQ634" s="376">
        <v>5</v>
      </c>
      <c r="AR634" s="37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76">
        <f ca="1">COUNTIF(INDIRECT("H"&amp;(ROW()+12*(($AO634-1)*3+$AP634)-ROW())/12+5):INDIRECT("S"&amp;(ROW()+12*(($AO634-1)*3+$AP634)-ROW())/12+5),AR634)</f>
        <v>0</v>
      </c>
      <c r="AT634" s="378"/>
      <c r="AV634" s="376">
        <f ca="1">IF(AND(AR634&gt;0,AS634&gt;0),COUNTIF(AV$6:AV633,"&gt;0")+1,0)</f>
        <v>0</v>
      </c>
    </row>
    <row r="635" spans="41:48" x14ac:dyDescent="0.15">
      <c r="AO635" s="376">
        <v>18</v>
      </c>
      <c r="AP635" s="376">
        <v>2</v>
      </c>
      <c r="AQ635" s="376">
        <v>6</v>
      </c>
      <c r="AR635" s="37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76">
        <f ca="1">COUNTIF(INDIRECT("H"&amp;(ROW()+12*(($AO635-1)*3+$AP635)-ROW())/12+5):INDIRECT("S"&amp;(ROW()+12*(($AO635-1)*3+$AP635)-ROW())/12+5),AR635)</f>
        <v>0</v>
      </c>
      <c r="AT635" s="378"/>
      <c r="AV635" s="376">
        <f ca="1">IF(AND(AR635&gt;0,AS635&gt;0),COUNTIF(AV$6:AV634,"&gt;0")+1,0)</f>
        <v>0</v>
      </c>
    </row>
    <row r="636" spans="41:48" x14ac:dyDescent="0.15">
      <c r="AO636" s="376">
        <v>18</v>
      </c>
      <c r="AP636" s="376">
        <v>2</v>
      </c>
      <c r="AQ636" s="376">
        <v>7</v>
      </c>
      <c r="AR636" s="37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76">
        <f ca="1">COUNTIF(INDIRECT("H"&amp;(ROW()+12*(($AO636-1)*3+$AP636)-ROW())/12+5):INDIRECT("S"&amp;(ROW()+12*(($AO636-1)*3+$AP636)-ROW())/12+5),AR636)</f>
        <v>0</v>
      </c>
      <c r="AT636" s="378"/>
      <c r="AV636" s="376">
        <f ca="1">IF(AND(AR636&gt;0,AS636&gt;0),COUNTIF(AV$6:AV635,"&gt;0")+1,0)</f>
        <v>0</v>
      </c>
    </row>
    <row r="637" spans="41:48" x14ac:dyDescent="0.15">
      <c r="AO637" s="376">
        <v>18</v>
      </c>
      <c r="AP637" s="376">
        <v>2</v>
      </c>
      <c r="AQ637" s="376">
        <v>8</v>
      </c>
      <c r="AR637" s="37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76">
        <f ca="1">COUNTIF(INDIRECT("H"&amp;(ROW()+12*(($AO637-1)*3+$AP637)-ROW())/12+5):INDIRECT("S"&amp;(ROW()+12*(($AO637-1)*3+$AP637)-ROW())/12+5),AR637)</f>
        <v>0</v>
      </c>
      <c r="AT637" s="378"/>
      <c r="AV637" s="376">
        <f ca="1">IF(AND(AR637&gt;0,AS637&gt;0),COUNTIF(AV$6:AV636,"&gt;0")+1,0)</f>
        <v>0</v>
      </c>
    </row>
    <row r="638" spans="41:48" x14ac:dyDescent="0.15">
      <c r="AO638" s="376">
        <v>18</v>
      </c>
      <c r="AP638" s="376">
        <v>2</v>
      </c>
      <c r="AQ638" s="376">
        <v>9</v>
      </c>
      <c r="AR638" s="37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76">
        <f ca="1">COUNTIF(INDIRECT("H"&amp;(ROW()+12*(($AO638-1)*3+$AP638)-ROW())/12+5):INDIRECT("S"&amp;(ROW()+12*(($AO638-1)*3+$AP638)-ROW())/12+5),AR638)</f>
        <v>0</v>
      </c>
      <c r="AT638" s="378"/>
      <c r="AV638" s="376">
        <f ca="1">IF(AND(AR638&gt;0,AS638&gt;0),COUNTIF(AV$6:AV637,"&gt;0")+1,0)</f>
        <v>0</v>
      </c>
    </row>
    <row r="639" spans="41:48" x14ac:dyDescent="0.15">
      <c r="AO639" s="376">
        <v>18</v>
      </c>
      <c r="AP639" s="376">
        <v>2</v>
      </c>
      <c r="AQ639" s="376">
        <v>10</v>
      </c>
      <c r="AR639" s="37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76">
        <f ca="1">COUNTIF(INDIRECT("H"&amp;(ROW()+12*(($AO639-1)*3+$AP639)-ROW())/12+5):INDIRECT("S"&amp;(ROW()+12*(($AO639-1)*3+$AP639)-ROW())/12+5),AR639)</f>
        <v>0</v>
      </c>
      <c r="AT639" s="378"/>
      <c r="AV639" s="376">
        <f ca="1">IF(AND(AR639&gt;0,AS639&gt;0),COUNTIF(AV$6:AV638,"&gt;0")+1,0)</f>
        <v>0</v>
      </c>
    </row>
    <row r="640" spans="41:48" x14ac:dyDescent="0.15">
      <c r="AO640" s="376">
        <v>18</v>
      </c>
      <c r="AP640" s="376">
        <v>2</v>
      </c>
      <c r="AQ640" s="376">
        <v>11</v>
      </c>
      <c r="AR640" s="37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76">
        <f ca="1">COUNTIF(INDIRECT("H"&amp;(ROW()+12*(($AO640-1)*3+$AP640)-ROW())/12+5):INDIRECT("S"&amp;(ROW()+12*(($AO640-1)*3+$AP640)-ROW())/12+5),AR640)</f>
        <v>0</v>
      </c>
      <c r="AT640" s="378"/>
      <c r="AV640" s="376">
        <f ca="1">IF(AND(AR640&gt;0,AS640&gt;0),COUNTIF(AV$6:AV639,"&gt;0")+1,0)</f>
        <v>0</v>
      </c>
    </row>
    <row r="641" spans="41:48" x14ac:dyDescent="0.15">
      <c r="AO641" s="376">
        <v>18</v>
      </c>
      <c r="AP641" s="376">
        <v>2</v>
      </c>
      <c r="AQ641" s="376">
        <v>12</v>
      </c>
      <c r="AR641" s="37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76">
        <f ca="1">COUNTIF(INDIRECT("H"&amp;(ROW()+12*(($AO641-1)*3+$AP641)-ROW())/12+5):INDIRECT("S"&amp;(ROW()+12*(($AO641-1)*3+$AP641)-ROW())/12+5),AR641)</f>
        <v>0</v>
      </c>
      <c r="AT641" s="378"/>
      <c r="AV641" s="376">
        <f ca="1">IF(AND(AR641&gt;0,AS641&gt;0),COUNTIF(AV$6:AV640,"&gt;0")+1,0)</f>
        <v>0</v>
      </c>
    </row>
    <row r="642" spans="41:48" x14ac:dyDescent="0.15">
      <c r="AO642" s="376">
        <v>18</v>
      </c>
      <c r="AP642" s="376">
        <v>3</v>
      </c>
      <c r="AQ642" s="376">
        <v>1</v>
      </c>
      <c r="AR642" s="37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76">
        <f ca="1">COUNTIF(INDIRECT("H"&amp;(ROW()+12*(($AO642-1)*3+$AP642)-ROW())/12+5):INDIRECT("S"&amp;(ROW()+12*(($AO642-1)*3+$AP642)-ROW())/12+5),AR642)</f>
        <v>0</v>
      </c>
      <c r="AT642" s="378"/>
      <c r="AV642" s="376">
        <f ca="1">IF(AND(AR642&gt;0,AS642&gt;0),COUNTIF(AV$6:AV641,"&gt;0")+1,0)</f>
        <v>0</v>
      </c>
    </row>
    <row r="643" spans="41:48" x14ac:dyDescent="0.15">
      <c r="AO643" s="376">
        <v>18</v>
      </c>
      <c r="AP643" s="376">
        <v>3</v>
      </c>
      <c r="AQ643" s="376">
        <v>2</v>
      </c>
      <c r="AR643" s="37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76">
        <f ca="1">COUNTIF(INDIRECT("H"&amp;(ROW()+12*(($AO643-1)*3+$AP643)-ROW())/12+5):INDIRECT("S"&amp;(ROW()+12*(($AO643-1)*3+$AP643)-ROW())/12+5),AR643)</f>
        <v>0</v>
      </c>
      <c r="AT643" s="378"/>
      <c r="AV643" s="376">
        <f ca="1">IF(AND(AR643&gt;0,AS643&gt;0),COUNTIF(AV$6:AV642,"&gt;0")+1,0)</f>
        <v>0</v>
      </c>
    </row>
    <row r="644" spans="41:48" x14ac:dyDescent="0.15">
      <c r="AO644" s="376">
        <v>18</v>
      </c>
      <c r="AP644" s="376">
        <v>3</v>
      </c>
      <c r="AQ644" s="376">
        <v>3</v>
      </c>
      <c r="AR644" s="37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76">
        <f ca="1">COUNTIF(INDIRECT("H"&amp;(ROW()+12*(($AO644-1)*3+$AP644)-ROW())/12+5):INDIRECT("S"&amp;(ROW()+12*(($AO644-1)*3+$AP644)-ROW())/12+5),AR644)</f>
        <v>0</v>
      </c>
      <c r="AT644" s="378"/>
      <c r="AV644" s="376">
        <f ca="1">IF(AND(AR644&gt;0,AS644&gt;0),COUNTIF(AV$6:AV643,"&gt;0")+1,0)</f>
        <v>0</v>
      </c>
    </row>
    <row r="645" spans="41:48" x14ac:dyDescent="0.15">
      <c r="AO645" s="376">
        <v>18</v>
      </c>
      <c r="AP645" s="376">
        <v>3</v>
      </c>
      <c r="AQ645" s="376">
        <v>4</v>
      </c>
      <c r="AR645" s="37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76">
        <f ca="1">COUNTIF(INDIRECT("H"&amp;(ROW()+12*(($AO645-1)*3+$AP645)-ROW())/12+5):INDIRECT("S"&amp;(ROW()+12*(($AO645-1)*3+$AP645)-ROW())/12+5),AR645)</f>
        <v>0</v>
      </c>
      <c r="AT645" s="378"/>
      <c r="AV645" s="376">
        <f ca="1">IF(AND(AR645&gt;0,AS645&gt;0),COUNTIF(AV$6:AV644,"&gt;0")+1,0)</f>
        <v>0</v>
      </c>
    </row>
    <row r="646" spans="41:48" x14ac:dyDescent="0.15">
      <c r="AO646" s="376">
        <v>18</v>
      </c>
      <c r="AP646" s="376">
        <v>3</v>
      </c>
      <c r="AQ646" s="376">
        <v>5</v>
      </c>
      <c r="AR646" s="37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76">
        <f ca="1">COUNTIF(INDIRECT("H"&amp;(ROW()+12*(($AO646-1)*3+$AP646)-ROW())/12+5):INDIRECT("S"&amp;(ROW()+12*(($AO646-1)*3+$AP646)-ROW())/12+5),AR646)</f>
        <v>0</v>
      </c>
      <c r="AT646" s="378"/>
      <c r="AV646" s="376">
        <f ca="1">IF(AND(AR646&gt;0,AS646&gt;0),COUNTIF(AV$6:AV645,"&gt;0")+1,0)</f>
        <v>0</v>
      </c>
    </row>
    <row r="647" spans="41:48" x14ac:dyDescent="0.15">
      <c r="AO647" s="376">
        <v>18</v>
      </c>
      <c r="AP647" s="376">
        <v>3</v>
      </c>
      <c r="AQ647" s="376">
        <v>6</v>
      </c>
      <c r="AR647" s="37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76">
        <f ca="1">COUNTIF(INDIRECT("H"&amp;(ROW()+12*(($AO647-1)*3+$AP647)-ROW())/12+5):INDIRECT("S"&amp;(ROW()+12*(($AO647-1)*3+$AP647)-ROW())/12+5),AR647)</f>
        <v>0</v>
      </c>
      <c r="AT647" s="378"/>
      <c r="AV647" s="376">
        <f ca="1">IF(AND(AR647&gt;0,AS647&gt;0),COUNTIF(AV$6:AV646,"&gt;0")+1,0)</f>
        <v>0</v>
      </c>
    </row>
    <row r="648" spans="41:48" x14ac:dyDescent="0.15">
      <c r="AO648" s="376">
        <v>18</v>
      </c>
      <c r="AP648" s="376">
        <v>3</v>
      </c>
      <c r="AQ648" s="376">
        <v>7</v>
      </c>
      <c r="AR648" s="37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76">
        <f ca="1">COUNTIF(INDIRECT("H"&amp;(ROW()+12*(($AO648-1)*3+$AP648)-ROW())/12+5):INDIRECT("S"&amp;(ROW()+12*(($AO648-1)*3+$AP648)-ROW())/12+5),AR648)</f>
        <v>0</v>
      </c>
      <c r="AT648" s="378"/>
      <c r="AV648" s="376">
        <f ca="1">IF(AND(AR648&gt;0,AS648&gt;0),COUNTIF(AV$6:AV647,"&gt;0")+1,0)</f>
        <v>0</v>
      </c>
    </row>
    <row r="649" spans="41:48" x14ac:dyDescent="0.15">
      <c r="AO649" s="376">
        <v>18</v>
      </c>
      <c r="AP649" s="376">
        <v>3</v>
      </c>
      <c r="AQ649" s="376">
        <v>8</v>
      </c>
      <c r="AR649" s="37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76">
        <f ca="1">COUNTIF(INDIRECT("H"&amp;(ROW()+12*(($AO649-1)*3+$AP649)-ROW())/12+5):INDIRECT("S"&amp;(ROW()+12*(($AO649-1)*3+$AP649)-ROW())/12+5),AR649)</f>
        <v>0</v>
      </c>
      <c r="AT649" s="378"/>
      <c r="AV649" s="376">
        <f ca="1">IF(AND(AR649&gt;0,AS649&gt;0),COUNTIF(AV$6:AV648,"&gt;0")+1,0)</f>
        <v>0</v>
      </c>
    </row>
    <row r="650" spans="41:48" x14ac:dyDescent="0.15">
      <c r="AO650" s="376">
        <v>18</v>
      </c>
      <c r="AP650" s="376">
        <v>3</v>
      </c>
      <c r="AQ650" s="376">
        <v>9</v>
      </c>
      <c r="AR650" s="37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76">
        <f ca="1">COUNTIF(INDIRECT("H"&amp;(ROW()+12*(($AO650-1)*3+$AP650)-ROW())/12+5):INDIRECT("S"&amp;(ROW()+12*(($AO650-1)*3+$AP650)-ROW())/12+5),AR650)</f>
        <v>0</v>
      </c>
      <c r="AT650" s="378"/>
      <c r="AV650" s="376">
        <f ca="1">IF(AND(AR650&gt;0,AS650&gt;0),COUNTIF(AV$6:AV649,"&gt;0")+1,0)</f>
        <v>0</v>
      </c>
    </row>
    <row r="651" spans="41:48" x14ac:dyDescent="0.15">
      <c r="AO651" s="376">
        <v>18</v>
      </c>
      <c r="AP651" s="376">
        <v>3</v>
      </c>
      <c r="AQ651" s="376">
        <v>10</v>
      </c>
      <c r="AR651" s="37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76">
        <f ca="1">COUNTIF(INDIRECT("H"&amp;(ROW()+12*(($AO651-1)*3+$AP651)-ROW())/12+5):INDIRECT("S"&amp;(ROW()+12*(($AO651-1)*3+$AP651)-ROW())/12+5),AR651)</f>
        <v>0</v>
      </c>
      <c r="AT651" s="378"/>
      <c r="AV651" s="376">
        <f ca="1">IF(AND(AR651&gt;0,AS651&gt;0),COUNTIF(AV$6:AV650,"&gt;0")+1,0)</f>
        <v>0</v>
      </c>
    </row>
    <row r="652" spans="41:48" x14ac:dyDescent="0.15">
      <c r="AO652" s="376">
        <v>18</v>
      </c>
      <c r="AP652" s="376">
        <v>3</v>
      </c>
      <c r="AQ652" s="376">
        <v>11</v>
      </c>
      <c r="AR652" s="37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76">
        <f ca="1">COUNTIF(INDIRECT("H"&amp;(ROW()+12*(($AO652-1)*3+$AP652)-ROW())/12+5):INDIRECT("S"&amp;(ROW()+12*(($AO652-1)*3+$AP652)-ROW())/12+5),AR652)</f>
        <v>0</v>
      </c>
      <c r="AT652" s="378"/>
      <c r="AV652" s="376">
        <f ca="1">IF(AND(AR652&gt;0,AS652&gt;0),COUNTIF(AV$6:AV651,"&gt;0")+1,0)</f>
        <v>0</v>
      </c>
    </row>
    <row r="653" spans="41:48" x14ac:dyDescent="0.15">
      <c r="AO653" s="376">
        <v>18</v>
      </c>
      <c r="AP653" s="376">
        <v>3</v>
      </c>
      <c r="AQ653" s="376">
        <v>12</v>
      </c>
      <c r="AR653" s="37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76">
        <f ca="1">COUNTIF(INDIRECT("H"&amp;(ROW()+12*(($AO653-1)*3+$AP653)-ROW())/12+5):INDIRECT("S"&amp;(ROW()+12*(($AO653-1)*3+$AP653)-ROW())/12+5),AR653)</f>
        <v>0</v>
      </c>
      <c r="AT653" s="378"/>
      <c r="AV653" s="376">
        <f ca="1">IF(AND(AR653&gt;0,AS653&gt;0),COUNTIF(AV$6:AV652,"&gt;0")+1,0)</f>
        <v>0</v>
      </c>
    </row>
    <row r="654" spans="41:48" x14ac:dyDescent="0.15">
      <c r="AO654" s="376">
        <v>19</v>
      </c>
      <c r="AP654" s="376">
        <v>1</v>
      </c>
      <c r="AQ654" s="376">
        <v>1</v>
      </c>
      <c r="AR654" s="37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76">
        <f ca="1">COUNTIF(INDIRECT("H"&amp;(ROW()+12*(($AO654-1)*3+$AP654)-ROW())/12+5):INDIRECT("S"&amp;(ROW()+12*(($AO654-1)*3+$AP654)-ROW())/12+5),AR654)</f>
        <v>0</v>
      </c>
      <c r="AT654" s="378"/>
      <c r="AV654" s="376">
        <f ca="1">IF(AND(AR654&gt;0,AS654&gt;0),COUNTIF(AV$6:AV653,"&gt;0")+1,0)</f>
        <v>0</v>
      </c>
    </row>
    <row r="655" spans="41:48" x14ac:dyDescent="0.15">
      <c r="AO655" s="376">
        <v>19</v>
      </c>
      <c r="AP655" s="376">
        <v>1</v>
      </c>
      <c r="AQ655" s="376">
        <v>2</v>
      </c>
      <c r="AR655" s="37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76">
        <f ca="1">COUNTIF(INDIRECT("H"&amp;(ROW()+12*(($AO655-1)*3+$AP655)-ROW())/12+5):INDIRECT("S"&amp;(ROW()+12*(($AO655-1)*3+$AP655)-ROW())/12+5),AR655)</f>
        <v>0</v>
      </c>
      <c r="AT655" s="378"/>
      <c r="AV655" s="376">
        <f ca="1">IF(AND(AR655&gt;0,AS655&gt;0),COUNTIF(AV$6:AV654,"&gt;0")+1,0)</f>
        <v>0</v>
      </c>
    </row>
    <row r="656" spans="41:48" x14ac:dyDescent="0.15">
      <c r="AO656" s="376">
        <v>19</v>
      </c>
      <c r="AP656" s="376">
        <v>1</v>
      </c>
      <c r="AQ656" s="376">
        <v>3</v>
      </c>
      <c r="AR656" s="37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76">
        <f ca="1">COUNTIF(INDIRECT("H"&amp;(ROW()+12*(($AO656-1)*3+$AP656)-ROW())/12+5):INDIRECT("S"&amp;(ROW()+12*(($AO656-1)*3+$AP656)-ROW())/12+5),AR656)</f>
        <v>0</v>
      </c>
      <c r="AT656" s="378"/>
      <c r="AV656" s="376">
        <f ca="1">IF(AND(AR656&gt;0,AS656&gt;0),COUNTIF(AV$6:AV655,"&gt;0")+1,0)</f>
        <v>0</v>
      </c>
    </row>
    <row r="657" spans="41:48" x14ac:dyDescent="0.15">
      <c r="AO657" s="376">
        <v>19</v>
      </c>
      <c r="AP657" s="376">
        <v>1</v>
      </c>
      <c r="AQ657" s="376">
        <v>4</v>
      </c>
      <c r="AR657" s="37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76">
        <f ca="1">COUNTIF(INDIRECT("H"&amp;(ROW()+12*(($AO657-1)*3+$AP657)-ROW())/12+5):INDIRECT("S"&amp;(ROW()+12*(($AO657-1)*3+$AP657)-ROW())/12+5),AR657)</f>
        <v>0</v>
      </c>
      <c r="AT657" s="378"/>
      <c r="AV657" s="376">
        <f ca="1">IF(AND(AR657&gt;0,AS657&gt;0),COUNTIF(AV$6:AV656,"&gt;0")+1,0)</f>
        <v>0</v>
      </c>
    </row>
    <row r="658" spans="41:48" x14ac:dyDescent="0.15">
      <c r="AO658" s="376">
        <v>19</v>
      </c>
      <c r="AP658" s="376">
        <v>1</v>
      </c>
      <c r="AQ658" s="376">
        <v>5</v>
      </c>
      <c r="AR658" s="37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76">
        <f ca="1">COUNTIF(INDIRECT("H"&amp;(ROW()+12*(($AO658-1)*3+$AP658)-ROW())/12+5):INDIRECT("S"&amp;(ROW()+12*(($AO658-1)*3+$AP658)-ROW())/12+5),AR658)</f>
        <v>0</v>
      </c>
      <c r="AT658" s="378"/>
      <c r="AV658" s="376">
        <f ca="1">IF(AND(AR658&gt;0,AS658&gt;0),COUNTIF(AV$6:AV657,"&gt;0")+1,0)</f>
        <v>0</v>
      </c>
    </row>
    <row r="659" spans="41:48" x14ac:dyDescent="0.15">
      <c r="AO659" s="376">
        <v>19</v>
      </c>
      <c r="AP659" s="376">
        <v>1</v>
      </c>
      <c r="AQ659" s="376">
        <v>6</v>
      </c>
      <c r="AR659" s="37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76">
        <f ca="1">COUNTIF(INDIRECT("H"&amp;(ROW()+12*(($AO659-1)*3+$AP659)-ROW())/12+5):INDIRECT("S"&amp;(ROW()+12*(($AO659-1)*3+$AP659)-ROW())/12+5),AR659)</f>
        <v>0</v>
      </c>
      <c r="AT659" s="378"/>
      <c r="AV659" s="376">
        <f ca="1">IF(AND(AR659&gt;0,AS659&gt;0),COUNTIF(AV$6:AV658,"&gt;0")+1,0)</f>
        <v>0</v>
      </c>
    </row>
    <row r="660" spans="41:48" x14ac:dyDescent="0.15">
      <c r="AO660" s="376">
        <v>19</v>
      </c>
      <c r="AP660" s="376">
        <v>1</v>
      </c>
      <c r="AQ660" s="376">
        <v>7</v>
      </c>
      <c r="AR660" s="37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76">
        <f ca="1">COUNTIF(INDIRECT("H"&amp;(ROW()+12*(($AO660-1)*3+$AP660)-ROW())/12+5):INDIRECT("S"&amp;(ROW()+12*(($AO660-1)*3+$AP660)-ROW())/12+5),AR660)</f>
        <v>0</v>
      </c>
      <c r="AT660" s="378"/>
      <c r="AV660" s="376">
        <f ca="1">IF(AND(AR660&gt;0,AS660&gt;0),COUNTIF(AV$6:AV659,"&gt;0")+1,0)</f>
        <v>0</v>
      </c>
    </row>
    <row r="661" spans="41:48" x14ac:dyDescent="0.15">
      <c r="AO661" s="376">
        <v>19</v>
      </c>
      <c r="AP661" s="376">
        <v>1</v>
      </c>
      <c r="AQ661" s="376">
        <v>8</v>
      </c>
      <c r="AR661" s="37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76">
        <f ca="1">COUNTIF(INDIRECT("H"&amp;(ROW()+12*(($AO661-1)*3+$AP661)-ROW())/12+5):INDIRECT("S"&amp;(ROW()+12*(($AO661-1)*3+$AP661)-ROW())/12+5),AR661)</f>
        <v>0</v>
      </c>
      <c r="AT661" s="378"/>
      <c r="AV661" s="376">
        <f ca="1">IF(AND(AR661&gt;0,AS661&gt;0),COUNTIF(AV$6:AV660,"&gt;0")+1,0)</f>
        <v>0</v>
      </c>
    </row>
    <row r="662" spans="41:48" x14ac:dyDescent="0.15">
      <c r="AO662" s="376">
        <v>19</v>
      </c>
      <c r="AP662" s="376">
        <v>1</v>
      </c>
      <c r="AQ662" s="376">
        <v>9</v>
      </c>
      <c r="AR662" s="37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76">
        <f ca="1">COUNTIF(INDIRECT("H"&amp;(ROW()+12*(($AO662-1)*3+$AP662)-ROW())/12+5):INDIRECT("S"&amp;(ROW()+12*(($AO662-1)*3+$AP662)-ROW())/12+5),AR662)</f>
        <v>0</v>
      </c>
      <c r="AT662" s="378"/>
      <c r="AV662" s="376">
        <f ca="1">IF(AND(AR662&gt;0,AS662&gt;0),COUNTIF(AV$6:AV661,"&gt;0")+1,0)</f>
        <v>0</v>
      </c>
    </row>
    <row r="663" spans="41:48" x14ac:dyDescent="0.15">
      <c r="AO663" s="376">
        <v>19</v>
      </c>
      <c r="AP663" s="376">
        <v>1</v>
      </c>
      <c r="AQ663" s="376">
        <v>10</v>
      </c>
      <c r="AR663" s="37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76">
        <f ca="1">COUNTIF(INDIRECT("H"&amp;(ROW()+12*(($AO663-1)*3+$AP663)-ROW())/12+5):INDIRECT("S"&amp;(ROW()+12*(($AO663-1)*3+$AP663)-ROW())/12+5),AR663)</f>
        <v>0</v>
      </c>
      <c r="AT663" s="378"/>
      <c r="AV663" s="376">
        <f ca="1">IF(AND(AR663&gt;0,AS663&gt;0),COUNTIF(AV$6:AV662,"&gt;0")+1,0)</f>
        <v>0</v>
      </c>
    </row>
    <row r="664" spans="41:48" x14ac:dyDescent="0.15">
      <c r="AO664" s="376">
        <v>19</v>
      </c>
      <c r="AP664" s="376">
        <v>1</v>
      </c>
      <c r="AQ664" s="376">
        <v>11</v>
      </c>
      <c r="AR664" s="37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76">
        <f ca="1">COUNTIF(INDIRECT("H"&amp;(ROW()+12*(($AO664-1)*3+$AP664)-ROW())/12+5):INDIRECT("S"&amp;(ROW()+12*(($AO664-1)*3+$AP664)-ROW())/12+5),AR664)</f>
        <v>0</v>
      </c>
      <c r="AT664" s="378"/>
      <c r="AV664" s="376">
        <f ca="1">IF(AND(AR664&gt;0,AS664&gt;0),COUNTIF(AV$6:AV663,"&gt;0")+1,0)</f>
        <v>0</v>
      </c>
    </row>
    <row r="665" spans="41:48" x14ac:dyDescent="0.15">
      <c r="AO665" s="376">
        <v>19</v>
      </c>
      <c r="AP665" s="376">
        <v>1</v>
      </c>
      <c r="AQ665" s="376">
        <v>12</v>
      </c>
      <c r="AR665" s="37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76">
        <f ca="1">COUNTIF(INDIRECT("H"&amp;(ROW()+12*(($AO665-1)*3+$AP665)-ROW())/12+5):INDIRECT("S"&amp;(ROW()+12*(($AO665-1)*3+$AP665)-ROW())/12+5),AR665)</f>
        <v>0</v>
      </c>
      <c r="AT665" s="378"/>
      <c r="AV665" s="376">
        <f ca="1">IF(AND(AR665&gt;0,AS665&gt;0),COUNTIF(AV$6:AV664,"&gt;0")+1,0)</f>
        <v>0</v>
      </c>
    </row>
    <row r="666" spans="41:48" x14ac:dyDescent="0.15">
      <c r="AO666" s="376">
        <v>19</v>
      </c>
      <c r="AP666" s="376">
        <v>2</v>
      </c>
      <c r="AQ666" s="376">
        <v>1</v>
      </c>
      <c r="AR666" s="37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76">
        <f ca="1">COUNTIF(INDIRECT("H"&amp;(ROW()+12*(($AO666-1)*3+$AP666)-ROW())/12+5):INDIRECT("S"&amp;(ROW()+12*(($AO666-1)*3+$AP666)-ROW())/12+5),AR666)</f>
        <v>0</v>
      </c>
      <c r="AT666" s="378"/>
      <c r="AV666" s="376">
        <f ca="1">IF(AND(AR666&gt;0,AS666&gt;0),COUNTIF(AV$6:AV665,"&gt;0")+1,0)</f>
        <v>0</v>
      </c>
    </row>
    <row r="667" spans="41:48" x14ac:dyDescent="0.15">
      <c r="AO667" s="376">
        <v>19</v>
      </c>
      <c r="AP667" s="376">
        <v>2</v>
      </c>
      <c r="AQ667" s="376">
        <v>2</v>
      </c>
      <c r="AR667" s="37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76">
        <f ca="1">COUNTIF(INDIRECT("H"&amp;(ROW()+12*(($AO667-1)*3+$AP667)-ROW())/12+5):INDIRECT("S"&amp;(ROW()+12*(($AO667-1)*3+$AP667)-ROW())/12+5),AR667)</f>
        <v>0</v>
      </c>
      <c r="AT667" s="378"/>
      <c r="AV667" s="376">
        <f ca="1">IF(AND(AR667&gt;0,AS667&gt;0),COUNTIF(AV$6:AV666,"&gt;0")+1,0)</f>
        <v>0</v>
      </c>
    </row>
    <row r="668" spans="41:48" x14ac:dyDescent="0.15">
      <c r="AO668" s="376">
        <v>19</v>
      </c>
      <c r="AP668" s="376">
        <v>2</v>
      </c>
      <c r="AQ668" s="376">
        <v>3</v>
      </c>
      <c r="AR668" s="37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76">
        <f ca="1">COUNTIF(INDIRECT("H"&amp;(ROW()+12*(($AO668-1)*3+$AP668)-ROW())/12+5):INDIRECT("S"&amp;(ROW()+12*(($AO668-1)*3+$AP668)-ROW())/12+5),AR668)</f>
        <v>0</v>
      </c>
      <c r="AT668" s="378"/>
      <c r="AV668" s="376">
        <f ca="1">IF(AND(AR668&gt;0,AS668&gt;0),COUNTIF(AV$6:AV667,"&gt;0")+1,0)</f>
        <v>0</v>
      </c>
    </row>
    <row r="669" spans="41:48" x14ac:dyDescent="0.15">
      <c r="AO669" s="376">
        <v>19</v>
      </c>
      <c r="AP669" s="376">
        <v>2</v>
      </c>
      <c r="AQ669" s="376">
        <v>4</v>
      </c>
      <c r="AR669" s="37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76">
        <f ca="1">COUNTIF(INDIRECT("H"&amp;(ROW()+12*(($AO669-1)*3+$AP669)-ROW())/12+5):INDIRECT("S"&amp;(ROW()+12*(($AO669-1)*3+$AP669)-ROW())/12+5),AR669)</f>
        <v>0</v>
      </c>
      <c r="AT669" s="378"/>
      <c r="AV669" s="376">
        <f ca="1">IF(AND(AR669&gt;0,AS669&gt;0),COUNTIF(AV$6:AV668,"&gt;0")+1,0)</f>
        <v>0</v>
      </c>
    </row>
    <row r="670" spans="41:48" x14ac:dyDescent="0.15">
      <c r="AO670" s="376">
        <v>19</v>
      </c>
      <c r="AP670" s="376">
        <v>2</v>
      </c>
      <c r="AQ670" s="376">
        <v>5</v>
      </c>
      <c r="AR670" s="37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76">
        <f ca="1">COUNTIF(INDIRECT("H"&amp;(ROW()+12*(($AO670-1)*3+$AP670)-ROW())/12+5):INDIRECT("S"&amp;(ROW()+12*(($AO670-1)*3+$AP670)-ROW())/12+5),AR670)</f>
        <v>0</v>
      </c>
      <c r="AT670" s="378"/>
      <c r="AV670" s="376">
        <f ca="1">IF(AND(AR670&gt;0,AS670&gt;0),COUNTIF(AV$6:AV669,"&gt;0")+1,0)</f>
        <v>0</v>
      </c>
    </row>
    <row r="671" spans="41:48" x14ac:dyDescent="0.15">
      <c r="AO671" s="376">
        <v>19</v>
      </c>
      <c r="AP671" s="376">
        <v>2</v>
      </c>
      <c r="AQ671" s="376">
        <v>6</v>
      </c>
      <c r="AR671" s="37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76">
        <f ca="1">COUNTIF(INDIRECT("H"&amp;(ROW()+12*(($AO671-1)*3+$AP671)-ROW())/12+5):INDIRECT("S"&amp;(ROW()+12*(($AO671-1)*3+$AP671)-ROW())/12+5),AR671)</f>
        <v>0</v>
      </c>
      <c r="AT671" s="378"/>
      <c r="AV671" s="376">
        <f ca="1">IF(AND(AR671&gt;0,AS671&gt;0),COUNTIF(AV$6:AV670,"&gt;0")+1,0)</f>
        <v>0</v>
      </c>
    </row>
    <row r="672" spans="41:48" x14ac:dyDescent="0.15">
      <c r="AO672" s="376">
        <v>19</v>
      </c>
      <c r="AP672" s="376">
        <v>2</v>
      </c>
      <c r="AQ672" s="376">
        <v>7</v>
      </c>
      <c r="AR672" s="37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76">
        <f ca="1">COUNTIF(INDIRECT("H"&amp;(ROW()+12*(($AO672-1)*3+$AP672)-ROW())/12+5):INDIRECT("S"&amp;(ROW()+12*(($AO672-1)*3+$AP672)-ROW())/12+5),AR672)</f>
        <v>0</v>
      </c>
      <c r="AT672" s="378"/>
      <c r="AV672" s="376">
        <f ca="1">IF(AND(AR672&gt;0,AS672&gt;0),COUNTIF(AV$6:AV671,"&gt;0")+1,0)</f>
        <v>0</v>
      </c>
    </row>
    <row r="673" spans="41:48" x14ac:dyDescent="0.15">
      <c r="AO673" s="376">
        <v>19</v>
      </c>
      <c r="AP673" s="376">
        <v>2</v>
      </c>
      <c r="AQ673" s="376">
        <v>8</v>
      </c>
      <c r="AR673" s="37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76">
        <f ca="1">COUNTIF(INDIRECT("H"&amp;(ROW()+12*(($AO673-1)*3+$AP673)-ROW())/12+5):INDIRECT("S"&amp;(ROW()+12*(($AO673-1)*3+$AP673)-ROW())/12+5),AR673)</f>
        <v>0</v>
      </c>
      <c r="AT673" s="378"/>
      <c r="AV673" s="376">
        <f ca="1">IF(AND(AR673&gt;0,AS673&gt;0),COUNTIF(AV$6:AV672,"&gt;0")+1,0)</f>
        <v>0</v>
      </c>
    </row>
    <row r="674" spans="41:48" x14ac:dyDescent="0.15">
      <c r="AO674" s="376">
        <v>19</v>
      </c>
      <c r="AP674" s="376">
        <v>2</v>
      </c>
      <c r="AQ674" s="376">
        <v>9</v>
      </c>
      <c r="AR674" s="37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76">
        <f ca="1">COUNTIF(INDIRECT("H"&amp;(ROW()+12*(($AO674-1)*3+$AP674)-ROW())/12+5):INDIRECT("S"&amp;(ROW()+12*(($AO674-1)*3+$AP674)-ROW())/12+5),AR674)</f>
        <v>0</v>
      </c>
      <c r="AT674" s="378"/>
      <c r="AV674" s="376">
        <f ca="1">IF(AND(AR674&gt;0,AS674&gt;0),COUNTIF(AV$6:AV673,"&gt;0")+1,0)</f>
        <v>0</v>
      </c>
    </row>
    <row r="675" spans="41:48" x14ac:dyDescent="0.15">
      <c r="AO675" s="376">
        <v>19</v>
      </c>
      <c r="AP675" s="376">
        <v>2</v>
      </c>
      <c r="AQ675" s="376">
        <v>10</v>
      </c>
      <c r="AR675" s="37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76">
        <f ca="1">COUNTIF(INDIRECT("H"&amp;(ROW()+12*(($AO675-1)*3+$AP675)-ROW())/12+5):INDIRECT("S"&amp;(ROW()+12*(($AO675-1)*3+$AP675)-ROW())/12+5),AR675)</f>
        <v>0</v>
      </c>
      <c r="AT675" s="378"/>
      <c r="AV675" s="376">
        <f ca="1">IF(AND(AR675&gt;0,AS675&gt;0),COUNTIF(AV$6:AV674,"&gt;0")+1,0)</f>
        <v>0</v>
      </c>
    </row>
    <row r="676" spans="41:48" x14ac:dyDescent="0.15">
      <c r="AO676" s="376">
        <v>19</v>
      </c>
      <c r="AP676" s="376">
        <v>2</v>
      </c>
      <c r="AQ676" s="376">
        <v>11</v>
      </c>
      <c r="AR676" s="37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76">
        <f ca="1">COUNTIF(INDIRECT("H"&amp;(ROW()+12*(($AO676-1)*3+$AP676)-ROW())/12+5):INDIRECT("S"&amp;(ROW()+12*(($AO676-1)*3+$AP676)-ROW())/12+5),AR676)</f>
        <v>0</v>
      </c>
      <c r="AT676" s="378"/>
      <c r="AV676" s="376">
        <f ca="1">IF(AND(AR676&gt;0,AS676&gt;0),COUNTIF(AV$6:AV675,"&gt;0")+1,0)</f>
        <v>0</v>
      </c>
    </row>
    <row r="677" spans="41:48" x14ac:dyDescent="0.15">
      <c r="AO677" s="376">
        <v>19</v>
      </c>
      <c r="AP677" s="376">
        <v>2</v>
      </c>
      <c r="AQ677" s="376">
        <v>12</v>
      </c>
      <c r="AR677" s="37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76">
        <f ca="1">COUNTIF(INDIRECT("H"&amp;(ROW()+12*(($AO677-1)*3+$AP677)-ROW())/12+5):INDIRECT("S"&amp;(ROW()+12*(($AO677-1)*3+$AP677)-ROW())/12+5),AR677)</f>
        <v>0</v>
      </c>
      <c r="AT677" s="378"/>
      <c r="AV677" s="376">
        <f ca="1">IF(AND(AR677&gt;0,AS677&gt;0),COUNTIF(AV$6:AV676,"&gt;0")+1,0)</f>
        <v>0</v>
      </c>
    </row>
    <row r="678" spans="41:48" x14ac:dyDescent="0.15">
      <c r="AO678" s="376">
        <v>19</v>
      </c>
      <c r="AP678" s="376">
        <v>3</v>
      </c>
      <c r="AQ678" s="376">
        <v>1</v>
      </c>
      <c r="AR678" s="37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76">
        <f ca="1">COUNTIF(INDIRECT("H"&amp;(ROW()+12*(($AO678-1)*3+$AP678)-ROW())/12+5):INDIRECT("S"&amp;(ROW()+12*(($AO678-1)*3+$AP678)-ROW())/12+5),AR678)</f>
        <v>0</v>
      </c>
      <c r="AT678" s="378"/>
      <c r="AV678" s="376">
        <f ca="1">IF(AND(AR678&gt;0,AS678&gt;0),COUNTIF(AV$6:AV677,"&gt;0")+1,0)</f>
        <v>0</v>
      </c>
    </row>
    <row r="679" spans="41:48" x14ac:dyDescent="0.15">
      <c r="AO679" s="376">
        <v>19</v>
      </c>
      <c r="AP679" s="376">
        <v>3</v>
      </c>
      <c r="AQ679" s="376">
        <v>2</v>
      </c>
      <c r="AR679" s="37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76">
        <f ca="1">COUNTIF(INDIRECT("H"&amp;(ROW()+12*(($AO679-1)*3+$AP679)-ROW())/12+5):INDIRECT("S"&amp;(ROW()+12*(($AO679-1)*3+$AP679)-ROW())/12+5),AR679)</f>
        <v>0</v>
      </c>
      <c r="AT679" s="378"/>
      <c r="AV679" s="376">
        <f ca="1">IF(AND(AR679&gt;0,AS679&gt;0),COUNTIF(AV$6:AV678,"&gt;0")+1,0)</f>
        <v>0</v>
      </c>
    </row>
    <row r="680" spans="41:48" x14ac:dyDescent="0.15">
      <c r="AO680" s="376">
        <v>19</v>
      </c>
      <c r="AP680" s="376">
        <v>3</v>
      </c>
      <c r="AQ680" s="376">
        <v>3</v>
      </c>
      <c r="AR680" s="37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76">
        <f ca="1">COUNTIF(INDIRECT("H"&amp;(ROW()+12*(($AO680-1)*3+$AP680)-ROW())/12+5):INDIRECT("S"&amp;(ROW()+12*(($AO680-1)*3+$AP680)-ROW())/12+5),AR680)</f>
        <v>0</v>
      </c>
      <c r="AT680" s="378"/>
      <c r="AV680" s="376">
        <f ca="1">IF(AND(AR680&gt;0,AS680&gt;0),COUNTIF(AV$6:AV679,"&gt;0")+1,0)</f>
        <v>0</v>
      </c>
    </row>
    <row r="681" spans="41:48" x14ac:dyDescent="0.15">
      <c r="AO681" s="376">
        <v>19</v>
      </c>
      <c r="AP681" s="376">
        <v>3</v>
      </c>
      <c r="AQ681" s="376">
        <v>4</v>
      </c>
      <c r="AR681" s="37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76">
        <f ca="1">COUNTIF(INDIRECT("H"&amp;(ROW()+12*(($AO681-1)*3+$AP681)-ROW())/12+5):INDIRECT("S"&amp;(ROW()+12*(($AO681-1)*3+$AP681)-ROW())/12+5),AR681)</f>
        <v>0</v>
      </c>
      <c r="AT681" s="378"/>
      <c r="AV681" s="376">
        <f ca="1">IF(AND(AR681&gt;0,AS681&gt;0),COUNTIF(AV$6:AV680,"&gt;0")+1,0)</f>
        <v>0</v>
      </c>
    </row>
    <row r="682" spans="41:48" x14ac:dyDescent="0.15">
      <c r="AO682" s="376">
        <v>19</v>
      </c>
      <c r="AP682" s="376">
        <v>3</v>
      </c>
      <c r="AQ682" s="376">
        <v>5</v>
      </c>
      <c r="AR682" s="37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76">
        <f ca="1">COUNTIF(INDIRECT("H"&amp;(ROW()+12*(($AO682-1)*3+$AP682)-ROW())/12+5):INDIRECT("S"&amp;(ROW()+12*(($AO682-1)*3+$AP682)-ROW())/12+5),AR682)</f>
        <v>0</v>
      </c>
      <c r="AT682" s="378"/>
      <c r="AV682" s="376">
        <f ca="1">IF(AND(AR682&gt;0,AS682&gt;0),COUNTIF(AV$6:AV681,"&gt;0")+1,0)</f>
        <v>0</v>
      </c>
    </row>
    <row r="683" spans="41:48" x14ac:dyDescent="0.15">
      <c r="AO683" s="376">
        <v>19</v>
      </c>
      <c r="AP683" s="376">
        <v>3</v>
      </c>
      <c r="AQ683" s="376">
        <v>6</v>
      </c>
      <c r="AR683" s="37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76">
        <f ca="1">COUNTIF(INDIRECT("H"&amp;(ROW()+12*(($AO683-1)*3+$AP683)-ROW())/12+5):INDIRECT("S"&amp;(ROW()+12*(($AO683-1)*3+$AP683)-ROW())/12+5),AR683)</f>
        <v>0</v>
      </c>
      <c r="AT683" s="378"/>
      <c r="AV683" s="376">
        <f ca="1">IF(AND(AR683&gt;0,AS683&gt;0),COUNTIF(AV$6:AV682,"&gt;0")+1,0)</f>
        <v>0</v>
      </c>
    </row>
    <row r="684" spans="41:48" x14ac:dyDescent="0.15">
      <c r="AO684" s="376">
        <v>19</v>
      </c>
      <c r="AP684" s="376">
        <v>3</v>
      </c>
      <c r="AQ684" s="376">
        <v>7</v>
      </c>
      <c r="AR684" s="37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76">
        <f ca="1">COUNTIF(INDIRECT("H"&amp;(ROW()+12*(($AO684-1)*3+$AP684)-ROW())/12+5):INDIRECT("S"&amp;(ROW()+12*(($AO684-1)*3+$AP684)-ROW())/12+5),AR684)</f>
        <v>0</v>
      </c>
      <c r="AT684" s="378"/>
      <c r="AV684" s="376">
        <f ca="1">IF(AND(AR684&gt;0,AS684&gt;0),COUNTIF(AV$6:AV683,"&gt;0")+1,0)</f>
        <v>0</v>
      </c>
    </row>
    <row r="685" spans="41:48" x14ac:dyDescent="0.15">
      <c r="AO685" s="376">
        <v>19</v>
      </c>
      <c r="AP685" s="376">
        <v>3</v>
      </c>
      <c r="AQ685" s="376">
        <v>8</v>
      </c>
      <c r="AR685" s="37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76">
        <f ca="1">COUNTIF(INDIRECT("H"&amp;(ROW()+12*(($AO685-1)*3+$AP685)-ROW())/12+5):INDIRECT("S"&amp;(ROW()+12*(($AO685-1)*3+$AP685)-ROW())/12+5),AR685)</f>
        <v>0</v>
      </c>
      <c r="AT685" s="378"/>
      <c r="AV685" s="376">
        <f ca="1">IF(AND(AR685&gt;0,AS685&gt;0),COUNTIF(AV$6:AV684,"&gt;0")+1,0)</f>
        <v>0</v>
      </c>
    </row>
    <row r="686" spans="41:48" x14ac:dyDescent="0.15">
      <c r="AO686" s="376">
        <v>19</v>
      </c>
      <c r="AP686" s="376">
        <v>3</v>
      </c>
      <c r="AQ686" s="376">
        <v>9</v>
      </c>
      <c r="AR686" s="37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76">
        <f ca="1">COUNTIF(INDIRECT("H"&amp;(ROW()+12*(($AO686-1)*3+$AP686)-ROW())/12+5):INDIRECT("S"&amp;(ROW()+12*(($AO686-1)*3+$AP686)-ROW())/12+5),AR686)</f>
        <v>0</v>
      </c>
      <c r="AT686" s="378"/>
      <c r="AV686" s="376">
        <f ca="1">IF(AND(AR686&gt;0,AS686&gt;0),COUNTIF(AV$6:AV685,"&gt;0")+1,0)</f>
        <v>0</v>
      </c>
    </row>
    <row r="687" spans="41:48" x14ac:dyDescent="0.15">
      <c r="AO687" s="376">
        <v>19</v>
      </c>
      <c r="AP687" s="376">
        <v>3</v>
      </c>
      <c r="AQ687" s="376">
        <v>10</v>
      </c>
      <c r="AR687" s="37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76">
        <f ca="1">COUNTIF(INDIRECT("H"&amp;(ROW()+12*(($AO687-1)*3+$AP687)-ROW())/12+5):INDIRECT("S"&amp;(ROW()+12*(($AO687-1)*3+$AP687)-ROW())/12+5),AR687)</f>
        <v>0</v>
      </c>
      <c r="AT687" s="378"/>
      <c r="AV687" s="376">
        <f ca="1">IF(AND(AR687&gt;0,AS687&gt;0),COUNTIF(AV$6:AV686,"&gt;0")+1,0)</f>
        <v>0</v>
      </c>
    </row>
    <row r="688" spans="41:48" x14ac:dyDescent="0.15">
      <c r="AO688" s="376">
        <v>19</v>
      </c>
      <c r="AP688" s="376">
        <v>3</v>
      </c>
      <c r="AQ688" s="376">
        <v>11</v>
      </c>
      <c r="AR688" s="37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76">
        <f ca="1">COUNTIF(INDIRECT("H"&amp;(ROW()+12*(($AO688-1)*3+$AP688)-ROW())/12+5):INDIRECT("S"&amp;(ROW()+12*(($AO688-1)*3+$AP688)-ROW())/12+5),AR688)</f>
        <v>0</v>
      </c>
      <c r="AT688" s="378"/>
      <c r="AV688" s="376">
        <f ca="1">IF(AND(AR688&gt;0,AS688&gt;0),COUNTIF(AV$6:AV687,"&gt;0")+1,0)</f>
        <v>0</v>
      </c>
    </row>
    <row r="689" spans="41:48" x14ac:dyDescent="0.15">
      <c r="AO689" s="376">
        <v>19</v>
      </c>
      <c r="AP689" s="376">
        <v>3</v>
      </c>
      <c r="AQ689" s="376">
        <v>12</v>
      </c>
      <c r="AR689" s="37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76">
        <f ca="1">COUNTIF(INDIRECT("H"&amp;(ROW()+12*(($AO689-1)*3+$AP689)-ROW())/12+5):INDIRECT("S"&amp;(ROW()+12*(($AO689-1)*3+$AP689)-ROW())/12+5),AR689)</f>
        <v>0</v>
      </c>
      <c r="AT689" s="378"/>
      <c r="AV689" s="376">
        <f ca="1">IF(AND(AR689&gt;0,AS689&gt;0),COUNTIF(AV$6:AV688,"&gt;0")+1,0)</f>
        <v>0</v>
      </c>
    </row>
    <row r="690" spans="41:48" x14ac:dyDescent="0.15">
      <c r="AO690" s="376">
        <v>20</v>
      </c>
      <c r="AP690" s="376">
        <v>1</v>
      </c>
      <c r="AQ690" s="376">
        <v>1</v>
      </c>
      <c r="AR690" s="37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76">
        <f ca="1">COUNTIF(INDIRECT("H"&amp;(ROW()+12*(($AO690-1)*3+$AP690)-ROW())/12+5):INDIRECT("S"&amp;(ROW()+12*(($AO690-1)*3+$AP690)-ROW())/12+5),AR690)</f>
        <v>0</v>
      </c>
      <c r="AT690" s="378"/>
      <c r="AV690" s="376">
        <f ca="1">IF(AND(AR690&gt;0,AS690&gt;0),COUNTIF(AV$6:AV689,"&gt;0")+1,0)</f>
        <v>0</v>
      </c>
    </row>
    <row r="691" spans="41:48" x14ac:dyDescent="0.15">
      <c r="AO691" s="376">
        <v>20</v>
      </c>
      <c r="AP691" s="376">
        <v>1</v>
      </c>
      <c r="AQ691" s="376">
        <v>2</v>
      </c>
      <c r="AR691" s="37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76">
        <f ca="1">COUNTIF(INDIRECT("H"&amp;(ROW()+12*(($AO691-1)*3+$AP691)-ROW())/12+5):INDIRECT("S"&amp;(ROW()+12*(($AO691-1)*3+$AP691)-ROW())/12+5),AR691)</f>
        <v>0</v>
      </c>
      <c r="AT691" s="378"/>
      <c r="AV691" s="376">
        <f ca="1">IF(AND(AR691&gt;0,AS691&gt;0),COUNTIF(AV$6:AV690,"&gt;0")+1,0)</f>
        <v>0</v>
      </c>
    </row>
    <row r="692" spans="41:48" x14ac:dyDescent="0.15">
      <c r="AO692" s="376">
        <v>20</v>
      </c>
      <c r="AP692" s="376">
        <v>1</v>
      </c>
      <c r="AQ692" s="376">
        <v>3</v>
      </c>
      <c r="AR692" s="37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76">
        <f ca="1">COUNTIF(INDIRECT("H"&amp;(ROW()+12*(($AO692-1)*3+$AP692)-ROW())/12+5):INDIRECT("S"&amp;(ROW()+12*(($AO692-1)*3+$AP692)-ROW())/12+5),AR692)</f>
        <v>0</v>
      </c>
      <c r="AT692" s="378"/>
      <c r="AV692" s="376">
        <f ca="1">IF(AND(AR692&gt;0,AS692&gt;0),COUNTIF(AV$6:AV691,"&gt;0")+1,0)</f>
        <v>0</v>
      </c>
    </row>
    <row r="693" spans="41:48" x14ac:dyDescent="0.15">
      <c r="AO693" s="376">
        <v>20</v>
      </c>
      <c r="AP693" s="376">
        <v>1</v>
      </c>
      <c r="AQ693" s="376">
        <v>4</v>
      </c>
      <c r="AR693" s="37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76">
        <f ca="1">COUNTIF(INDIRECT("H"&amp;(ROW()+12*(($AO693-1)*3+$AP693)-ROW())/12+5):INDIRECT("S"&amp;(ROW()+12*(($AO693-1)*3+$AP693)-ROW())/12+5),AR693)</f>
        <v>0</v>
      </c>
      <c r="AT693" s="378"/>
      <c r="AV693" s="376">
        <f ca="1">IF(AND(AR693&gt;0,AS693&gt;0),COUNTIF(AV$6:AV692,"&gt;0")+1,0)</f>
        <v>0</v>
      </c>
    </row>
    <row r="694" spans="41:48" x14ac:dyDescent="0.15">
      <c r="AO694" s="376">
        <v>20</v>
      </c>
      <c r="AP694" s="376">
        <v>1</v>
      </c>
      <c r="AQ694" s="376">
        <v>5</v>
      </c>
      <c r="AR694" s="37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76">
        <f ca="1">COUNTIF(INDIRECT("H"&amp;(ROW()+12*(($AO694-1)*3+$AP694)-ROW())/12+5):INDIRECT("S"&amp;(ROW()+12*(($AO694-1)*3+$AP694)-ROW())/12+5),AR694)</f>
        <v>0</v>
      </c>
      <c r="AT694" s="378"/>
      <c r="AV694" s="376">
        <f ca="1">IF(AND(AR694&gt;0,AS694&gt;0),COUNTIF(AV$6:AV693,"&gt;0")+1,0)</f>
        <v>0</v>
      </c>
    </row>
    <row r="695" spans="41:48" x14ac:dyDescent="0.15">
      <c r="AO695" s="376">
        <v>20</v>
      </c>
      <c r="AP695" s="376">
        <v>1</v>
      </c>
      <c r="AQ695" s="376">
        <v>6</v>
      </c>
      <c r="AR695" s="37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76">
        <f ca="1">COUNTIF(INDIRECT("H"&amp;(ROW()+12*(($AO695-1)*3+$AP695)-ROW())/12+5):INDIRECT("S"&amp;(ROW()+12*(($AO695-1)*3+$AP695)-ROW())/12+5),AR695)</f>
        <v>0</v>
      </c>
      <c r="AT695" s="378"/>
      <c r="AV695" s="376">
        <f ca="1">IF(AND(AR695&gt;0,AS695&gt;0),COUNTIF(AV$6:AV694,"&gt;0")+1,0)</f>
        <v>0</v>
      </c>
    </row>
    <row r="696" spans="41:48" x14ac:dyDescent="0.15">
      <c r="AO696" s="376">
        <v>20</v>
      </c>
      <c r="AP696" s="376">
        <v>1</v>
      </c>
      <c r="AQ696" s="376">
        <v>7</v>
      </c>
      <c r="AR696" s="37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76">
        <f ca="1">COUNTIF(INDIRECT("H"&amp;(ROW()+12*(($AO696-1)*3+$AP696)-ROW())/12+5):INDIRECT("S"&amp;(ROW()+12*(($AO696-1)*3+$AP696)-ROW())/12+5),AR696)</f>
        <v>0</v>
      </c>
      <c r="AT696" s="378"/>
      <c r="AV696" s="376">
        <f ca="1">IF(AND(AR696&gt;0,AS696&gt;0),COUNTIF(AV$6:AV695,"&gt;0")+1,0)</f>
        <v>0</v>
      </c>
    </row>
    <row r="697" spans="41:48" x14ac:dyDescent="0.15">
      <c r="AO697" s="376">
        <v>20</v>
      </c>
      <c r="AP697" s="376">
        <v>1</v>
      </c>
      <c r="AQ697" s="376">
        <v>8</v>
      </c>
      <c r="AR697" s="37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76">
        <f ca="1">COUNTIF(INDIRECT("H"&amp;(ROW()+12*(($AO697-1)*3+$AP697)-ROW())/12+5):INDIRECT("S"&amp;(ROW()+12*(($AO697-1)*3+$AP697)-ROW())/12+5),AR697)</f>
        <v>0</v>
      </c>
      <c r="AT697" s="378"/>
      <c r="AV697" s="376">
        <f ca="1">IF(AND(AR697&gt;0,AS697&gt;0),COUNTIF(AV$6:AV696,"&gt;0")+1,0)</f>
        <v>0</v>
      </c>
    </row>
    <row r="698" spans="41:48" x14ac:dyDescent="0.15">
      <c r="AO698" s="376">
        <v>20</v>
      </c>
      <c r="AP698" s="376">
        <v>1</v>
      </c>
      <c r="AQ698" s="376">
        <v>9</v>
      </c>
      <c r="AR698" s="37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76">
        <f ca="1">COUNTIF(INDIRECT("H"&amp;(ROW()+12*(($AO698-1)*3+$AP698)-ROW())/12+5):INDIRECT("S"&amp;(ROW()+12*(($AO698-1)*3+$AP698)-ROW())/12+5),AR698)</f>
        <v>0</v>
      </c>
      <c r="AT698" s="378"/>
      <c r="AV698" s="376">
        <f ca="1">IF(AND(AR698&gt;0,AS698&gt;0),COUNTIF(AV$6:AV697,"&gt;0")+1,0)</f>
        <v>0</v>
      </c>
    </row>
    <row r="699" spans="41:48" x14ac:dyDescent="0.15">
      <c r="AO699" s="376">
        <v>20</v>
      </c>
      <c r="AP699" s="376">
        <v>1</v>
      </c>
      <c r="AQ699" s="376">
        <v>10</v>
      </c>
      <c r="AR699" s="37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76">
        <f ca="1">COUNTIF(INDIRECT("H"&amp;(ROW()+12*(($AO699-1)*3+$AP699)-ROW())/12+5):INDIRECT("S"&amp;(ROW()+12*(($AO699-1)*3+$AP699)-ROW())/12+5),AR699)</f>
        <v>0</v>
      </c>
      <c r="AT699" s="378"/>
      <c r="AV699" s="376">
        <f ca="1">IF(AND(AR699&gt;0,AS699&gt;0),COUNTIF(AV$6:AV698,"&gt;0")+1,0)</f>
        <v>0</v>
      </c>
    </row>
    <row r="700" spans="41:48" x14ac:dyDescent="0.15">
      <c r="AO700" s="376">
        <v>20</v>
      </c>
      <c r="AP700" s="376">
        <v>1</v>
      </c>
      <c r="AQ700" s="376">
        <v>11</v>
      </c>
      <c r="AR700" s="37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76">
        <f ca="1">COUNTIF(INDIRECT("H"&amp;(ROW()+12*(($AO700-1)*3+$AP700)-ROW())/12+5):INDIRECT("S"&amp;(ROW()+12*(($AO700-1)*3+$AP700)-ROW())/12+5),AR700)</f>
        <v>0</v>
      </c>
      <c r="AT700" s="378"/>
      <c r="AV700" s="376">
        <f ca="1">IF(AND(AR700&gt;0,AS700&gt;0),COUNTIF(AV$6:AV699,"&gt;0")+1,0)</f>
        <v>0</v>
      </c>
    </row>
    <row r="701" spans="41:48" x14ac:dyDescent="0.15">
      <c r="AO701" s="376">
        <v>20</v>
      </c>
      <c r="AP701" s="376">
        <v>1</v>
      </c>
      <c r="AQ701" s="376">
        <v>12</v>
      </c>
      <c r="AR701" s="37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76">
        <f ca="1">COUNTIF(INDIRECT("H"&amp;(ROW()+12*(($AO701-1)*3+$AP701)-ROW())/12+5):INDIRECT("S"&amp;(ROW()+12*(($AO701-1)*3+$AP701)-ROW())/12+5),AR701)</f>
        <v>0</v>
      </c>
      <c r="AT701" s="378"/>
      <c r="AV701" s="376">
        <f ca="1">IF(AND(AR701&gt;0,AS701&gt;0),COUNTIF(AV$6:AV700,"&gt;0")+1,0)</f>
        <v>0</v>
      </c>
    </row>
    <row r="702" spans="41:48" x14ac:dyDescent="0.15">
      <c r="AO702" s="376">
        <v>20</v>
      </c>
      <c r="AP702" s="376">
        <v>2</v>
      </c>
      <c r="AQ702" s="376">
        <v>1</v>
      </c>
      <c r="AR702" s="37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76">
        <f ca="1">COUNTIF(INDIRECT("H"&amp;(ROW()+12*(($AO702-1)*3+$AP702)-ROW())/12+5):INDIRECT("S"&amp;(ROW()+12*(($AO702-1)*3+$AP702)-ROW())/12+5),AR702)</f>
        <v>0</v>
      </c>
      <c r="AT702" s="378"/>
      <c r="AV702" s="376">
        <f ca="1">IF(AND(AR702&gt;0,AS702&gt;0),COUNTIF(AV$6:AV701,"&gt;0")+1,0)</f>
        <v>0</v>
      </c>
    </row>
    <row r="703" spans="41:48" x14ac:dyDescent="0.15">
      <c r="AO703" s="376">
        <v>20</v>
      </c>
      <c r="AP703" s="376">
        <v>2</v>
      </c>
      <c r="AQ703" s="376">
        <v>2</v>
      </c>
      <c r="AR703" s="37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76">
        <f ca="1">COUNTIF(INDIRECT("H"&amp;(ROW()+12*(($AO703-1)*3+$AP703)-ROW())/12+5):INDIRECT("S"&amp;(ROW()+12*(($AO703-1)*3+$AP703)-ROW())/12+5),AR703)</f>
        <v>0</v>
      </c>
      <c r="AT703" s="378"/>
      <c r="AV703" s="376">
        <f ca="1">IF(AND(AR703&gt;0,AS703&gt;0),COUNTIF(AV$6:AV702,"&gt;0")+1,0)</f>
        <v>0</v>
      </c>
    </row>
    <row r="704" spans="41:48" x14ac:dyDescent="0.15">
      <c r="AO704" s="376">
        <v>20</v>
      </c>
      <c r="AP704" s="376">
        <v>2</v>
      </c>
      <c r="AQ704" s="376">
        <v>3</v>
      </c>
      <c r="AR704" s="37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76">
        <f ca="1">COUNTIF(INDIRECT("H"&amp;(ROW()+12*(($AO704-1)*3+$AP704)-ROW())/12+5):INDIRECT("S"&amp;(ROW()+12*(($AO704-1)*3+$AP704)-ROW())/12+5),AR704)</f>
        <v>0</v>
      </c>
      <c r="AT704" s="378"/>
      <c r="AV704" s="376">
        <f ca="1">IF(AND(AR704&gt;0,AS704&gt;0),COUNTIF(AV$6:AV703,"&gt;0")+1,0)</f>
        <v>0</v>
      </c>
    </row>
    <row r="705" spans="41:48" x14ac:dyDescent="0.15">
      <c r="AO705" s="376">
        <v>20</v>
      </c>
      <c r="AP705" s="376">
        <v>2</v>
      </c>
      <c r="AQ705" s="376">
        <v>4</v>
      </c>
      <c r="AR705" s="37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76">
        <f ca="1">COUNTIF(INDIRECT("H"&amp;(ROW()+12*(($AO705-1)*3+$AP705)-ROW())/12+5):INDIRECT("S"&amp;(ROW()+12*(($AO705-1)*3+$AP705)-ROW())/12+5),AR705)</f>
        <v>0</v>
      </c>
      <c r="AT705" s="378"/>
      <c r="AV705" s="376">
        <f ca="1">IF(AND(AR705&gt;0,AS705&gt;0),COUNTIF(AV$6:AV704,"&gt;0")+1,0)</f>
        <v>0</v>
      </c>
    </row>
    <row r="706" spans="41:48" x14ac:dyDescent="0.15">
      <c r="AO706" s="376">
        <v>20</v>
      </c>
      <c r="AP706" s="376">
        <v>2</v>
      </c>
      <c r="AQ706" s="376">
        <v>5</v>
      </c>
      <c r="AR706" s="37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76">
        <f ca="1">COUNTIF(INDIRECT("H"&amp;(ROW()+12*(($AO706-1)*3+$AP706)-ROW())/12+5):INDIRECT("S"&amp;(ROW()+12*(($AO706-1)*3+$AP706)-ROW())/12+5),AR706)</f>
        <v>0</v>
      </c>
      <c r="AT706" s="378"/>
      <c r="AV706" s="376">
        <f ca="1">IF(AND(AR706&gt;0,AS706&gt;0),COUNTIF(AV$6:AV705,"&gt;0")+1,0)</f>
        <v>0</v>
      </c>
    </row>
    <row r="707" spans="41:48" x14ac:dyDescent="0.15">
      <c r="AO707" s="376">
        <v>20</v>
      </c>
      <c r="AP707" s="376">
        <v>2</v>
      </c>
      <c r="AQ707" s="376">
        <v>6</v>
      </c>
      <c r="AR707" s="37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76">
        <f ca="1">COUNTIF(INDIRECT("H"&amp;(ROW()+12*(($AO707-1)*3+$AP707)-ROW())/12+5):INDIRECT("S"&amp;(ROW()+12*(($AO707-1)*3+$AP707)-ROW())/12+5),AR707)</f>
        <v>0</v>
      </c>
      <c r="AT707" s="378"/>
      <c r="AV707" s="376">
        <f ca="1">IF(AND(AR707&gt;0,AS707&gt;0),COUNTIF(AV$6:AV706,"&gt;0")+1,0)</f>
        <v>0</v>
      </c>
    </row>
    <row r="708" spans="41:48" x14ac:dyDescent="0.15">
      <c r="AO708" s="376">
        <v>20</v>
      </c>
      <c r="AP708" s="376">
        <v>2</v>
      </c>
      <c r="AQ708" s="376">
        <v>7</v>
      </c>
      <c r="AR708" s="37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76">
        <f ca="1">COUNTIF(INDIRECT("H"&amp;(ROW()+12*(($AO708-1)*3+$AP708)-ROW())/12+5):INDIRECT("S"&amp;(ROW()+12*(($AO708-1)*3+$AP708)-ROW())/12+5),AR708)</f>
        <v>0</v>
      </c>
      <c r="AT708" s="378"/>
      <c r="AV708" s="376">
        <f ca="1">IF(AND(AR708&gt;0,AS708&gt;0),COUNTIF(AV$6:AV707,"&gt;0")+1,0)</f>
        <v>0</v>
      </c>
    </row>
    <row r="709" spans="41:48" x14ac:dyDescent="0.15">
      <c r="AO709" s="376">
        <v>20</v>
      </c>
      <c r="AP709" s="376">
        <v>2</v>
      </c>
      <c r="AQ709" s="376">
        <v>8</v>
      </c>
      <c r="AR709" s="37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76">
        <f ca="1">COUNTIF(INDIRECT("H"&amp;(ROW()+12*(($AO709-1)*3+$AP709)-ROW())/12+5):INDIRECT("S"&amp;(ROW()+12*(($AO709-1)*3+$AP709)-ROW())/12+5),AR709)</f>
        <v>0</v>
      </c>
      <c r="AT709" s="378"/>
      <c r="AV709" s="376">
        <f ca="1">IF(AND(AR709&gt;0,AS709&gt;0),COUNTIF(AV$6:AV708,"&gt;0")+1,0)</f>
        <v>0</v>
      </c>
    </row>
    <row r="710" spans="41:48" x14ac:dyDescent="0.15">
      <c r="AO710" s="376">
        <v>20</v>
      </c>
      <c r="AP710" s="376">
        <v>2</v>
      </c>
      <c r="AQ710" s="376">
        <v>9</v>
      </c>
      <c r="AR710" s="37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76">
        <f ca="1">COUNTIF(INDIRECT("H"&amp;(ROW()+12*(($AO710-1)*3+$AP710)-ROW())/12+5):INDIRECT("S"&amp;(ROW()+12*(($AO710-1)*3+$AP710)-ROW())/12+5),AR710)</f>
        <v>0</v>
      </c>
      <c r="AT710" s="378"/>
      <c r="AV710" s="376">
        <f ca="1">IF(AND(AR710&gt;0,AS710&gt;0),COUNTIF(AV$6:AV709,"&gt;0")+1,0)</f>
        <v>0</v>
      </c>
    </row>
    <row r="711" spans="41:48" x14ac:dyDescent="0.15">
      <c r="AO711" s="376">
        <v>20</v>
      </c>
      <c r="AP711" s="376">
        <v>2</v>
      </c>
      <c r="AQ711" s="376">
        <v>10</v>
      </c>
      <c r="AR711" s="37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76">
        <f ca="1">COUNTIF(INDIRECT("H"&amp;(ROW()+12*(($AO711-1)*3+$AP711)-ROW())/12+5):INDIRECT("S"&amp;(ROW()+12*(($AO711-1)*3+$AP711)-ROW())/12+5),AR711)</f>
        <v>0</v>
      </c>
      <c r="AT711" s="378"/>
      <c r="AV711" s="376">
        <f ca="1">IF(AND(AR711&gt;0,AS711&gt;0),COUNTIF(AV$6:AV710,"&gt;0")+1,0)</f>
        <v>0</v>
      </c>
    </row>
    <row r="712" spans="41:48" x14ac:dyDescent="0.15">
      <c r="AO712" s="376">
        <v>20</v>
      </c>
      <c r="AP712" s="376">
        <v>2</v>
      </c>
      <c r="AQ712" s="376">
        <v>11</v>
      </c>
      <c r="AR712" s="37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76">
        <f ca="1">COUNTIF(INDIRECT("H"&amp;(ROW()+12*(($AO712-1)*3+$AP712)-ROW())/12+5):INDIRECT("S"&amp;(ROW()+12*(($AO712-1)*3+$AP712)-ROW())/12+5),AR712)</f>
        <v>0</v>
      </c>
      <c r="AT712" s="378"/>
      <c r="AV712" s="376">
        <f ca="1">IF(AND(AR712&gt;0,AS712&gt;0),COUNTIF(AV$6:AV711,"&gt;0")+1,0)</f>
        <v>0</v>
      </c>
    </row>
    <row r="713" spans="41:48" x14ac:dyDescent="0.15">
      <c r="AO713" s="376">
        <v>20</v>
      </c>
      <c r="AP713" s="376">
        <v>2</v>
      </c>
      <c r="AQ713" s="376">
        <v>12</v>
      </c>
      <c r="AR713" s="37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76">
        <f ca="1">COUNTIF(INDIRECT("H"&amp;(ROW()+12*(($AO713-1)*3+$AP713)-ROW())/12+5):INDIRECT("S"&amp;(ROW()+12*(($AO713-1)*3+$AP713)-ROW())/12+5),AR713)</f>
        <v>0</v>
      </c>
      <c r="AT713" s="378"/>
      <c r="AV713" s="376">
        <f ca="1">IF(AND(AR713&gt;0,AS713&gt;0),COUNTIF(AV$6:AV712,"&gt;0")+1,0)</f>
        <v>0</v>
      </c>
    </row>
    <row r="714" spans="41:48" x14ac:dyDescent="0.15">
      <c r="AO714" s="376">
        <v>20</v>
      </c>
      <c r="AP714" s="376">
        <v>3</v>
      </c>
      <c r="AQ714" s="376">
        <v>1</v>
      </c>
      <c r="AR714" s="37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76">
        <f ca="1">COUNTIF(INDIRECT("H"&amp;(ROW()+12*(($AO714-1)*3+$AP714)-ROW())/12+5):INDIRECT("S"&amp;(ROW()+12*(($AO714-1)*3+$AP714)-ROW())/12+5),AR714)</f>
        <v>0</v>
      </c>
      <c r="AT714" s="378"/>
      <c r="AV714" s="376">
        <f ca="1">IF(AND(AR714&gt;0,AS714&gt;0),COUNTIF(AV$6:AV713,"&gt;0")+1,0)</f>
        <v>0</v>
      </c>
    </row>
    <row r="715" spans="41:48" x14ac:dyDescent="0.15">
      <c r="AO715" s="376">
        <v>20</v>
      </c>
      <c r="AP715" s="376">
        <v>3</v>
      </c>
      <c r="AQ715" s="376">
        <v>2</v>
      </c>
      <c r="AR715" s="37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76">
        <f ca="1">COUNTIF(INDIRECT("H"&amp;(ROW()+12*(($AO715-1)*3+$AP715)-ROW())/12+5):INDIRECT("S"&amp;(ROW()+12*(($AO715-1)*3+$AP715)-ROW())/12+5),AR715)</f>
        <v>0</v>
      </c>
      <c r="AT715" s="378"/>
      <c r="AV715" s="376">
        <f ca="1">IF(AND(AR715&gt;0,AS715&gt;0),COUNTIF(AV$6:AV714,"&gt;0")+1,0)</f>
        <v>0</v>
      </c>
    </row>
    <row r="716" spans="41:48" x14ac:dyDescent="0.15">
      <c r="AO716" s="376">
        <v>20</v>
      </c>
      <c r="AP716" s="376">
        <v>3</v>
      </c>
      <c r="AQ716" s="376">
        <v>3</v>
      </c>
      <c r="AR716" s="37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76">
        <f ca="1">COUNTIF(INDIRECT("H"&amp;(ROW()+12*(($AO716-1)*3+$AP716)-ROW())/12+5):INDIRECT("S"&amp;(ROW()+12*(($AO716-1)*3+$AP716)-ROW())/12+5),AR716)</f>
        <v>0</v>
      </c>
      <c r="AT716" s="378"/>
      <c r="AV716" s="376">
        <f ca="1">IF(AND(AR716&gt;0,AS716&gt;0),COUNTIF(AV$6:AV715,"&gt;0")+1,0)</f>
        <v>0</v>
      </c>
    </row>
    <row r="717" spans="41:48" x14ac:dyDescent="0.15">
      <c r="AO717" s="376">
        <v>20</v>
      </c>
      <c r="AP717" s="376">
        <v>3</v>
      </c>
      <c r="AQ717" s="376">
        <v>4</v>
      </c>
      <c r="AR717" s="37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76">
        <f ca="1">COUNTIF(INDIRECT("H"&amp;(ROW()+12*(($AO717-1)*3+$AP717)-ROW())/12+5):INDIRECT("S"&amp;(ROW()+12*(($AO717-1)*3+$AP717)-ROW())/12+5),AR717)</f>
        <v>0</v>
      </c>
      <c r="AT717" s="378"/>
      <c r="AV717" s="376">
        <f ca="1">IF(AND(AR717&gt;0,AS717&gt;0),COUNTIF(AV$6:AV716,"&gt;0")+1,0)</f>
        <v>0</v>
      </c>
    </row>
    <row r="718" spans="41:48" x14ac:dyDescent="0.15">
      <c r="AO718" s="376">
        <v>20</v>
      </c>
      <c r="AP718" s="376">
        <v>3</v>
      </c>
      <c r="AQ718" s="376">
        <v>5</v>
      </c>
      <c r="AR718" s="37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76">
        <f ca="1">COUNTIF(INDIRECT("H"&amp;(ROW()+12*(($AO718-1)*3+$AP718)-ROW())/12+5):INDIRECT("S"&amp;(ROW()+12*(($AO718-1)*3+$AP718)-ROW())/12+5),AR718)</f>
        <v>0</v>
      </c>
      <c r="AT718" s="378"/>
      <c r="AV718" s="376">
        <f ca="1">IF(AND(AR718&gt;0,AS718&gt;0),COUNTIF(AV$6:AV717,"&gt;0")+1,0)</f>
        <v>0</v>
      </c>
    </row>
    <row r="719" spans="41:48" x14ac:dyDescent="0.15">
      <c r="AO719" s="376">
        <v>20</v>
      </c>
      <c r="AP719" s="376">
        <v>3</v>
      </c>
      <c r="AQ719" s="376">
        <v>6</v>
      </c>
      <c r="AR719" s="37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76">
        <f ca="1">COUNTIF(INDIRECT("H"&amp;(ROW()+12*(($AO719-1)*3+$AP719)-ROW())/12+5):INDIRECT("S"&amp;(ROW()+12*(($AO719-1)*3+$AP719)-ROW())/12+5),AR719)</f>
        <v>0</v>
      </c>
      <c r="AT719" s="378"/>
      <c r="AV719" s="376">
        <f ca="1">IF(AND(AR719&gt;0,AS719&gt;0),COUNTIF(AV$6:AV718,"&gt;0")+1,0)</f>
        <v>0</v>
      </c>
    </row>
    <row r="720" spans="41:48" x14ac:dyDescent="0.15">
      <c r="AO720" s="376">
        <v>20</v>
      </c>
      <c r="AP720" s="376">
        <v>3</v>
      </c>
      <c r="AQ720" s="376">
        <v>7</v>
      </c>
      <c r="AR720" s="37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76">
        <f ca="1">COUNTIF(INDIRECT("H"&amp;(ROW()+12*(($AO720-1)*3+$AP720)-ROW())/12+5):INDIRECT("S"&amp;(ROW()+12*(($AO720-1)*3+$AP720)-ROW())/12+5),AR720)</f>
        <v>0</v>
      </c>
      <c r="AT720" s="378"/>
      <c r="AV720" s="376">
        <f ca="1">IF(AND(AR720&gt;0,AS720&gt;0),COUNTIF(AV$6:AV719,"&gt;0")+1,0)</f>
        <v>0</v>
      </c>
    </row>
    <row r="721" spans="41:48" x14ac:dyDescent="0.15">
      <c r="AO721" s="376">
        <v>20</v>
      </c>
      <c r="AP721" s="376">
        <v>3</v>
      </c>
      <c r="AQ721" s="376">
        <v>8</v>
      </c>
      <c r="AR721" s="37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76">
        <f ca="1">COUNTIF(INDIRECT("H"&amp;(ROW()+12*(($AO721-1)*3+$AP721)-ROW())/12+5):INDIRECT("S"&amp;(ROW()+12*(($AO721-1)*3+$AP721)-ROW())/12+5),AR721)</f>
        <v>0</v>
      </c>
      <c r="AT721" s="378"/>
      <c r="AV721" s="376">
        <f ca="1">IF(AND(AR721&gt;0,AS721&gt;0),COUNTIF(AV$6:AV720,"&gt;0")+1,0)</f>
        <v>0</v>
      </c>
    </row>
    <row r="722" spans="41:48" x14ac:dyDescent="0.15">
      <c r="AO722" s="376">
        <v>20</v>
      </c>
      <c r="AP722" s="376">
        <v>3</v>
      </c>
      <c r="AQ722" s="376">
        <v>9</v>
      </c>
      <c r="AR722" s="37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76">
        <f ca="1">COUNTIF(INDIRECT("H"&amp;(ROW()+12*(($AO722-1)*3+$AP722)-ROW())/12+5):INDIRECT("S"&amp;(ROW()+12*(($AO722-1)*3+$AP722)-ROW())/12+5),AR722)</f>
        <v>0</v>
      </c>
      <c r="AT722" s="378"/>
      <c r="AV722" s="376">
        <f ca="1">IF(AND(AR722&gt;0,AS722&gt;0),COUNTIF(AV$6:AV721,"&gt;0")+1,0)</f>
        <v>0</v>
      </c>
    </row>
    <row r="723" spans="41:48" x14ac:dyDescent="0.15">
      <c r="AO723" s="376">
        <v>20</v>
      </c>
      <c r="AP723" s="376">
        <v>3</v>
      </c>
      <c r="AQ723" s="376">
        <v>10</v>
      </c>
      <c r="AR723" s="37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76">
        <f ca="1">COUNTIF(INDIRECT("H"&amp;(ROW()+12*(($AO723-1)*3+$AP723)-ROW())/12+5):INDIRECT("S"&amp;(ROW()+12*(($AO723-1)*3+$AP723)-ROW())/12+5),AR723)</f>
        <v>0</v>
      </c>
      <c r="AT723" s="378"/>
      <c r="AV723" s="376">
        <f ca="1">IF(AND(AR723&gt;0,AS723&gt;0),COUNTIF(AV$6:AV722,"&gt;0")+1,0)</f>
        <v>0</v>
      </c>
    </row>
    <row r="724" spans="41:48" x14ac:dyDescent="0.15">
      <c r="AO724" s="376">
        <v>20</v>
      </c>
      <c r="AP724" s="376">
        <v>3</v>
      </c>
      <c r="AQ724" s="376">
        <v>11</v>
      </c>
      <c r="AR724" s="37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76">
        <f ca="1">COUNTIF(INDIRECT("H"&amp;(ROW()+12*(($AO724-1)*3+$AP724)-ROW())/12+5):INDIRECT("S"&amp;(ROW()+12*(($AO724-1)*3+$AP724)-ROW())/12+5),AR724)</f>
        <v>0</v>
      </c>
      <c r="AT724" s="378"/>
      <c r="AV724" s="376">
        <f ca="1">IF(AND(AR724&gt;0,AS724&gt;0),COUNTIF(AV$6:AV723,"&gt;0")+1,0)</f>
        <v>0</v>
      </c>
    </row>
    <row r="725" spans="41:48" x14ac:dyDescent="0.15">
      <c r="AO725" s="376">
        <v>20</v>
      </c>
      <c r="AP725" s="376">
        <v>3</v>
      </c>
      <c r="AQ725" s="376">
        <v>12</v>
      </c>
      <c r="AR725" s="37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76">
        <f ca="1">COUNTIF(INDIRECT("H"&amp;(ROW()+12*(($AO725-1)*3+$AP725)-ROW())/12+5):INDIRECT("S"&amp;(ROW()+12*(($AO725-1)*3+$AP725)-ROW())/12+5),AR725)</f>
        <v>0</v>
      </c>
      <c r="AT725" s="378"/>
      <c r="AV725" s="376">
        <f ca="1">IF(AND(AR725&gt;0,AS725&gt;0),COUNTIF(AV$6:AV724,"&gt;0")+1,0)</f>
        <v>0</v>
      </c>
    </row>
    <row r="726" spans="41:48" x14ac:dyDescent="0.15">
      <c r="AO726" s="376">
        <v>21</v>
      </c>
      <c r="AP726" s="376">
        <v>1</v>
      </c>
      <c r="AQ726" s="376">
        <v>1</v>
      </c>
      <c r="AR726" s="376">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76">
        <f ca="1">COUNTIF(INDIRECT("H"&amp;(ROW()+12*(($AO726-1)*3+$AP726)-ROW())/12+5):INDIRECT("S"&amp;(ROW()+12*(($AO726-1)*3+$AP726)-ROW())/12+5),AR726)</f>
        <v>0</v>
      </c>
      <c r="AV726" s="376">
        <f ca="1">IF(AND(AR726&gt;0,AS726&gt;0),COUNTIF(AV$6:AV725,"&gt;0")+1,0)</f>
        <v>0</v>
      </c>
    </row>
    <row r="727" spans="41:48" x14ac:dyDescent="0.15">
      <c r="AO727" s="376">
        <v>21</v>
      </c>
      <c r="AP727" s="376">
        <v>1</v>
      </c>
      <c r="AQ727" s="376">
        <v>2</v>
      </c>
      <c r="AR727" s="376">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76">
        <f ca="1">COUNTIF(INDIRECT("H"&amp;(ROW()+12*(($AO727-1)*3+$AP727)-ROW())/12+5):INDIRECT("S"&amp;(ROW()+12*(($AO727-1)*3+$AP727)-ROW())/12+5),AR727)</f>
        <v>0</v>
      </c>
      <c r="AV727" s="376">
        <f ca="1">IF(AND(AR727&gt;0,AS727&gt;0),COUNTIF(AV$6:AV726,"&gt;0")+1,0)</f>
        <v>0</v>
      </c>
    </row>
    <row r="728" spans="41:48" x14ac:dyDescent="0.15">
      <c r="AO728" s="376">
        <v>21</v>
      </c>
      <c r="AP728" s="376">
        <v>1</v>
      </c>
      <c r="AQ728" s="376">
        <v>3</v>
      </c>
      <c r="AR728" s="376">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76">
        <f ca="1">COUNTIF(INDIRECT("H"&amp;(ROW()+12*(($AO728-1)*3+$AP728)-ROW())/12+5):INDIRECT("S"&amp;(ROW()+12*(($AO728-1)*3+$AP728)-ROW())/12+5),AR728)</f>
        <v>0</v>
      </c>
      <c r="AV728" s="376">
        <f ca="1">IF(AND(AR728&gt;0,AS728&gt;0),COUNTIF(AV$6:AV727,"&gt;0")+1,0)</f>
        <v>0</v>
      </c>
    </row>
    <row r="729" spans="41:48" x14ac:dyDescent="0.15">
      <c r="AO729" s="376">
        <v>21</v>
      </c>
      <c r="AP729" s="376">
        <v>1</v>
      </c>
      <c r="AQ729" s="376">
        <v>4</v>
      </c>
      <c r="AR729" s="376">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76">
        <f ca="1">COUNTIF(INDIRECT("H"&amp;(ROW()+12*(($AO729-1)*3+$AP729)-ROW())/12+5):INDIRECT("S"&amp;(ROW()+12*(($AO729-1)*3+$AP729)-ROW())/12+5),AR729)</f>
        <v>0</v>
      </c>
      <c r="AV729" s="376">
        <f ca="1">IF(AND(AR729&gt;0,AS729&gt;0),COUNTIF(AV$6:AV728,"&gt;0")+1,0)</f>
        <v>0</v>
      </c>
    </row>
    <row r="730" spans="41:48" x14ac:dyDescent="0.15">
      <c r="AO730" s="376">
        <v>21</v>
      </c>
      <c r="AP730" s="376">
        <v>1</v>
      </c>
      <c r="AQ730" s="376">
        <v>5</v>
      </c>
      <c r="AR730" s="376">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76">
        <f ca="1">COUNTIF(INDIRECT("H"&amp;(ROW()+12*(($AO730-1)*3+$AP730)-ROW())/12+5):INDIRECT("S"&amp;(ROW()+12*(($AO730-1)*3+$AP730)-ROW())/12+5),AR730)</f>
        <v>0</v>
      </c>
      <c r="AV730" s="376">
        <f ca="1">IF(AND(AR730&gt;0,AS730&gt;0),COUNTIF(AV$6:AV729,"&gt;0")+1,0)</f>
        <v>0</v>
      </c>
    </row>
    <row r="731" spans="41:48" x14ac:dyDescent="0.15">
      <c r="AO731" s="376">
        <v>21</v>
      </c>
      <c r="AP731" s="376">
        <v>1</v>
      </c>
      <c r="AQ731" s="376">
        <v>6</v>
      </c>
      <c r="AR731" s="376">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76">
        <f ca="1">COUNTIF(INDIRECT("H"&amp;(ROW()+12*(($AO731-1)*3+$AP731)-ROW())/12+5):INDIRECT("S"&amp;(ROW()+12*(($AO731-1)*3+$AP731)-ROW())/12+5),AR731)</f>
        <v>0</v>
      </c>
      <c r="AV731" s="376">
        <f ca="1">IF(AND(AR731&gt;0,AS731&gt;0),COUNTIF(AV$6:AV730,"&gt;0")+1,0)</f>
        <v>0</v>
      </c>
    </row>
    <row r="732" spans="41:48" x14ac:dyDescent="0.15">
      <c r="AO732" s="376">
        <v>21</v>
      </c>
      <c r="AP732" s="376">
        <v>1</v>
      </c>
      <c r="AQ732" s="376">
        <v>7</v>
      </c>
      <c r="AR732" s="376">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76">
        <f ca="1">COUNTIF(INDIRECT("H"&amp;(ROW()+12*(($AO732-1)*3+$AP732)-ROW())/12+5):INDIRECT("S"&amp;(ROW()+12*(($AO732-1)*3+$AP732)-ROW())/12+5),AR732)</f>
        <v>0</v>
      </c>
      <c r="AV732" s="376">
        <f ca="1">IF(AND(AR732&gt;0,AS732&gt;0),COUNTIF(AV$6:AV731,"&gt;0")+1,0)</f>
        <v>0</v>
      </c>
    </row>
    <row r="733" spans="41:48" x14ac:dyDescent="0.15">
      <c r="AO733" s="376">
        <v>21</v>
      </c>
      <c r="AP733" s="376">
        <v>1</v>
      </c>
      <c r="AQ733" s="376">
        <v>8</v>
      </c>
      <c r="AR733" s="376">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76">
        <f ca="1">COUNTIF(INDIRECT("H"&amp;(ROW()+12*(($AO733-1)*3+$AP733)-ROW())/12+5):INDIRECT("S"&amp;(ROW()+12*(($AO733-1)*3+$AP733)-ROW())/12+5),AR733)</f>
        <v>0</v>
      </c>
      <c r="AV733" s="376">
        <f ca="1">IF(AND(AR733&gt;0,AS733&gt;0),COUNTIF(AV$6:AV732,"&gt;0")+1,0)</f>
        <v>0</v>
      </c>
    </row>
    <row r="734" spans="41:48" x14ac:dyDescent="0.15">
      <c r="AO734" s="376">
        <v>21</v>
      </c>
      <c r="AP734" s="376">
        <v>1</v>
      </c>
      <c r="AQ734" s="376">
        <v>9</v>
      </c>
      <c r="AR734" s="376">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76">
        <f ca="1">COUNTIF(INDIRECT("H"&amp;(ROW()+12*(($AO734-1)*3+$AP734)-ROW())/12+5):INDIRECT("S"&amp;(ROW()+12*(($AO734-1)*3+$AP734)-ROW())/12+5),AR734)</f>
        <v>0</v>
      </c>
      <c r="AV734" s="376">
        <f ca="1">IF(AND(AR734&gt;0,AS734&gt;0),COUNTIF(AV$6:AV733,"&gt;0")+1,0)</f>
        <v>0</v>
      </c>
    </row>
    <row r="735" spans="41:48" x14ac:dyDescent="0.15">
      <c r="AO735" s="376">
        <v>21</v>
      </c>
      <c r="AP735" s="376">
        <v>1</v>
      </c>
      <c r="AQ735" s="376">
        <v>10</v>
      </c>
      <c r="AR735" s="376">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76">
        <f ca="1">COUNTIF(INDIRECT("H"&amp;(ROW()+12*(($AO735-1)*3+$AP735)-ROW())/12+5):INDIRECT("S"&amp;(ROW()+12*(($AO735-1)*3+$AP735)-ROW())/12+5),AR735)</f>
        <v>0</v>
      </c>
      <c r="AV735" s="376">
        <f ca="1">IF(AND(AR735&gt;0,AS735&gt;0),COUNTIF(AV$6:AV734,"&gt;0")+1,0)</f>
        <v>0</v>
      </c>
    </row>
    <row r="736" spans="41:48" x14ac:dyDescent="0.15">
      <c r="AO736" s="376">
        <v>21</v>
      </c>
      <c r="AP736" s="376">
        <v>1</v>
      </c>
      <c r="AQ736" s="376">
        <v>11</v>
      </c>
      <c r="AR736" s="376">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76">
        <f ca="1">COUNTIF(INDIRECT("H"&amp;(ROW()+12*(($AO736-1)*3+$AP736)-ROW())/12+5):INDIRECT("S"&amp;(ROW()+12*(($AO736-1)*3+$AP736)-ROW())/12+5),AR736)</f>
        <v>0</v>
      </c>
      <c r="AV736" s="376">
        <f ca="1">IF(AND(AR736&gt;0,AS736&gt;0),COUNTIF(AV$6:AV735,"&gt;0")+1,0)</f>
        <v>0</v>
      </c>
    </row>
    <row r="737" spans="41:48" x14ac:dyDescent="0.15">
      <c r="AO737" s="376">
        <v>21</v>
      </c>
      <c r="AP737" s="376">
        <v>1</v>
      </c>
      <c r="AQ737" s="376">
        <v>12</v>
      </c>
      <c r="AR737" s="376">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76">
        <f ca="1">COUNTIF(INDIRECT("H"&amp;(ROW()+12*(($AO737-1)*3+$AP737)-ROW())/12+5):INDIRECT("S"&amp;(ROW()+12*(($AO737-1)*3+$AP737)-ROW())/12+5),AR737)</f>
        <v>0</v>
      </c>
      <c r="AV737" s="376">
        <f ca="1">IF(AND(AR737&gt;0,AS737&gt;0),COUNTIF(AV$6:AV736,"&gt;0")+1,0)</f>
        <v>0</v>
      </c>
    </row>
    <row r="738" spans="41:48" x14ac:dyDescent="0.15">
      <c r="AO738" s="376">
        <v>21</v>
      </c>
      <c r="AP738" s="376">
        <v>2</v>
      </c>
      <c r="AQ738" s="376">
        <v>1</v>
      </c>
      <c r="AR738" s="376">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76">
        <f ca="1">COUNTIF(INDIRECT("H"&amp;(ROW()+12*(($AO738-1)*3+$AP738)-ROW())/12+5):INDIRECT("S"&amp;(ROW()+12*(($AO738-1)*3+$AP738)-ROW())/12+5),AR738)</f>
        <v>0</v>
      </c>
      <c r="AV738" s="376">
        <f ca="1">IF(AND(AR738&gt;0,AS738&gt;0),COUNTIF(AV$6:AV737,"&gt;0")+1,0)</f>
        <v>0</v>
      </c>
    </row>
    <row r="739" spans="41:48" x14ac:dyDescent="0.15">
      <c r="AO739" s="376">
        <v>21</v>
      </c>
      <c r="AP739" s="376">
        <v>2</v>
      </c>
      <c r="AQ739" s="376">
        <v>2</v>
      </c>
      <c r="AR739" s="376">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76">
        <f ca="1">COUNTIF(INDIRECT("H"&amp;(ROW()+12*(($AO739-1)*3+$AP739)-ROW())/12+5):INDIRECT("S"&amp;(ROW()+12*(($AO739-1)*3+$AP739)-ROW())/12+5),AR739)</f>
        <v>0</v>
      </c>
      <c r="AV739" s="376">
        <f ca="1">IF(AND(AR739&gt;0,AS739&gt;0),COUNTIF(AV$6:AV738,"&gt;0")+1,0)</f>
        <v>0</v>
      </c>
    </row>
    <row r="740" spans="41:48" x14ac:dyDescent="0.15">
      <c r="AO740" s="376">
        <v>21</v>
      </c>
      <c r="AP740" s="376">
        <v>2</v>
      </c>
      <c r="AQ740" s="376">
        <v>3</v>
      </c>
      <c r="AR740" s="376">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76">
        <f ca="1">COUNTIF(INDIRECT("H"&amp;(ROW()+12*(($AO740-1)*3+$AP740)-ROW())/12+5):INDIRECT("S"&amp;(ROW()+12*(($AO740-1)*3+$AP740)-ROW())/12+5),AR740)</f>
        <v>0</v>
      </c>
      <c r="AV740" s="376">
        <f ca="1">IF(AND(AR740&gt;0,AS740&gt;0),COUNTIF(AV$6:AV739,"&gt;0")+1,0)</f>
        <v>0</v>
      </c>
    </row>
    <row r="741" spans="41:48" x14ac:dyDescent="0.15">
      <c r="AO741" s="376">
        <v>21</v>
      </c>
      <c r="AP741" s="376">
        <v>2</v>
      </c>
      <c r="AQ741" s="376">
        <v>4</v>
      </c>
      <c r="AR741" s="376">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76">
        <f ca="1">COUNTIF(INDIRECT("H"&amp;(ROW()+12*(($AO741-1)*3+$AP741)-ROW())/12+5):INDIRECT("S"&amp;(ROW()+12*(($AO741-1)*3+$AP741)-ROW())/12+5),AR741)</f>
        <v>0</v>
      </c>
      <c r="AV741" s="376">
        <f ca="1">IF(AND(AR741&gt;0,AS741&gt;0),COUNTIF(AV$6:AV740,"&gt;0")+1,0)</f>
        <v>0</v>
      </c>
    </row>
    <row r="742" spans="41:48" x14ac:dyDescent="0.15">
      <c r="AO742" s="376">
        <v>21</v>
      </c>
      <c r="AP742" s="376">
        <v>2</v>
      </c>
      <c r="AQ742" s="376">
        <v>5</v>
      </c>
      <c r="AR742" s="376">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76">
        <f ca="1">COUNTIF(INDIRECT("H"&amp;(ROW()+12*(($AO742-1)*3+$AP742)-ROW())/12+5):INDIRECT("S"&amp;(ROW()+12*(($AO742-1)*3+$AP742)-ROW())/12+5),AR742)</f>
        <v>0</v>
      </c>
      <c r="AV742" s="376">
        <f ca="1">IF(AND(AR742&gt;0,AS742&gt;0),COUNTIF(AV$6:AV741,"&gt;0")+1,0)</f>
        <v>0</v>
      </c>
    </row>
    <row r="743" spans="41:48" x14ac:dyDescent="0.15">
      <c r="AO743" s="376">
        <v>21</v>
      </c>
      <c r="AP743" s="376">
        <v>2</v>
      </c>
      <c r="AQ743" s="376">
        <v>6</v>
      </c>
      <c r="AR743" s="376">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76">
        <f ca="1">COUNTIF(INDIRECT("H"&amp;(ROW()+12*(($AO743-1)*3+$AP743)-ROW())/12+5):INDIRECT("S"&amp;(ROW()+12*(($AO743-1)*3+$AP743)-ROW())/12+5),AR743)</f>
        <v>0</v>
      </c>
      <c r="AV743" s="376">
        <f ca="1">IF(AND(AR743&gt;0,AS743&gt;0),COUNTIF(AV$6:AV742,"&gt;0")+1,0)</f>
        <v>0</v>
      </c>
    </row>
    <row r="744" spans="41:48" x14ac:dyDescent="0.15">
      <c r="AO744" s="376">
        <v>21</v>
      </c>
      <c r="AP744" s="376">
        <v>2</v>
      </c>
      <c r="AQ744" s="376">
        <v>7</v>
      </c>
      <c r="AR744" s="376">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76">
        <f ca="1">COUNTIF(INDIRECT("H"&amp;(ROW()+12*(($AO744-1)*3+$AP744)-ROW())/12+5):INDIRECT("S"&amp;(ROW()+12*(($AO744-1)*3+$AP744)-ROW())/12+5),AR744)</f>
        <v>0</v>
      </c>
      <c r="AV744" s="376">
        <f ca="1">IF(AND(AR744&gt;0,AS744&gt;0),COUNTIF(AV$6:AV743,"&gt;0")+1,0)</f>
        <v>0</v>
      </c>
    </row>
    <row r="745" spans="41:48" x14ac:dyDescent="0.15">
      <c r="AO745" s="376">
        <v>21</v>
      </c>
      <c r="AP745" s="376">
        <v>2</v>
      </c>
      <c r="AQ745" s="376">
        <v>8</v>
      </c>
      <c r="AR745" s="376">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76">
        <f ca="1">COUNTIF(INDIRECT("H"&amp;(ROW()+12*(($AO745-1)*3+$AP745)-ROW())/12+5):INDIRECT("S"&amp;(ROW()+12*(($AO745-1)*3+$AP745)-ROW())/12+5),AR745)</f>
        <v>0</v>
      </c>
      <c r="AV745" s="376">
        <f ca="1">IF(AND(AR745&gt;0,AS745&gt;0),COUNTIF(AV$6:AV744,"&gt;0")+1,0)</f>
        <v>0</v>
      </c>
    </row>
    <row r="746" spans="41:48" x14ac:dyDescent="0.15">
      <c r="AO746" s="376">
        <v>21</v>
      </c>
      <c r="AP746" s="376">
        <v>2</v>
      </c>
      <c r="AQ746" s="376">
        <v>9</v>
      </c>
      <c r="AR746" s="376">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76">
        <f ca="1">COUNTIF(INDIRECT("H"&amp;(ROW()+12*(($AO746-1)*3+$AP746)-ROW())/12+5):INDIRECT("S"&amp;(ROW()+12*(($AO746-1)*3+$AP746)-ROW())/12+5),AR746)</f>
        <v>0</v>
      </c>
      <c r="AV746" s="376">
        <f ca="1">IF(AND(AR746&gt;0,AS746&gt;0),COUNTIF(AV$6:AV745,"&gt;0")+1,0)</f>
        <v>0</v>
      </c>
    </row>
    <row r="747" spans="41:48" x14ac:dyDescent="0.15">
      <c r="AO747" s="376">
        <v>21</v>
      </c>
      <c r="AP747" s="376">
        <v>2</v>
      </c>
      <c r="AQ747" s="376">
        <v>10</v>
      </c>
      <c r="AR747" s="376">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76">
        <f ca="1">COUNTIF(INDIRECT("H"&amp;(ROW()+12*(($AO747-1)*3+$AP747)-ROW())/12+5):INDIRECT("S"&amp;(ROW()+12*(($AO747-1)*3+$AP747)-ROW())/12+5),AR747)</f>
        <v>0</v>
      </c>
      <c r="AV747" s="376">
        <f ca="1">IF(AND(AR747&gt;0,AS747&gt;0),COUNTIF(AV$6:AV746,"&gt;0")+1,0)</f>
        <v>0</v>
      </c>
    </row>
    <row r="748" spans="41:48" x14ac:dyDescent="0.15">
      <c r="AO748" s="376">
        <v>21</v>
      </c>
      <c r="AP748" s="376">
        <v>2</v>
      </c>
      <c r="AQ748" s="376">
        <v>11</v>
      </c>
      <c r="AR748" s="376">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76">
        <f ca="1">COUNTIF(INDIRECT("H"&amp;(ROW()+12*(($AO748-1)*3+$AP748)-ROW())/12+5):INDIRECT("S"&amp;(ROW()+12*(($AO748-1)*3+$AP748)-ROW())/12+5),AR748)</f>
        <v>0</v>
      </c>
      <c r="AV748" s="376">
        <f ca="1">IF(AND(AR748&gt;0,AS748&gt;0),COUNTIF(AV$6:AV747,"&gt;0")+1,0)</f>
        <v>0</v>
      </c>
    </row>
    <row r="749" spans="41:48" x14ac:dyDescent="0.15">
      <c r="AO749" s="376">
        <v>21</v>
      </c>
      <c r="AP749" s="376">
        <v>2</v>
      </c>
      <c r="AQ749" s="376">
        <v>12</v>
      </c>
      <c r="AR749" s="376">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76">
        <f ca="1">COUNTIF(INDIRECT("H"&amp;(ROW()+12*(($AO749-1)*3+$AP749)-ROW())/12+5):INDIRECT("S"&amp;(ROW()+12*(($AO749-1)*3+$AP749)-ROW())/12+5),AR749)</f>
        <v>0</v>
      </c>
      <c r="AV749" s="376">
        <f ca="1">IF(AND(AR749&gt;0,AS749&gt;0),COUNTIF(AV$6:AV748,"&gt;0")+1,0)</f>
        <v>0</v>
      </c>
    </row>
    <row r="750" spans="41:48" x14ac:dyDescent="0.15">
      <c r="AO750" s="376">
        <v>21</v>
      </c>
      <c r="AP750" s="376">
        <v>3</v>
      </c>
      <c r="AQ750" s="376">
        <v>1</v>
      </c>
      <c r="AR750" s="376">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76">
        <f ca="1">COUNTIF(INDIRECT("H"&amp;(ROW()+12*(($AO750-1)*3+$AP750)-ROW())/12+5):INDIRECT("S"&amp;(ROW()+12*(($AO750-1)*3+$AP750)-ROW())/12+5),AR750)</f>
        <v>0</v>
      </c>
      <c r="AV750" s="376">
        <f ca="1">IF(AND(AR750&gt;0,AS750&gt;0),COUNTIF(AV$6:AV749,"&gt;0")+1,0)</f>
        <v>0</v>
      </c>
    </row>
    <row r="751" spans="41:48" x14ac:dyDescent="0.15">
      <c r="AO751" s="376">
        <v>21</v>
      </c>
      <c r="AP751" s="376">
        <v>3</v>
      </c>
      <c r="AQ751" s="376">
        <v>2</v>
      </c>
      <c r="AR751" s="376">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76">
        <f ca="1">COUNTIF(INDIRECT("H"&amp;(ROW()+12*(($AO751-1)*3+$AP751)-ROW())/12+5):INDIRECT("S"&amp;(ROW()+12*(($AO751-1)*3+$AP751)-ROW())/12+5),AR751)</f>
        <v>0</v>
      </c>
      <c r="AV751" s="376">
        <f ca="1">IF(AND(AR751&gt;0,AS751&gt;0),COUNTIF(AV$6:AV750,"&gt;0")+1,0)</f>
        <v>0</v>
      </c>
    </row>
    <row r="752" spans="41:48" x14ac:dyDescent="0.15">
      <c r="AO752" s="376">
        <v>21</v>
      </c>
      <c r="AP752" s="376">
        <v>3</v>
      </c>
      <c r="AQ752" s="376">
        <v>3</v>
      </c>
      <c r="AR752" s="376">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76">
        <f ca="1">COUNTIF(INDIRECT("H"&amp;(ROW()+12*(($AO752-1)*3+$AP752)-ROW())/12+5):INDIRECT("S"&amp;(ROW()+12*(($AO752-1)*3+$AP752)-ROW())/12+5),AR752)</f>
        <v>0</v>
      </c>
      <c r="AV752" s="376">
        <f ca="1">IF(AND(AR752&gt;0,AS752&gt;0),COUNTIF(AV$6:AV751,"&gt;0")+1,0)</f>
        <v>0</v>
      </c>
    </row>
    <row r="753" spans="41:48" x14ac:dyDescent="0.15">
      <c r="AO753" s="376">
        <v>21</v>
      </c>
      <c r="AP753" s="376">
        <v>3</v>
      </c>
      <c r="AQ753" s="376">
        <v>4</v>
      </c>
      <c r="AR753" s="376">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76">
        <f ca="1">COUNTIF(INDIRECT("H"&amp;(ROW()+12*(($AO753-1)*3+$AP753)-ROW())/12+5):INDIRECT("S"&amp;(ROW()+12*(($AO753-1)*3+$AP753)-ROW())/12+5),AR753)</f>
        <v>0</v>
      </c>
      <c r="AV753" s="376">
        <f ca="1">IF(AND(AR753&gt;0,AS753&gt;0),COUNTIF(AV$6:AV752,"&gt;0")+1,0)</f>
        <v>0</v>
      </c>
    </row>
    <row r="754" spans="41:48" x14ac:dyDescent="0.15">
      <c r="AO754" s="376">
        <v>21</v>
      </c>
      <c r="AP754" s="376">
        <v>3</v>
      </c>
      <c r="AQ754" s="376">
        <v>5</v>
      </c>
      <c r="AR754" s="376">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76">
        <f ca="1">COUNTIF(INDIRECT("H"&amp;(ROW()+12*(($AO754-1)*3+$AP754)-ROW())/12+5):INDIRECT("S"&amp;(ROW()+12*(($AO754-1)*3+$AP754)-ROW())/12+5),AR754)</f>
        <v>0</v>
      </c>
      <c r="AV754" s="376">
        <f ca="1">IF(AND(AR754&gt;0,AS754&gt;0),COUNTIF(AV$6:AV753,"&gt;0")+1,0)</f>
        <v>0</v>
      </c>
    </row>
    <row r="755" spans="41:48" x14ac:dyDescent="0.15">
      <c r="AO755" s="376">
        <v>21</v>
      </c>
      <c r="AP755" s="376">
        <v>3</v>
      </c>
      <c r="AQ755" s="376">
        <v>6</v>
      </c>
      <c r="AR755" s="376">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76">
        <f ca="1">COUNTIF(INDIRECT("H"&amp;(ROW()+12*(($AO755-1)*3+$AP755)-ROW())/12+5):INDIRECT("S"&amp;(ROW()+12*(($AO755-1)*3+$AP755)-ROW())/12+5),AR755)</f>
        <v>0</v>
      </c>
      <c r="AV755" s="376">
        <f ca="1">IF(AND(AR755&gt;0,AS755&gt;0),COUNTIF(AV$6:AV754,"&gt;0")+1,0)</f>
        <v>0</v>
      </c>
    </row>
    <row r="756" spans="41:48" x14ac:dyDescent="0.15">
      <c r="AO756" s="376">
        <v>21</v>
      </c>
      <c r="AP756" s="376">
        <v>3</v>
      </c>
      <c r="AQ756" s="376">
        <v>7</v>
      </c>
      <c r="AR756" s="376">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76">
        <f ca="1">COUNTIF(INDIRECT("H"&amp;(ROW()+12*(($AO756-1)*3+$AP756)-ROW())/12+5):INDIRECT("S"&amp;(ROW()+12*(($AO756-1)*3+$AP756)-ROW())/12+5),AR756)</f>
        <v>0</v>
      </c>
      <c r="AV756" s="376">
        <f ca="1">IF(AND(AR756&gt;0,AS756&gt;0),COUNTIF(AV$6:AV755,"&gt;0")+1,0)</f>
        <v>0</v>
      </c>
    </row>
    <row r="757" spans="41:48" x14ac:dyDescent="0.15">
      <c r="AO757" s="376">
        <v>21</v>
      </c>
      <c r="AP757" s="376">
        <v>3</v>
      </c>
      <c r="AQ757" s="376">
        <v>8</v>
      </c>
      <c r="AR757" s="376">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76">
        <f ca="1">COUNTIF(INDIRECT("H"&amp;(ROW()+12*(($AO757-1)*3+$AP757)-ROW())/12+5):INDIRECT("S"&amp;(ROW()+12*(($AO757-1)*3+$AP757)-ROW())/12+5),AR757)</f>
        <v>0</v>
      </c>
      <c r="AV757" s="376">
        <f ca="1">IF(AND(AR757&gt;0,AS757&gt;0),COUNTIF(AV$6:AV756,"&gt;0")+1,0)</f>
        <v>0</v>
      </c>
    </row>
    <row r="758" spans="41:48" x14ac:dyDescent="0.15">
      <c r="AO758" s="376">
        <v>21</v>
      </c>
      <c r="AP758" s="376">
        <v>3</v>
      </c>
      <c r="AQ758" s="376">
        <v>9</v>
      </c>
      <c r="AR758" s="376">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76">
        <f ca="1">COUNTIF(INDIRECT("H"&amp;(ROW()+12*(($AO758-1)*3+$AP758)-ROW())/12+5):INDIRECT("S"&amp;(ROW()+12*(($AO758-1)*3+$AP758)-ROW())/12+5),AR758)</f>
        <v>0</v>
      </c>
      <c r="AV758" s="376">
        <f ca="1">IF(AND(AR758&gt;0,AS758&gt;0),COUNTIF(AV$6:AV757,"&gt;0")+1,0)</f>
        <v>0</v>
      </c>
    </row>
    <row r="759" spans="41:48" x14ac:dyDescent="0.15">
      <c r="AO759" s="376">
        <v>21</v>
      </c>
      <c r="AP759" s="376">
        <v>3</v>
      </c>
      <c r="AQ759" s="376">
        <v>10</v>
      </c>
      <c r="AR759" s="376">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76">
        <f ca="1">COUNTIF(INDIRECT("H"&amp;(ROW()+12*(($AO759-1)*3+$AP759)-ROW())/12+5):INDIRECT("S"&amp;(ROW()+12*(($AO759-1)*3+$AP759)-ROW())/12+5),AR759)</f>
        <v>0</v>
      </c>
      <c r="AV759" s="376">
        <f ca="1">IF(AND(AR759&gt;0,AS759&gt;0),COUNTIF(AV$6:AV758,"&gt;0")+1,0)</f>
        <v>0</v>
      </c>
    </row>
    <row r="760" spans="41:48" x14ac:dyDescent="0.15">
      <c r="AO760" s="376">
        <v>21</v>
      </c>
      <c r="AP760" s="376">
        <v>3</v>
      </c>
      <c r="AQ760" s="376">
        <v>11</v>
      </c>
      <c r="AR760" s="376">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76">
        <f ca="1">COUNTIF(INDIRECT("H"&amp;(ROW()+12*(($AO760-1)*3+$AP760)-ROW())/12+5):INDIRECT("S"&amp;(ROW()+12*(($AO760-1)*3+$AP760)-ROW())/12+5),AR760)</f>
        <v>0</v>
      </c>
      <c r="AV760" s="376">
        <f ca="1">IF(AND(AR760&gt;0,AS760&gt;0),COUNTIF(AV$6:AV759,"&gt;0")+1,0)</f>
        <v>0</v>
      </c>
    </row>
    <row r="761" spans="41:48" x14ac:dyDescent="0.15">
      <c r="AO761" s="376">
        <v>21</v>
      </c>
      <c r="AP761" s="376">
        <v>3</v>
      </c>
      <c r="AQ761" s="376">
        <v>12</v>
      </c>
      <c r="AR761" s="376">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76">
        <f ca="1">COUNTIF(INDIRECT("H"&amp;(ROW()+12*(($AO761-1)*3+$AP761)-ROW())/12+5):INDIRECT("S"&amp;(ROW()+12*(($AO761-1)*3+$AP761)-ROW())/12+5),AR761)</f>
        <v>0</v>
      </c>
      <c r="AV761" s="376">
        <f ca="1">IF(AND(AR761&gt;0,AS761&gt;0),COUNTIF(AV$6:AV760,"&gt;0")+1,0)</f>
        <v>0</v>
      </c>
    </row>
    <row r="762" spans="41:48" x14ac:dyDescent="0.15">
      <c r="AO762" s="376">
        <v>22</v>
      </c>
      <c r="AP762" s="376">
        <v>1</v>
      </c>
      <c r="AQ762" s="376">
        <v>1</v>
      </c>
      <c r="AR762" s="376">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76">
        <f ca="1">COUNTIF(INDIRECT("H"&amp;(ROW()+12*(($AO762-1)*3+$AP762)-ROW())/12+5):INDIRECT("S"&amp;(ROW()+12*(($AO762-1)*3+$AP762)-ROW())/12+5),AR762)</f>
        <v>0</v>
      </c>
      <c r="AV762" s="376">
        <f ca="1">IF(AND(AR762&gt;0,AS762&gt;0),COUNTIF(AV$6:AV761,"&gt;0")+1,0)</f>
        <v>0</v>
      </c>
    </row>
    <row r="763" spans="41:48" x14ac:dyDescent="0.15">
      <c r="AO763" s="376">
        <v>22</v>
      </c>
      <c r="AP763" s="376">
        <v>1</v>
      </c>
      <c r="AQ763" s="376">
        <v>2</v>
      </c>
      <c r="AR763" s="376">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76">
        <f ca="1">COUNTIF(INDIRECT("H"&amp;(ROW()+12*(($AO763-1)*3+$AP763)-ROW())/12+5):INDIRECT("S"&amp;(ROW()+12*(($AO763-1)*3+$AP763)-ROW())/12+5),AR763)</f>
        <v>0</v>
      </c>
      <c r="AV763" s="376">
        <f ca="1">IF(AND(AR763&gt;0,AS763&gt;0),COUNTIF(AV$6:AV762,"&gt;0")+1,0)</f>
        <v>0</v>
      </c>
    </row>
    <row r="764" spans="41:48" x14ac:dyDescent="0.15">
      <c r="AO764" s="376">
        <v>22</v>
      </c>
      <c r="AP764" s="376">
        <v>1</v>
      </c>
      <c r="AQ764" s="376">
        <v>3</v>
      </c>
      <c r="AR764" s="376">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76">
        <f ca="1">COUNTIF(INDIRECT("H"&amp;(ROW()+12*(($AO764-1)*3+$AP764)-ROW())/12+5):INDIRECT("S"&amp;(ROW()+12*(($AO764-1)*3+$AP764)-ROW())/12+5),AR764)</f>
        <v>0</v>
      </c>
      <c r="AV764" s="376">
        <f ca="1">IF(AND(AR764&gt;0,AS764&gt;0),COUNTIF(AV$6:AV763,"&gt;0")+1,0)</f>
        <v>0</v>
      </c>
    </row>
    <row r="765" spans="41:48" x14ac:dyDescent="0.15">
      <c r="AO765" s="376">
        <v>22</v>
      </c>
      <c r="AP765" s="376">
        <v>1</v>
      </c>
      <c r="AQ765" s="376">
        <v>4</v>
      </c>
      <c r="AR765" s="376">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76">
        <f ca="1">COUNTIF(INDIRECT("H"&amp;(ROW()+12*(($AO765-1)*3+$AP765)-ROW())/12+5):INDIRECT("S"&amp;(ROW()+12*(($AO765-1)*3+$AP765)-ROW())/12+5),AR765)</f>
        <v>0</v>
      </c>
      <c r="AV765" s="376">
        <f ca="1">IF(AND(AR765&gt;0,AS765&gt;0),COUNTIF(AV$6:AV764,"&gt;0")+1,0)</f>
        <v>0</v>
      </c>
    </row>
    <row r="766" spans="41:48" x14ac:dyDescent="0.15">
      <c r="AO766" s="376">
        <v>22</v>
      </c>
      <c r="AP766" s="376">
        <v>1</v>
      </c>
      <c r="AQ766" s="376">
        <v>5</v>
      </c>
      <c r="AR766" s="376">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76">
        <f ca="1">COUNTIF(INDIRECT("H"&amp;(ROW()+12*(($AO766-1)*3+$AP766)-ROW())/12+5):INDIRECT("S"&amp;(ROW()+12*(($AO766-1)*3+$AP766)-ROW())/12+5),AR766)</f>
        <v>0</v>
      </c>
      <c r="AV766" s="376">
        <f ca="1">IF(AND(AR766&gt;0,AS766&gt;0),COUNTIF(AV$6:AV765,"&gt;0")+1,0)</f>
        <v>0</v>
      </c>
    </row>
    <row r="767" spans="41:48" x14ac:dyDescent="0.15">
      <c r="AO767" s="376">
        <v>22</v>
      </c>
      <c r="AP767" s="376">
        <v>1</v>
      </c>
      <c r="AQ767" s="376">
        <v>6</v>
      </c>
      <c r="AR767" s="376">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76">
        <f ca="1">COUNTIF(INDIRECT("H"&amp;(ROW()+12*(($AO767-1)*3+$AP767)-ROW())/12+5):INDIRECT("S"&amp;(ROW()+12*(($AO767-1)*3+$AP767)-ROW())/12+5),AR767)</f>
        <v>0</v>
      </c>
      <c r="AV767" s="376">
        <f ca="1">IF(AND(AR767&gt;0,AS767&gt;0),COUNTIF(AV$6:AV766,"&gt;0")+1,0)</f>
        <v>0</v>
      </c>
    </row>
    <row r="768" spans="41:48" x14ac:dyDescent="0.15">
      <c r="AO768" s="376">
        <v>22</v>
      </c>
      <c r="AP768" s="376">
        <v>1</v>
      </c>
      <c r="AQ768" s="376">
        <v>7</v>
      </c>
      <c r="AR768" s="376">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76">
        <f ca="1">COUNTIF(INDIRECT("H"&amp;(ROW()+12*(($AO768-1)*3+$AP768)-ROW())/12+5):INDIRECT("S"&amp;(ROW()+12*(($AO768-1)*3+$AP768)-ROW())/12+5),AR768)</f>
        <v>0</v>
      </c>
      <c r="AV768" s="376">
        <f ca="1">IF(AND(AR768&gt;0,AS768&gt;0),COUNTIF(AV$6:AV767,"&gt;0")+1,0)</f>
        <v>0</v>
      </c>
    </row>
    <row r="769" spans="41:48" x14ac:dyDescent="0.15">
      <c r="AO769" s="376">
        <v>22</v>
      </c>
      <c r="AP769" s="376">
        <v>1</v>
      </c>
      <c r="AQ769" s="376">
        <v>8</v>
      </c>
      <c r="AR769" s="376">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76">
        <f ca="1">COUNTIF(INDIRECT("H"&amp;(ROW()+12*(($AO769-1)*3+$AP769)-ROW())/12+5):INDIRECT("S"&amp;(ROW()+12*(($AO769-1)*3+$AP769)-ROW())/12+5),AR769)</f>
        <v>0</v>
      </c>
      <c r="AV769" s="376">
        <f ca="1">IF(AND(AR769&gt;0,AS769&gt;0),COUNTIF(AV$6:AV768,"&gt;0")+1,0)</f>
        <v>0</v>
      </c>
    </row>
    <row r="770" spans="41:48" x14ac:dyDescent="0.15">
      <c r="AO770" s="376">
        <v>22</v>
      </c>
      <c r="AP770" s="376">
        <v>1</v>
      </c>
      <c r="AQ770" s="376">
        <v>9</v>
      </c>
      <c r="AR770" s="376">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76">
        <f ca="1">COUNTIF(INDIRECT("H"&amp;(ROW()+12*(($AO770-1)*3+$AP770)-ROW())/12+5):INDIRECT("S"&amp;(ROW()+12*(($AO770-1)*3+$AP770)-ROW())/12+5),AR770)</f>
        <v>0</v>
      </c>
      <c r="AV770" s="376">
        <f ca="1">IF(AND(AR770&gt;0,AS770&gt;0),COUNTIF(AV$6:AV769,"&gt;0")+1,0)</f>
        <v>0</v>
      </c>
    </row>
    <row r="771" spans="41:48" x14ac:dyDescent="0.15">
      <c r="AO771" s="376">
        <v>22</v>
      </c>
      <c r="AP771" s="376">
        <v>1</v>
      </c>
      <c r="AQ771" s="376">
        <v>10</v>
      </c>
      <c r="AR771" s="376">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76">
        <f ca="1">COUNTIF(INDIRECT("H"&amp;(ROW()+12*(($AO771-1)*3+$AP771)-ROW())/12+5):INDIRECT("S"&amp;(ROW()+12*(($AO771-1)*3+$AP771)-ROW())/12+5),AR771)</f>
        <v>0</v>
      </c>
      <c r="AV771" s="376">
        <f ca="1">IF(AND(AR771&gt;0,AS771&gt;0),COUNTIF(AV$6:AV770,"&gt;0")+1,0)</f>
        <v>0</v>
      </c>
    </row>
    <row r="772" spans="41:48" x14ac:dyDescent="0.15">
      <c r="AO772" s="376">
        <v>22</v>
      </c>
      <c r="AP772" s="376">
        <v>1</v>
      </c>
      <c r="AQ772" s="376">
        <v>11</v>
      </c>
      <c r="AR772" s="376">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76">
        <f ca="1">COUNTIF(INDIRECT("H"&amp;(ROW()+12*(($AO772-1)*3+$AP772)-ROW())/12+5):INDIRECT("S"&amp;(ROW()+12*(($AO772-1)*3+$AP772)-ROW())/12+5),AR772)</f>
        <v>0</v>
      </c>
      <c r="AV772" s="376">
        <f ca="1">IF(AND(AR772&gt;0,AS772&gt;0),COUNTIF(AV$6:AV771,"&gt;0")+1,0)</f>
        <v>0</v>
      </c>
    </row>
    <row r="773" spans="41:48" x14ac:dyDescent="0.15">
      <c r="AO773" s="376">
        <v>22</v>
      </c>
      <c r="AP773" s="376">
        <v>1</v>
      </c>
      <c r="AQ773" s="376">
        <v>12</v>
      </c>
      <c r="AR773" s="376">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76">
        <f ca="1">COUNTIF(INDIRECT("H"&amp;(ROW()+12*(($AO773-1)*3+$AP773)-ROW())/12+5):INDIRECT("S"&amp;(ROW()+12*(($AO773-1)*3+$AP773)-ROW())/12+5),AR773)</f>
        <v>0</v>
      </c>
      <c r="AV773" s="376">
        <f ca="1">IF(AND(AR773&gt;0,AS773&gt;0),COUNTIF(AV$6:AV772,"&gt;0")+1,0)</f>
        <v>0</v>
      </c>
    </row>
    <row r="774" spans="41:48" x14ac:dyDescent="0.15">
      <c r="AO774" s="376">
        <v>22</v>
      </c>
      <c r="AP774" s="376">
        <v>2</v>
      </c>
      <c r="AQ774" s="376">
        <v>1</v>
      </c>
      <c r="AR774" s="376">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76">
        <f ca="1">COUNTIF(INDIRECT("H"&amp;(ROW()+12*(($AO774-1)*3+$AP774)-ROW())/12+5):INDIRECT("S"&amp;(ROW()+12*(($AO774-1)*3+$AP774)-ROW())/12+5),AR774)</f>
        <v>0</v>
      </c>
      <c r="AV774" s="376">
        <f ca="1">IF(AND(AR774&gt;0,AS774&gt;0),COUNTIF(AV$6:AV773,"&gt;0")+1,0)</f>
        <v>0</v>
      </c>
    </row>
    <row r="775" spans="41:48" x14ac:dyDescent="0.15">
      <c r="AO775" s="376">
        <v>22</v>
      </c>
      <c r="AP775" s="376">
        <v>2</v>
      </c>
      <c r="AQ775" s="376">
        <v>2</v>
      </c>
      <c r="AR775" s="376">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76">
        <f ca="1">COUNTIF(INDIRECT("H"&amp;(ROW()+12*(($AO775-1)*3+$AP775)-ROW())/12+5):INDIRECT("S"&amp;(ROW()+12*(($AO775-1)*3+$AP775)-ROW())/12+5),AR775)</f>
        <v>0</v>
      </c>
      <c r="AV775" s="376">
        <f ca="1">IF(AND(AR775&gt;0,AS775&gt;0),COUNTIF(AV$6:AV774,"&gt;0")+1,0)</f>
        <v>0</v>
      </c>
    </row>
    <row r="776" spans="41:48" x14ac:dyDescent="0.15">
      <c r="AO776" s="376">
        <v>22</v>
      </c>
      <c r="AP776" s="376">
        <v>2</v>
      </c>
      <c r="AQ776" s="376">
        <v>3</v>
      </c>
      <c r="AR776" s="376">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76">
        <f ca="1">COUNTIF(INDIRECT("H"&amp;(ROW()+12*(($AO776-1)*3+$AP776)-ROW())/12+5):INDIRECT("S"&amp;(ROW()+12*(($AO776-1)*3+$AP776)-ROW())/12+5),AR776)</f>
        <v>0</v>
      </c>
      <c r="AV776" s="376">
        <f ca="1">IF(AND(AR776&gt;0,AS776&gt;0),COUNTIF(AV$6:AV775,"&gt;0")+1,0)</f>
        <v>0</v>
      </c>
    </row>
    <row r="777" spans="41:48" x14ac:dyDescent="0.15">
      <c r="AO777" s="376">
        <v>22</v>
      </c>
      <c r="AP777" s="376">
        <v>2</v>
      </c>
      <c r="AQ777" s="376">
        <v>4</v>
      </c>
      <c r="AR777" s="376">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76">
        <f ca="1">COUNTIF(INDIRECT("H"&amp;(ROW()+12*(($AO777-1)*3+$AP777)-ROW())/12+5):INDIRECT("S"&amp;(ROW()+12*(($AO777-1)*3+$AP777)-ROW())/12+5),AR777)</f>
        <v>0</v>
      </c>
      <c r="AV777" s="376">
        <f ca="1">IF(AND(AR777&gt;0,AS777&gt;0),COUNTIF(AV$6:AV776,"&gt;0")+1,0)</f>
        <v>0</v>
      </c>
    </row>
    <row r="778" spans="41:48" x14ac:dyDescent="0.15">
      <c r="AO778" s="376">
        <v>22</v>
      </c>
      <c r="AP778" s="376">
        <v>2</v>
      </c>
      <c r="AQ778" s="376">
        <v>5</v>
      </c>
      <c r="AR778" s="376">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76">
        <f ca="1">COUNTIF(INDIRECT("H"&amp;(ROW()+12*(($AO778-1)*3+$AP778)-ROW())/12+5):INDIRECT("S"&amp;(ROW()+12*(($AO778-1)*3+$AP778)-ROW())/12+5),AR778)</f>
        <v>0</v>
      </c>
      <c r="AV778" s="376">
        <f ca="1">IF(AND(AR778&gt;0,AS778&gt;0),COUNTIF(AV$6:AV777,"&gt;0")+1,0)</f>
        <v>0</v>
      </c>
    </row>
    <row r="779" spans="41:48" x14ac:dyDescent="0.15">
      <c r="AO779" s="376">
        <v>22</v>
      </c>
      <c r="AP779" s="376">
        <v>2</v>
      </c>
      <c r="AQ779" s="376">
        <v>6</v>
      </c>
      <c r="AR779" s="376">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76">
        <f ca="1">COUNTIF(INDIRECT("H"&amp;(ROW()+12*(($AO779-1)*3+$AP779)-ROW())/12+5):INDIRECT("S"&amp;(ROW()+12*(($AO779-1)*3+$AP779)-ROW())/12+5),AR779)</f>
        <v>0</v>
      </c>
      <c r="AV779" s="376">
        <f ca="1">IF(AND(AR779&gt;0,AS779&gt;0),COUNTIF(AV$6:AV778,"&gt;0")+1,0)</f>
        <v>0</v>
      </c>
    </row>
    <row r="780" spans="41:48" x14ac:dyDescent="0.15">
      <c r="AO780" s="376">
        <v>22</v>
      </c>
      <c r="AP780" s="376">
        <v>2</v>
      </c>
      <c r="AQ780" s="376">
        <v>7</v>
      </c>
      <c r="AR780" s="376">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76">
        <f ca="1">COUNTIF(INDIRECT("H"&amp;(ROW()+12*(($AO780-1)*3+$AP780)-ROW())/12+5):INDIRECT("S"&amp;(ROW()+12*(($AO780-1)*3+$AP780)-ROW())/12+5),AR780)</f>
        <v>0</v>
      </c>
      <c r="AV780" s="376">
        <f ca="1">IF(AND(AR780&gt;0,AS780&gt;0),COUNTIF(AV$6:AV779,"&gt;0")+1,0)</f>
        <v>0</v>
      </c>
    </row>
    <row r="781" spans="41:48" x14ac:dyDescent="0.15">
      <c r="AO781" s="376">
        <v>22</v>
      </c>
      <c r="AP781" s="376">
        <v>2</v>
      </c>
      <c r="AQ781" s="376">
        <v>8</v>
      </c>
      <c r="AR781" s="376">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76">
        <f ca="1">COUNTIF(INDIRECT("H"&amp;(ROW()+12*(($AO781-1)*3+$AP781)-ROW())/12+5):INDIRECT("S"&amp;(ROW()+12*(($AO781-1)*3+$AP781)-ROW())/12+5),AR781)</f>
        <v>0</v>
      </c>
      <c r="AV781" s="376">
        <f ca="1">IF(AND(AR781&gt;0,AS781&gt;0),COUNTIF(AV$6:AV780,"&gt;0")+1,0)</f>
        <v>0</v>
      </c>
    </row>
    <row r="782" spans="41:48" x14ac:dyDescent="0.15">
      <c r="AO782" s="376">
        <v>22</v>
      </c>
      <c r="AP782" s="376">
        <v>2</v>
      </c>
      <c r="AQ782" s="376">
        <v>9</v>
      </c>
      <c r="AR782" s="376">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76">
        <f ca="1">COUNTIF(INDIRECT("H"&amp;(ROW()+12*(($AO782-1)*3+$AP782)-ROW())/12+5):INDIRECT("S"&amp;(ROW()+12*(($AO782-1)*3+$AP782)-ROW())/12+5),AR782)</f>
        <v>0</v>
      </c>
      <c r="AV782" s="376">
        <f ca="1">IF(AND(AR782&gt;0,AS782&gt;0),COUNTIF(AV$6:AV781,"&gt;0")+1,0)</f>
        <v>0</v>
      </c>
    </row>
    <row r="783" spans="41:48" x14ac:dyDescent="0.15">
      <c r="AO783" s="376">
        <v>22</v>
      </c>
      <c r="AP783" s="376">
        <v>2</v>
      </c>
      <c r="AQ783" s="376">
        <v>10</v>
      </c>
      <c r="AR783" s="376">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76">
        <f ca="1">COUNTIF(INDIRECT("H"&amp;(ROW()+12*(($AO783-1)*3+$AP783)-ROW())/12+5):INDIRECT("S"&amp;(ROW()+12*(($AO783-1)*3+$AP783)-ROW())/12+5),AR783)</f>
        <v>0</v>
      </c>
      <c r="AV783" s="376">
        <f ca="1">IF(AND(AR783&gt;0,AS783&gt;0),COUNTIF(AV$6:AV782,"&gt;0")+1,0)</f>
        <v>0</v>
      </c>
    </row>
    <row r="784" spans="41:48" x14ac:dyDescent="0.15">
      <c r="AO784" s="376">
        <v>22</v>
      </c>
      <c r="AP784" s="376">
        <v>2</v>
      </c>
      <c r="AQ784" s="376">
        <v>11</v>
      </c>
      <c r="AR784" s="376">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76">
        <f ca="1">COUNTIF(INDIRECT("H"&amp;(ROW()+12*(($AO784-1)*3+$AP784)-ROW())/12+5):INDIRECT("S"&amp;(ROW()+12*(($AO784-1)*3+$AP784)-ROW())/12+5),AR784)</f>
        <v>0</v>
      </c>
      <c r="AV784" s="376">
        <f ca="1">IF(AND(AR784&gt;0,AS784&gt;0),COUNTIF(AV$6:AV783,"&gt;0")+1,0)</f>
        <v>0</v>
      </c>
    </row>
    <row r="785" spans="41:48" x14ac:dyDescent="0.15">
      <c r="AO785" s="376">
        <v>22</v>
      </c>
      <c r="AP785" s="376">
        <v>2</v>
      </c>
      <c r="AQ785" s="376">
        <v>12</v>
      </c>
      <c r="AR785" s="376">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76">
        <f ca="1">COUNTIF(INDIRECT("H"&amp;(ROW()+12*(($AO785-1)*3+$AP785)-ROW())/12+5):INDIRECT("S"&amp;(ROW()+12*(($AO785-1)*3+$AP785)-ROW())/12+5),AR785)</f>
        <v>0</v>
      </c>
      <c r="AV785" s="376">
        <f ca="1">IF(AND(AR785&gt;0,AS785&gt;0),COUNTIF(AV$6:AV784,"&gt;0")+1,0)</f>
        <v>0</v>
      </c>
    </row>
    <row r="786" spans="41:48" x14ac:dyDescent="0.15">
      <c r="AO786" s="376">
        <v>22</v>
      </c>
      <c r="AP786" s="376">
        <v>3</v>
      </c>
      <c r="AQ786" s="376">
        <v>1</v>
      </c>
      <c r="AR786" s="376">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76">
        <f ca="1">COUNTIF(INDIRECT("H"&amp;(ROW()+12*(($AO786-1)*3+$AP786)-ROW())/12+5):INDIRECT("S"&amp;(ROW()+12*(($AO786-1)*3+$AP786)-ROW())/12+5),AR786)</f>
        <v>0</v>
      </c>
      <c r="AV786" s="376">
        <f ca="1">IF(AND(AR786&gt;0,AS786&gt;0),COUNTIF(AV$6:AV785,"&gt;0")+1,0)</f>
        <v>0</v>
      </c>
    </row>
    <row r="787" spans="41:48" x14ac:dyDescent="0.15">
      <c r="AO787" s="376">
        <v>22</v>
      </c>
      <c r="AP787" s="376">
        <v>3</v>
      </c>
      <c r="AQ787" s="376">
        <v>2</v>
      </c>
      <c r="AR787" s="376">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76">
        <f ca="1">COUNTIF(INDIRECT("H"&amp;(ROW()+12*(($AO787-1)*3+$AP787)-ROW())/12+5):INDIRECT("S"&amp;(ROW()+12*(($AO787-1)*3+$AP787)-ROW())/12+5),AR787)</f>
        <v>0</v>
      </c>
      <c r="AV787" s="376">
        <f ca="1">IF(AND(AR787&gt;0,AS787&gt;0),COUNTIF(AV$6:AV786,"&gt;0")+1,0)</f>
        <v>0</v>
      </c>
    </row>
    <row r="788" spans="41:48" x14ac:dyDescent="0.15">
      <c r="AO788" s="376">
        <v>22</v>
      </c>
      <c r="AP788" s="376">
        <v>3</v>
      </c>
      <c r="AQ788" s="376">
        <v>3</v>
      </c>
      <c r="AR788" s="376">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76">
        <f ca="1">COUNTIF(INDIRECT("H"&amp;(ROW()+12*(($AO788-1)*3+$AP788)-ROW())/12+5):INDIRECT("S"&amp;(ROW()+12*(($AO788-1)*3+$AP788)-ROW())/12+5),AR788)</f>
        <v>0</v>
      </c>
      <c r="AV788" s="376">
        <f ca="1">IF(AND(AR788&gt;0,AS788&gt;0),COUNTIF(AV$6:AV787,"&gt;0")+1,0)</f>
        <v>0</v>
      </c>
    </row>
    <row r="789" spans="41:48" x14ac:dyDescent="0.15">
      <c r="AO789" s="376">
        <v>22</v>
      </c>
      <c r="AP789" s="376">
        <v>3</v>
      </c>
      <c r="AQ789" s="376">
        <v>4</v>
      </c>
      <c r="AR789" s="376">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76">
        <f ca="1">COUNTIF(INDIRECT("H"&amp;(ROW()+12*(($AO789-1)*3+$AP789)-ROW())/12+5):INDIRECT("S"&amp;(ROW()+12*(($AO789-1)*3+$AP789)-ROW())/12+5),AR789)</f>
        <v>0</v>
      </c>
      <c r="AV789" s="376">
        <f ca="1">IF(AND(AR789&gt;0,AS789&gt;0),COUNTIF(AV$6:AV788,"&gt;0")+1,0)</f>
        <v>0</v>
      </c>
    </row>
    <row r="790" spans="41:48" x14ac:dyDescent="0.15">
      <c r="AO790" s="376">
        <v>22</v>
      </c>
      <c r="AP790" s="376">
        <v>3</v>
      </c>
      <c r="AQ790" s="376">
        <v>5</v>
      </c>
      <c r="AR790" s="376">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76">
        <f ca="1">COUNTIF(INDIRECT("H"&amp;(ROW()+12*(($AO790-1)*3+$AP790)-ROW())/12+5):INDIRECT("S"&amp;(ROW()+12*(($AO790-1)*3+$AP790)-ROW())/12+5),AR790)</f>
        <v>0</v>
      </c>
      <c r="AV790" s="376">
        <f ca="1">IF(AND(AR790&gt;0,AS790&gt;0),COUNTIF(AV$6:AV789,"&gt;0")+1,0)</f>
        <v>0</v>
      </c>
    </row>
    <row r="791" spans="41:48" x14ac:dyDescent="0.15">
      <c r="AO791" s="376">
        <v>22</v>
      </c>
      <c r="AP791" s="376">
        <v>3</v>
      </c>
      <c r="AQ791" s="376">
        <v>6</v>
      </c>
      <c r="AR791" s="376">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76">
        <f ca="1">COUNTIF(INDIRECT("H"&amp;(ROW()+12*(($AO791-1)*3+$AP791)-ROW())/12+5):INDIRECT("S"&amp;(ROW()+12*(($AO791-1)*3+$AP791)-ROW())/12+5),AR791)</f>
        <v>0</v>
      </c>
      <c r="AV791" s="376">
        <f ca="1">IF(AND(AR791&gt;0,AS791&gt;0),COUNTIF(AV$6:AV790,"&gt;0")+1,0)</f>
        <v>0</v>
      </c>
    </row>
    <row r="792" spans="41:48" x14ac:dyDescent="0.15">
      <c r="AO792" s="376">
        <v>22</v>
      </c>
      <c r="AP792" s="376">
        <v>3</v>
      </c>
      <c r="AQ792" s="376">
        <v>7</v>
      </c>
      <c r="AR792" s="376">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76">
        <f ca="1">COUNTIF(INDIRECT("H"&amp;(ROW()+12*(($AO792-1)*3+$AP792)-ROW())/12+5):INDIRECT("S"&amp;(ROW()+12*(($AO792-1)*3+$AP792)-ROW())/12+5),AR792)</f>
        <v>0</v>
      </c>
      <c r="AV792" s="376">
        <f ca="1">IF(AND(AR792&gt;0,AS792&gt;0),COUNTIF(AV$6:AV791,"&gt;0")+1,0)</f>
        <v>0</v>
      </c>
    </row>
    <row r="793" spans="41:48" x14ac:dyDescent="0.15">
      <c r="AO793" s="376">
        <v>22</v>
      </c>
      <c r="AP793" s="376">
        <v>3</v>
      </c>
      <c r="AQ793" s="376">
        <v>8</v>
      </c>
      <c r="AR793" s="376">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76">
        <f ca="1">COUNTIF(INDIRECT("H"&amp;(ROW()+12*(($AO793-1)*3+$AP793)-ROW())/12+5):INDIRECT("S"&amp;(ROW()+12*(($AO793-1)*3+$AP793)-ROW())/12+5),AR793)</f>
        <v>0</v>
      </c>
      <c r="AV793" s="376">
        <f ca="1">IF(AND(AR793&gt;0,AS793&gt;0),COUNTIF(AV$6:AV792,"&gt;0")+1,0)</f>
        <v>0</v>
      </c>
    </row>
    <row r="794" spans="41:48" x14ac:dyDescent="0.15">
      <c r="AO794" s="376">
        <v>22</v>
      </c>
      <c r="AP794" s="376">
        <v>3</v>
      </c>
      <c r="AQ794" s="376">
        <v>9</v>
      </c>
      <c r="AR794" s="376">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76">
        <f ca="1">COUNTIF(INDIRECT("H"&amp;(ROW()+12*(($AO794-1)*3+$AP794)-ROW())/12+5):INDIRECT("S"&amp;(ROW()+12*(($AO794-1)*3+$AP794)-ROW())/12+5),AR794)</f>
        <v>0</v>
      </c>
      <c r="AV794" s="376">
        <f ca="1">IF(AND(AR794&gt;0,AS794&gt;0),COUNTIF(AV$6:AV793,"&gt;0")+1,0)</f>
        <v>0</v>
      </c>
    </row>
    <row r="795" spans="41:48" x14ac:dyDescent="0.15">
      <c r="AO795" s="376">
        <v>22</v>
      </c>
      <c r="AP795" s="376">
        <v>3</v>
      </c>
      <c r="AQ795" s="376">
        <v>10</v>
      </c>
      <c r="AR795" s="376">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76">
        <f ca="1">COUNTIF(INDIRECT("H"&amp;(ROW()+12*(($AO795-1)*3+$AP795)-ROW())/12+5):INDIRECT("S"&amp;(ROW()+12*(($AO795-1)*3+$AP795)-ROW())/12+5),AR795)</f>
        <v>0</v>
      </c>
      <c r="AV795" s="376">
        <f ca="1">IF(AND(AR795&gt;0,AS795&gt;0),COUNTIF(AV$6:AV794,"&gt;0")+1,0)</f>
        <v>0</v>
      </c>
    </row>
    <row r="796" spans="41:48" x14ac:dyDescent="0.15">
      <c r="AO796" s="376">
        <v>22</v>
      </c>
      <c r="AP796" s="376">
        <v>3</v>
      </c>
      <c r="AQ796" s="376">
        <v>11</v>
      </c>
      <c r="AR796" s="376">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76">
        <f ca="1">COUNTIF(INDIRECT("H"&amp;(ROW()+12*(($AO796-1)*3+$AP796)-ROW())/12+5):INDIRECT("S"&amp;(ROW()+12*(($AO796-1)*3+$AP796)-ROW())/12+5),AR796)</f>
        <v>0</v>
      </c>
      <c r="AV796" s="376">
        <f ca="1">IF(AND(AR796&gt;0,AS796&gt;0),COUNTIF(AV$6:AV795,"&gt;0")+1,0)</f>
        <v>0</v>
      </c>
    </row>
    <row r="797" spans="41:48" x14ac:dyDescent="0.15">
      <c r="AO797" s="376">
        <v>22</v>
      </c>
      <c r="AP797" s="376">
        <v>3</v>
      </c>
      <c r="AQ797" s="376">
        <v>12</v>
      </c>
      <c r="AR797" s="376">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76">
        <f ca="1">COUNTIF(INDIRECT("H"&amp;(ROW()+12*(($AO797-1)*3+$AP797)-ROW())/12+5):INDIRECT("S"&amp;(ROW()+12*(($AO797-1)*3+$AP797)-ROW())/12+5),AR797)</f>
        <v>0</v>
      </c>
      <c r="AV797" s="376">
        <f ca="1">IF(AND(AR797&gt;0,AS797&gt;0),COUNTIF(AV$6:AV796,"&gt;0")+1,0)</f>
        <v>0</v>
      </c>
    </row>
    <row r="798" spans="41:48" x14ac:dyDescent="0.15">
      <c r="AO798" s="376">
        <v>23</v>
      </c>
      <c r="AP798" s="376">
        <v>1</v>
      </c>
      <c r="AQ798" s="376">
        <v>1</v>
      </c>
      <c r="AR798" s="376">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76">
        <f ca="1">COUNTIF(INDIRECT("H"&amp;(ROW()+12*(($AO798-1)*3+$AP798)-ROW())/12+5):INDIRECT("S"&amp;(ROW()+12*(($AO798-1)*3+$AP798)-ROW())/12+5),AR798)</f>
        <v>0</v>
      </c>
      <c r="AV798" s="376">
        <f ca="1">IF(AND(AR798&gt;0,AS798&gt;0),COUNTIF(AV$6:AV797,"&gt;0")+1,0)</f>
        <v>0</v>
      </c>
    </row>
    <row r="799" spans="41:48" x14ac:dyDescent="0.15">
      <c r="AO799" s="376">
        <v>23</v>
      </c>
      <c r="AP799" s="376">
        <v>1</v>
      </c>
      <c r="AQ799" s="376">
        <v>2</v>
      </c>
      <c r="AR799" s="376">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76">
        <f ca="1">COUNTIF(INDIRECT("H"&amp;(ROW()+12*(($AO799-1)*3+$AP799)-ROW())/12+5):INDIRECT("S"&amp;(ROW()+12*(($AO799-1)*3+$AP799)-ROW())/12+5),AR799)</f>
        <v>0</v>
      </c>
      <c r="AV799" s="376">
        <f ca="1">IF(AND(AR799&gt;0,AS799&gt;0),COUNTIF(AV$6:AV798,"&gt;0")+1,0)</f>
        <v>0</v>
      </c>
    </row>
    <row r="800" spans="41:48" x14ac:dyDescent="0.15">
      <c r="AO800" s="376">
        <v>23</v>
      </c>
      <c r="AP800" s="376">
        <v>1</v>
      </c>
      <c r="AQ800" s="376">
        <v>3</v>
      </c>
      <c r="AR800" s="376">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76">
        <f ca="1">COUNTIF(INDIRECT("H"&amp;(ROW()+12*(($AO800-1)*3+$AP800)-ROW())/12+5):INDIRECT("S"&amp;(ROW()+12*(($AO800-1)*3+$AP800)-ROW())/12+5),AR800)</f>
        <v>0</v>
      </c>
      <c r="AV800" s="376">
        <f ca="1">IF(AND(AR800&gt;0,AS800&gt;0),COUNTIF(AV$6:AV799,"&gt;0")+1,0)</f>
        <v>0</v>
      </c>
    </row>
    <row r="801" spans="41:48" x14ac:dyDescent="0.15">
      <c r="AO801" s="376">
        <v>23</v>
      </c>
      <c r="AP801" s="376">
        <v>1</v>
      </c>
      <c r="AQ801" s="376">
        <v>4</v>
      </c>
      <c r="AR801" s="376">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76">
        <f ca="1">COUNTIF(INDIRECT("H"&amp;(ROW()+12*(($AO801-1)*3+$AP801)-ROW())/12+5):INDIRECT("S"&amp;(ROW()+12*(($AO801-1)*3+$AP801)-ROW())/12+5),AR801)</f>
        <v>0</v>
      </c>
      <c r="AV801" s="376">
        <f ca="1">IF(AND(AR801&gt;0,AS801&gt;0),COUNTIF(AV$6:AV800,"&gt;0")+1,0)</f>
        <v>0</v>
      </c>
    </row>
    <row r="802" spans="41:48" x14ac:dyDescent="0.15">
      <c r="AO802" s="376">
        <v>23</v>
      </c>
      <c r="AP802" s="376">
        <v>1</v>
      </c>
      <c r="AQ802" s="376">
        <v>5</v>
      </c>
      <c r="AR802" s="376">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76">
        <f ca="1">COUNTIF(INDIRECT("H"&amp;(ROW()+12*(($AO802-1)*3+$AP802)-ROW())/12+5):INDIRECT("S"&amp;(ROW()+12*(($AO802-1)*3+$AP802)-ROW())/12+5),AR802)</f>
        <v>0</v>
      </c>
      <c r="AV802" s="376">
        <f ca="1">IF(AND(AR802&gt;0,AS802&gt;0),COUNTIF(AV$6:AV801,"&gt;0")+1,0)</f>
        <v>0</v>
      </c>
    </row>
    <row r="803" spans="41:48" x14ac:dyDescent="0.15">
      <c r="AO803" s="376">
        <v>23</v>
      </c>
      <c r="AP803" s="376">
        <v>1</v>
      </c>
      <c r="AQ803" s="376">
        <v>6</v>
      </c>
      <c r="AR803" s="376">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76">
        <f ca="1">COUNTIF(INDIRECT("H"&amp;(ROW()+12*(($AO803-1)*3+$AP803)-ROW())/12+5):INDIRECT("S"&amp;(ROW()+12*(($AO803-1)*3+$AP803)-ROW())/12+5),AR803)</f>
        <v>0</v>
      </c>
      <c r="AV803" s="376">
        <f ca="1">IF(AND(AR803&gt;0,AS803&gt;0),COUNTIF(AV$6:AV802,"&gt;0")+1,0)</f>
        <v>0</v>
      </c>
    </row>
    <row r="804" spans="41:48" x14ac:dyDescent="0.15">
      <c r="AO804" s="376">
        <v>23</v>
      </c>
      <c r="AP804" s="376">
        <v>1</v>
      </c>
      <c r="AQ804" s="376">
        <v>7</v>
      </c>
      <c r="AR804" s="376">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76">
        <f ca="1">COUNTIF(INDIRECT("H"&amp;(ROW()+12*(($AO804-1)*3+$AP804)-ROW())/12+5):INDIRECT("S"&amp;(ROW()+12*(($AO804-1)*3+$AP804)-ROW())/12+5),AR804)</f>
        <v>0</v>
      </c>
      <c r="AV804" s="376">
        <f ca="1">IF(AND(AR804&gt;0,AS804&gt;0),COUNTIF(AV$6:AV803,"&gt;0")+1,0)</f>
        <v>0</v>
      </c>
    </row>
    <row r="805" spans="41:48" x14ac:dyDescent="0.15">
      <c r="AO805" s="376">
        <v>23</v>
      </c>
      <c r="AP805" s="376">
        <v>1</v>
      </c>
      <c r="AQ805" s="376">
        <v>8</v>
      </c>
      <c r="AR805" s="376">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76">
        <f ca="1">COUNTIF(INDIRECT("H"&amp;(ROW()+12*(($AO805-1)*3+$AP805)-ROW())/12+5):INDIRECT("S"&amp;(ROW()+12*(($AO805-1)*3+$AP805)-ROW())/12+5),AR805)</f>
        <v>0</v>
      </c>
      <c r="AV805" s="376">
        <f ca="1">IF(AND(AR805&gt;0,AS805&gt;0),COUNTIF(AV$6:AV804,"&gt;0")+1,0)</f>
        <v>0</v>
      </c>
    </row>
    <row r="806" spans="41:48" x14ac:dyDescent="0.15">
      <c r="AO806" s="376">
        <v>23</v>
      </c>
      <c r="AP806" s="376">
        <v>1</v>
      </c>
      <c r="AQ806" s="376">
        <v>9</v>
      </c>
      <c r="AR806" s="376">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76">
        <f ca="1">COUNTIF(INDIRECT("H"&amp;(ROW()+12*(($AO806-1)*3+$AP806)-ROW())/12+5):INDIRECT("S"&amp;(ROW()+12*(($AO806-1)*3+$AP806)-ROW())/12+5),AR806)</f>
        <v>0</v>
      </c>
      <c r="AV806" s="376">
        <f ca="1">IF(AND(AR806&gt;0,AS806&gt;0),COUNTIF(AV$6:AV805,"&gt;0")+1,0)</f>
        <v>0</v>
      </c>
    </row>
    <row r="807" spans="41:48" x14ac:dyDescent="0.15">
      <c r="AO807" s="376">
        <v>23</v>
      </c>
      <c r="AP807" s="376">
        <v>1</v>
      </c>
      <c r="AQ807" s="376">
        <v>10</v>
      </c>
      <c r="AR807" s="376">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76">
        <f ca="1">COUNTIF(INDIRECT("H"&amp;(ROW()+12*(($AO807-1)*3+$AP807)-ROW())/12+5):INDIRECT("S"&amp;(ROW()+12*(($AO807-1)*3+$AP807)-ROW())/12+5),AR807)</f>
        <v>0</v>
      </c>
      <c r="AV807" s="376">
        <f ca="1">IF(AND(AR807&gt;0,AS807&gt;0),COUNTIF(AV$6:AV806,"&gt;0")+1,0)</f>
        <v>0</v>
      </c>
    </row>
    <row r="808" spans="41:48" x14ac:dyDescent="0.15">
      <c r="AO808" s="376">
        <v>23</v>
      </c>
      <c r="AP808" s="376">
        <v>1</v>
      </c>
      <c r="AQ808" s="376">
        <v>11</v>
      </c>
      <c r="AR808" s="376">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76">
        <f ca="1">COUNTIF(INDIRECT("H"&amp;(ROW()+12*(($AO808-1)*3+$AP808)-ROW())/12+5):INDIRECT("S"&amp;(ROW()+12*(($AO808-1)*3+$AP808)-ROW())/12+5),AR808)</f>
        <v>0</v>
      </c>
      <c r="AV808" s="376">
        <f ca="1">IF(AND(AR808&gt;0,AS808&gt;0),COUNTIF(AV$6:AV807,"&gt;0")+1,0)</f>
        <v>0</v>
      </c>
    </row>
    <row r="809" spans="41:48" x14ac:dyDescent="0.15">
      <c r="AO809" s="376">
        <v>23</v>
      </c>
      <c r="AP809" s="376">
        <v>1</v>
      </c>
      <c r="AQ809" s="376">
        <v>12</v>
      </c>
      <c r="AR809" s="376">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76">
        <f ca="1">COUNTIF(INDIRECT("H"&amp;(ROW()+12*(($AO809-1)*3+$AP809)-ROW())/12+5):INDIRECT("S"&amp;(ROW()+12*(($AO809-1)*3+$AP809)-ROW())/12+5),AR809)</f>
        <v>0</v>
      </c>
      <c r="AV809" s="376">
        <f ca="1">IF(AND(AR809&gt;0,AS809&gt;0),COUNTIF(AV$6:AV808,"&gt;0")+1,0)</f>
        <v>0</v>
      </c>
    </row>
    <row r="810" spans="41:48" x14ac:dyDescent="0.15">
      <c r="AO810" s="376">
        <v>23</v>
      </c>
      <c r="AP810" s="376">
        <v>2</v>
      </c>
      <c r="AQ810" s="376">
        <v>1</v>
      </c>
      <c r="AR810" s="376">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76">
        <f ca="1">COUNTIF(INDIRECT("H"&amp;(ROW()+12*(($AO810-1)*3+$AP810)-ROW())/12+5):INDIRECT("S"&amp;(ROW()+12*(($AO810-1)*3+$AP810)-ROW())/12+5),AR810)</f>
        <v>0</v>
      </c>
      <c r="AV810" s="376">
        <f ca="1">IF(AND(AR810&gt;0,AS810&gt;0),COUNTIF(AV$6:AV809,"&gt;0")+1,0)</f>
        <v>0</v>
      </c>
    </row>
    <row r="811" spans="41:48" x14ac:dyDescent="0.15">
      <c r="AO811" s="376">
        <v>23</v>
      </c>
      <c r="AP811" s="376">
        <v>2</v>
      </c>
      <c r="AQ811" s="376">
        <v>2</v>
      </c>
      <c r="AR811" s="376">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76">
        <f ca="1">COUNTIF(INDIRECT("H"&amp;(ROW()+12*(($AO811-1)*3+$AP811)-ROW())/12+5):INDIRECT("S"&amp;(ROW()+12*(($AO811-1)*3+$AP811)-ROW())/12+5),AR811)</f>
        <v>0</v>
      </c>
      <c r="AV811" s="376">
        <f ca="1">IF(AND(AR811&gt;0,AS811&gt;0),COUNTIF(AV$6:AV810,"&gt;0")+1,0)</f>
        <v>0</v>
      </c>
    </row>
    <row r="812" spans="41:48" x14ac:dyDescent="0.15">
      <c r="AO812" s="376">
        <v>23</v>
      </c>
      <c r="AP812" s="376">
        <v>2</v>
      </c>
      <c r="AQ812" s="376">
        <v>3</v>
      </c>
      <c r="AR812" s="376">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76">
        <f ca="1">COUNTIF(INDIRECT("H"&amp;(ROW()+12*(($AO812-1)*3+$AP812)-ROW())/12+5):INDIRECT("S"&amp;(ROW()+12*(($AO812-1)*3+$AP812)-ROW())/12+5),AR812)</f>
        <v>0</v>
      </c>
      <c r="AV812" s="376">
        <f ca="1">IF(AND(AR812&gt;0,AS812&gt;0),COUNTIF(AV$6:AV811,"&gt;0")+1,0)</f>
        <v>0</v>
      </c>
    </row>
    <row r="813" spans="41:48" x14ac:dyDescent="0.15">
      <c r="AO813" s="376">
        <v>23</v>
      </c>
      <c r="AP813" s="376">
        <v>2</v>
      </c>
      <c r="AQ813" s="376">
        <v>4</v>
      </c>
      <c r="AR813" s="376">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76">
        <f ca="1">COUNTIF(INDIRECT("H"&amp;(ROW()+12*(($AO813-1)*3+$AP813)-ROW())/12+5):INDIRECT("S"&amp;(ROW()+12*(($AO813-1)*3+$AP813)-ROW())/12+5),AR813)</f>
        <v>0</v>
      </c>
      <c r="AV813" s="376">
        <f ca="1">IF(AND(AR813&gt;0,AS813&gt;0),COUNTIF(AV$6:AV812,"&gt;0")+1,0)</f>
        <v>0</v>
      </c>
    </row>
    <row r="814" spans="41:48" x14ac:dyDescent="0.15">
      <c r="AO814" s="376">
        <v>23</v>
      </c>
      <c r="AP814" s="376">
        <v>2</v>
      </c>
      <c r="AQ814" s="376">
        <v>5</v>
      </c>
      <c r="AR814" s="376">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76">
        <f ca="1">COUNTIF(INDIRECT("H"&amp;(ROW()+12*(($AO814-1)*3+$AP814)-ROW())/12+5):INDIRECT("S"&amp;(ROW()+12*(($AO814-1)*3+$AP814)-ROW())/12+5),AR814)</f>
        <v>0</v>
      </c>
      <c r="AV814" s="376">
        <f ca="1">IF(AND(AR814&gt;0,AS814&gt;0),COUNTIF(AV$6:AV813,"&gt;0")+1,0)</f>
        <v>0</v>
      </c>
    </row>
    <row r="815" spans="41:48" x14ac:dyDescent="0.15">
      <c r="AO815" s="376">
        <v>23</v>
      </c>
      <c r="AP815" s="376">
        <v>2</v>
      </c>
      <c r="AQ815" s="376">
        <v>6</v>
      </c>
      <c r="AR815" s="376">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76">
        <f ca="1">COUNTIF(INDIRECT("H"&amp;(ROW()+12*(($AO815-1)*3+$AP815)-ROW())/12+5):INDIRECT("S"&amp;(ROW()+12*(($AO815-1)*3+$AP815)-ROW())/12+5),AR815)</f>
        <v>0</v>
      </c>
      <c r="AV815" s="376">
        <f ca="1">IF(AND(AR815&gt;0,AS815&gt;0),COUNTIF(AV$6:AV814,"&gt;0")+1,0)</f>
        <v>0</v>
      </c>
    </row>
    <row r="816" spans="41:48" x14ac:dyDescent="0.15">
      <c r="AO816" s="376">
        <v>23</v>
      </c>
      <c r="AP816" s="376">
        <v>2</v>
      </c>
      <c r="AQ816" s="376">
        <v>7</v>
      </c>
      <c r="AR816" s="376">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76">
        <f ca="1">COUNTIF(INDIRECT("H"&amp;(ROW()+12*(($AO816-1)*3+$AP816)-ROW())/12+5):INDIRECT("S"&amp;(ROW()+12*(($AO816-1)*3+$AP816)-ROW())/12+5),AR816)</f>
        <v>0</v>
      </c>
      <c r="AV816" s="376">
        <f ca="1">IF(AND(AR816&gt;0,AS816&gt;0),COUNTIF(AV$6:AV815,"&gt;0")+1,0)</f>
        <v>0</v>
      </c>
    </row>
    <row r="817" spans="41:48" x14ac:dyDescent="0.15">
      <c r="AO817" s="376">
        <v>23</v>
      </c>
      <c r="AP817" s="376">
        <v>2</v>
      </c>
      <c r="AQ817" s="376">
        <v>8</v>
      </c>
      <c r="AR817" s="376">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76">
        <f ca="1">COUNTIF(INDIRECT("H"&amp;(ROW()+12*(($AO817-1)*3+$AP817)-ROW())/12+5):INDIRECT("S"&amp;(ROW()+12*(($AO817-1)*3+$AP817)-ROW())/12+5),AR817)</f>
        <v>0</v>
      </c>
      <c r="AV817" s="376">
        <f ca="1">IF(AND(AR817&gt;0,AS817&gt;0),COUNTIF(AV$6:AV816,"&gt;0")+1,0)</f>
        <v>0</v>
      </c>
    </row>
    <row r="818" spans="41:48" x14ac:dyDescent="0.15">
      <c r="AO818" s="376">
        <v>23</v>
      </c>
      <c r="AP818" s="376">
        <v>2</v>
      </c>
      <c r="AQ818" s="376">
        <v>9</v>
      </c>
      <c r="AR818" s="376">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76">
        <f ca="1">COUNTIF(INDIRECT("H"&amp;(ROW()+12*(($AO818-1)*3+$AP818)-ROW())/12+5):INDIRECT("S"&amp;(ROW()+12*(($AO818-1)*3+$AP818)-ROW())/12+5),AR818)</f>
        <v>0</v>
      </c>
      <c r="AV818" s="376">
        <f ca="1">IF(AND(AR818&gt;0,AS818&gt;0),COUNTIF(AV$6:AV817,"&gt;0")+1,0)</f>
        <v>0</v>
      </c>
    </row>
    <row r="819" spans="41:48" x14ac:dyDescent="0.15">
      <c r="AO819" s="376">
        <v>23</v>
      </c>
      <c r="AP819" s="376">
        <v>2</v>
      </c>
      <c r="AQ819" s="376">
        <v>10</v>
      </c>
      <c r="AR819" s="376">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76">
        <f ca="1">COUNTIF(INDIRECT("H"&amp;(ROW()+12*(($AO819-1)*3+$AP819)-ROW())/12+5):INDIRECT("S"&amp;(ROW()+12*(($AO819-1)*3+$AP819)-ROW())/12+5),AR819)</f>
        <v>0</v>
      </c>
      <c r="AV819" s="376">
        <f ca="1">IF(AND(AR819&gt;0,AS819&gt;0),COUNTIF(AV$6:AV818,"&gt;0")+1,0)</f>
        <v>0</v>
      </c>
    </row>
    <row r="820" spans="41:48" x14ac:dyDescent="0.15">
      <c r="AO820" s="376">
        <v>23</v>
      </c>
      <c r="AP820" s="376">
        <v>2</v>
      </c>
      <c r="AQ820" s="376">
        <v>11</v>
      </c>
      <c r="AR820" s="376">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76">
        <f ca="1">COUNTIF(INDIRECT("H"&amp;(ROW()+12*(($AO820-1)*3+$AP820)-ROW())/12+5):INDIRECT("S"&amp;(ROW()+12*(($AO820-1)*3+$AP820)-ROW())/12+5),AR820)</f>
        <v>0</v>
      </c>
      <c r="AV820" s="376">
        <f ca="1">IF(AND(AR820&gt;0,AS820&gt;0),COUNTIF(AV$6:AV819,"&gt;0")+1,0)</f>
        <v>0</v>
      </c>
    </row>
    <row r="821" spans="41:48" x14ac:dyDescent="0.15">
      <c r="AO821" s="376">
        <v>23</v>
      </c>
      <c r="AP821" s="376">
        <v>2</v>
      </c>
      <c r="AQ821" s="376">
        <v>12</v>
      </c>
      <c r="AR821" s="376">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76">
        <f ca="1">COUNTIF(INDIRECT("H"&amp;(ROW()+12*(($AO821-1)*3+$AP821)-ROW())/12+5):INDIRECT("S"&amp;(ROW()+12*(($AO821-1)*3+$AP821)-ROW())/12+5),AR821)</f>
        <v>0</v>
      </c>
      <c r="AV821" s="376">
        <f ca="1">IF(AND(AR821&gt;0,AS821&gt;0),COUNTIF(AV$6:AV820,"&gt;0")+1,0)</f>
        <v>0</v>
      </c>
    </row>
    <row r="822" spans="41:48" x14ac:dyDescent="0.15">
      <c r="AO822" s="376">
        <v>23</v>
      </c>
      <c r="AP822" s="376">
        <v>3</v>
      </c>
      <c r="AQ822" s="376">
        <v>1</v>
      </c>
      <c r="AR822" s="376">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76">
        <f ca="1">COUNTIF(INDIRECT("H"&amp;(ROW()+12*(($AO822-1)*3+$AP822)-ROW())/12+5):INDIRECT("S"&amp;(ROW()+12*(($AO822-1)*3+$AP822)-ROW())/12+5),AR822)</f>
        <v>0</v>
      </c>
      <c r="AV822" s="376">
        <f ca="1">IF(AND(AR822&gt;0,AS822&gt;0),COUNTIF(AV$6:AV821,"&gt;0")+1,0)</f>
        <v>0</v>
      </c>
    </row>
    <row r="823" spans="41:48" x14ac:dyDescent="0.15">
      <c r="AO823" s="376">
        <v>23</v>
      </c>
      <c r="AP823" s="376">
        <v>3</v>
      </c>
      <c r="AQ823" s="376">
        <v>2</v>
      </c>
      <c r="AR823" s="376">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76">
        <f ca="1">COUNTIF(INDIRECT("H"&amp;(ROW()+12*(($AO823-1)*3+$AP823)-ROW())/12+5):INDIRECT("S"&amp;(ROW()+12*(($AO823-1)*3+$AP823)-ROW())/12+5),AR823)</f>
        <v>0</v>
      </c>
      <c r="AV823" s="376">
        <f ca="1">IF(AND(AR823&gt;0,AS823&gt;0),COUNTIF(AV$6:AV822,"&gt;0")+1,0)</f>
        <v>0</v>
      </c>
    </row>
    <row r="824" spans="41:48" x14ac:dyDescent="0.15">
      <c r="AO824" s="376">
        <v>23</v>
      </c>
      <c r="AP824" s="376">
        <v>3</v>
      </c>
      <c r="AQ824" s="376">
        <v>3</v>
      </c>
      <c r="AR824" s="376">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76">
        <f ca="1">COUNTIF(INDIRECT("H"&amp;(ROW()+12*(($AO824-1)*3+$AP824)-ROW())/12+5):INDIRECT("S"&amp;(ROW()+12*(($AO824-1)*3+$AP824)-ROW())/12+5),AR824)</f>
        <v>0</v>
      </c>
      <c r="AV824" s="376">
        <f ca="1">IF(AND(AR824&gt;0,AS824&gt;0),COUNTIF(AV$6:AV823,"&gt;0")+1,0)</f>
        <v>0</v>
      </c>
    </row>
    <row r="825" spans="41:48" x14ac:dyDescent="0.15">
      <c r="AO825" s="376">
        <v>23</v>
      </c>
      <c r="AP825" s="376">
        <v>3</v>
      </c>
      <c r="AQ825" s="376">
        <v>4</v>
      </c>
      <c r="AR825" s="376">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76">
        <f ca="1">COUNTIF(INDIRECT("H"&amp;(ROW()+12*(($AO825-1)*3+$AP825)-ROW())/12+5):INDIRECT("S"&amp;(ROW()+12*(($AO825-1)*3+$AP825)-ROW())/12+5),AR825)</f>
        <v>0</v>
      </c>
      <c r="AV825" s="376">
        <f ca="1">IF(AND(AR825&gt;0,AS825&gt;0),COUNTIF(AV$6:AV824,"&gt;0")+1,0)</f>
        <v>0</v>
      </c>
    </row>
    <row r="826" spans="41:48" x14ac:dyDescent="0.15">
      <c r="AO826" s="376">
        <v>23</v>
      </c>
      <c r="AP826" s="376">
        <v>3</v>
      </c>
      <c r="AQ826" s="376">
        <v>5</v>
      </c>
      <c r="AR826" s="376">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76">
        <f ca="1">COUNTIF(INDIRECT("H"&amp;(ROW()+12*(($AO826-1)*3+$AP826)-ROW())/12+5):INDIRECT("S"&amp;(ROW()+12*(($AO826-1)*3+$AP826)-ROW())/12+5),AR826)</f>
        <v>0</v>
      </c>
      <c r="AV826" s="376">
        <f ca="1">IF(AND(AR826&gt;0,AS826&gt;0),COUNTIF(AV$6:AV825,"&gt;0")+1,0)</f>
        <v>0</v>
      </c>
    </row>
    <row r="827" spans="41:48" x14ac:dyDescent="0.15">
      <c r="AO827" s="376">
        <v>23</v>
      </c>
      <c r="AP827" s="376">
        <v>3</v>
      </c>
      <c r="AQ827" s="376">
        <v>6</v>
      </c>
      <c r="AR827" s="376">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76">
        <f ca="1">COUNTIF(INDIRECT("H"&amp;(ROW()+12*(($AO827-1)*3+$AP827)-ROW())/12+5):INDIRECT("S"&amp;(ROW()+12*(($AO827-1)*3+$AP827)-ROW())/12+5),AR827)</f>
        <v>0</v>
      </c>
      <c r="AV827" s="376">
        <f ca="1">IF(AND(AR827&gt;0,AS827&gt;0),COUNTIF(AV$6:AV826,"&gt;0")+1,0)</f>
        <v>0</v>
      </c>
    </row>
    <row r="828" spans="41:48" x14ac:dyDescent="0.15">
      <c r="AO828" s="376">
        <v>23</v>
      </c>
      <c r="AP828" s="376">
        <v>3</v>
      </c>
      <c r="AQ828" s="376">
        <v>7</v>
      </c>
      <c r="AR828" s="376">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76">
        <f ca="1">COUNTIF(INDIRECT("H"&amp;(ROW()+12*(($AO828-1)*3+$AP828)-ROW())/12+5):INDIRECT("S"&amp;(ROW()+12*(($AO828-1)*3+$AP828)-ROW())/12+5),AR828)</f>
        <v>0</v>
      </c>
      <c r="AV828" s="376">
        <f ca="1">IF(AND(AR828&gt;0,AS828&gt;0),COUNTIF(AV$6:AV827,"&gt;0")+1,0)</f>
        <v>0</v>
      </c>
    </row>
    <row r="829" spans="41:48" x14ac:dyDescent="0.15">
      <c r="AO829" s="376">
        <v>23</v>
      </c>
      <c r="AP829" s="376">
        <v>3</v>
      </c>
      <c r="AQ829" s="376">
        <v>8</v>
      </c>
      <c r="AR829" s="376">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76">
        <f ca="1">COUNTIF(INDIRECT("H"&amp;(ROW()+12*(($AO829-1)*3+$AP829)-ROW())/12+5):INDIRECT("S"&amp;(ROW()+12*(($AO829-1)*3+$AP829)-ROW())/12+5),AR829)</f>
        <v>0</v>
      </c>
      <c r="AV829" s="376">
        <f ca="1">IF(AND(AR829&gt;0,AS829&gt;0),COUNTIF(AV$6:AV828,"&gt;0")+1,0)</f>
        <v>0</v>
      </c>
    </row>
    <row r="830" spans="41:48" x14ac:dyDescent="0.15">
      <c r="AO830" s="376">
        <v>23</v>
      </c>
      <c r="AP830" s="376">
        <v>3</v>
      </c>
      <c r="AQ830" s="376">
        <v>9</v>
      </c>
      <c r="AR830" s="376">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76">
        <f ca="1">COUNTIF(INDIRECT("H"&amp;(ROW()+12*(($AO830-1)*3+$AP830)-ROW())/12+5):INDIRECT("S"&amp;(ROW()+12*(($AO830-1)*3+$AP830)-ROW())/12+5),AR830)</f>
        <v>0</v>
      </c>
      <c r="AV830" s="376">
        <f ca="1">IF(AND(AR830&gt;0,AS830&gt;0),COUNTIF(AV$6:AV829,"&gt;0")+1,0)</f>
        <v>0</v>
      </c>
    </row>
    <row r="831" spans="41:48" x14ac:dyDescent="0.15">
      <c r="AO831" s="376">
        <v>23</v>
      </c>
      <c r="AP831" s="376">
        <v>3</v>
      </c>
      <c r="AQ831" s="376">
        <v>10</v>
      </c>
      <c r="AR831" s="376">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76">
        <f ca="1">COUNTIF(INDIRECT("H"&amp;(ROW()+12*(($AO831-1)*3+$AP831)-ROW())/12+5):INDIRECT("S"&amp;(ROW()+12*(($AO831-1)*3+$AP831)-ROW())/12+5),AR831)</f>
        <v>0</v>
      </c>
      <c r="AV831" s="376">
        <f ca="1">IF(AND(AR831&gt;0,AS831&gt;0),COUNTIF(AV$6:AV830,"&gt;0")+1,0)</f>
        <v>0</v>
      </c>
    </row>
    <row r="832" spans="41:48" x14ac:dyDescent="0.15">
      <c r="AO832" s="376">
        <v>23</v>
      </c>
      <c r="AP832" s="376">
        <v>3</v>
      </c>
      <c r="AQ832" s="376">
        <v>11</v>
      </c>
      <c r="AR832" s="376">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76">
        <f ca="1">COUNTIF(INDIRECT("H"&amp;(ROW()+12*(($AO832-1)*3+$AP832)-ROW())/12+5):INDIRECT("S"&amp;(ROW()+12*(($AO832-1)*3+$AP832)-ROW())/12+5),AR832)</f>
        <v>0</v>
      </c>
      <c r="AV832" s="376">
        <f ca="1">IF(AND(AR832&gt;0,AS832&gt;0),COUNTIF(AV$6:AV831,"&gt;0")+1,0)</f>
        <v>0</v>
      </c>
    </row>
    <row r="833" spans="41:48" x14ac:dyDescent="0.15">
      <c r="AO833" s="376">
        <v>23</v>
      </c>
      <c r="AP833" s="376">
        <v>3</v>
      </c>
      <c r="AQ833" s="376">
        <v>12</v>
      </c>
      <c r="AR833" s="376">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76">
        <f ca="1">COUNTIF(INDIRECT("H"&amp;(ROW()+12*(($AO833-1)*3+$AP833)-ROW())/12+5):INDIRECT("S"&amp;(ROW()+12*(($AO833-1)*3+$AP833)-ROW())/12+5),AR833)</f>
        <v>0</v>
      </c>
      <c r="AV833" s="376">
        <f ca="1">IF(AND(AR833&gt;0,AS833&gt;0),COUNTIF(AV$6:AV832,"&gt;0")+1,0)</f>
        <v>0</v>
      </c>
    </row>
    <row r="834" spans="41:48" x14ac:dyDescent="0.15">
      <c r="AO834" s="376">
        <v>24</v>
      </c>
      <c r="AP834" s="376">
        <v>1</v>
      </c>
      <c r="AQ834" s="376">
        <v>1</v>
      </c>
      <c r="AR834" s="376">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76">
        <f ca="1">COUNTIF(INDIRECT("H"&amp;(ROW()+12*(($AO834-1)*3+$AP834)-ROW())/12+5):INDIRECT("S"&amp;(ROW()+12*(($AO834-1)*3+$AP834)-ROW())/12+5),AR834)</f>
        <v>0</v>
      </c>
      <c r="AV834" s="376">
        <f ca="1">IF(AND(AR834&gt;0,AS834&gt;0),COUNTIF(AV$6:AV833,"&gt;0")+1,0)</f>
        <v>0</v>
      </c>
    </row>
    <row r="835" spans="41:48" x14ac:dyDescent="0.15">
      <c r="AO835" s="376">
        <v>24</v>
      </c>
      <c r="AP835" s="376">
        <v>1</v>
      </c>
      <c r="AQ835" s="376">
        <v>2</v>
      </c>
      <c r="AR835" s="376">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76">
        <f ca="1">COUNTIF(INDIRECT("H"&amp;(ROW()+12*(($AO835-1)*3+$AP835)-ROW())/12+5):INDIRECT("S"&amp;(ROW()+12*(($AO835-1)*3+$AP835)-ROW())/12+5),AR835)</f>
        <v>0</v>
      </c>
      <c r="AV835" s="376">
        <f ca="1">IF(AND(AR835&gt;0,AS835&gt;0),COUNTIF(AV$6:AV834,"&gt;0")+1,0)</f>
        <v>0</v>
      </c>
    </row>
    <row r="836" spans="41:48" x14ac:dyDescent="0.15">
      <c r="AO836" s="376">
        <v>24</v>
      </c>
      <c r="AP836" s="376">
        <v>1</v>
      </c>
      <c r="AQ836" s="376">
        <v>3</v>
      </c>
      <c r="AR836" s="376">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76">
        <f ca="1">COUNTIF(INDIRECT("H"&amp;(ROW()+12*(($AO836-1)*3+$AP836)-ROW())/12+5):INDIRECT("S"&amp;(ROW()+12*(($AO836-1)*3+$AP836)-ROW())/12+5),AR836)</f>
        <v>0</v>
      </c>
      <c r="AV836" s="376">
        <f ca="1">IF(AND(AR836&gt;0,AS836&gt;0),COUNTIF(AV$6:AV835,"&gt;0")+1,0)</f>
        <v>0</v>
      </c>
    </row>
    <row r="837" spans="41:48" x14ac:dyDescent="0.15">
      <c r="AO837" s="376">
        <v>24</v>
      </c>
      <c r="AP837" s="376">
        <v>1</v>
      </c>
      <c r="AQ837" s="376">
        <v>4</v>
      </c>
      <c r="AR837" s="376">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76">
        <f ca="1">COUNTIF(INDIRECT("H"&amp;(ROW()+12*(($AO837-1)*3+$AP837)-ROW())/12+5):INDIRECT("S"&amp;(ROW()+12*(($AO837-1)*3+$AP837)-ROW())/12+5),AR837)</f>
        <v>0</v>
      </c>
      <c r="AV837" s="376">
        <f ca="1">IF(AND(AR837&gt;0,AS837&gt;0),COUNTIF(AV$6:AV836,"&gt;0")+1,0)</f>
        <v>0</v>
      </c>
    </row>
    <row r="838" spans="41:48" x14ac:dyDescent="0.15">
      <c r="AO838" s="376">
        <v>24</v>
      </c>
      <c r="AP838" s="376">
        <v>1</v>
      </c>
      <c r="AQ838" s="376">
        <v>5</v>
      </c>
      <c r="AR838" s="376">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76">
        <f ca="1">COUNTIF(INDIRECT("H"&amp;(ROW()+12*(($AO838-1)*3+$AP838)-ROW())/12+5):INDIRECT("S"&amp;(ROW()+12*(($AO838-1)*3+$AP838)-ROW())/12+5),AR838)</f>
        <v>0</v>
      </c>
      <c r="AV838" s="376">
        <f ca="1">IF(AND(AR838&gt;0,AS838&gt;0),COUNTIF(AV$6:AV837,"&gt;0")+1,0)</f>
        <v>0</v>
      </c>
    </row>
    <row r="839" spans="41:48" x14ac:dyDescent="0.15">
      <c r="AO839" s="376">
        <v>24</v>
      </c>
      <c r="AP839" s="376">
        <v>1</v>
      </c>
      <c r="AQ839" s="376">
        <v>6</v>
      </c>
      <c r="AR839" s="376">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76">
        <f ca="1">COUNTIF(INDIRECT("H"&amp;(ROW()+12*(($AO839-1)*3+$AP839)-ROW())/12+5):INDIRECT("S"&amp;(ROW()+12*(($AO839-1)*3+$AP839)-ROW())/12+5),AR839)</f>
        <v>0</v>
      </c>
      <c r="AV839" s="376">
        <f ca="1">IF(AND(AR839&gt;0,AS839&gt;0),COUNTIF(AV$6:AV838,"&gt;0")+1,0)</f>
        <v>0</v>
      </c>
    </row>
    <row r="840" spans="41:48" x14ac:dyDescent="0.15">
      <c r="AO840" s="376">
        <v>24</v>
      </c>
      <c r="AP840" s="376">
        <v>1</v>
      </c>
      <c r="AQ840" s="376">
        <v>7</v>
      </c>
      <c r="AR840" s="376">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76">
        <f ca="1">COUNTIF(INDIRECT("H"&amp;(ROW()+12*(($AO840-1)*3+$AP840)-ROW())/12+5):INDIRECT("S"&amp;(ROW()+12*(($AO840-1)*3+$AP840)-ROW())/12+5),AR840)</f>
        <v>0</v>
      </c>
      <c r="AV840" s="376">
        <f ca="1">IF(AND(AR840&gt;0,AS840&gt;0),COUNTIF(AV$6:AV839,"&gt;0")+1,0)</f>
        <v>0</v>
      </c>
    </row>
    <row r="841" spans="41:48" x14ac:dyDescent="0.15">
      <c r="AO841" s="376">
        <v>24</v>
      </c>
      <c r="AP841" s="376">
        <v>1</v>
      </c>
      <c r="AQ841" s="376">
        <v>8</v>
      </c>
      <c r="AR841" s="376">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76">
        <f ca="1">COUNTIF(INDIRECT("H"&amp;(ROW()+12*(($AO841-1)*3+$AP841)-ROW())/12+5):INDIRECT("S"&amp;(ROW()+12*(($AO841-1)*3+$AP841)-ROW())/12+5),AR841)</f>
        <v>0</v>
      </c>
      <c r="AV841" s="376">
        <f ca="1">IF(AND(AR841&gt;0,AS841&gt;0),COUNTIF(AV$6:AV840,"&gt;0")+1,0)</f>
        <v>0</v>
      </c>
    </row>
    <row r="842" spans="41:48" x14ac:dyDescent="0.15">
      <c r="AO842" s="376">
        <v>24</v>
      </c>
      <c r="AP842" s="376">
        <v>1</v>
      </c>
      <c r="AQ842" s="376">
        <v>9</v>
      </c>
      <c r="AR842" s="376">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76">
        <f ca="1">COUNTIF(INDIRECT("H"&amp;(ROW()+12*(($AO842-1)*3+$AP842)-ROW())/12+5):INDIRECT("S"&amp;(ROW()+12*(($AO842-1)*3+$AP842)-ROW())/12+5),AR842)</f>
        <v>0</v>
      </c>
      <c r="AV842" s="376">
        <f ca="1">IF(AND(AR842&gt;0,AS842&gt;0),COUNTIF(AV$6:AV841,"&gt;0")+1,0)</f>
        <v>0</v>
      </c>
    </row>
    <row r="843" spans="41:48" x14ac:dyDescent="0.15">
      <c r="AO843" s="376">
        <v>24</v>
      </c>
      <c r="AP843" s="376">
        <v>1</v>
      </c>
      <c r="AQ843" s="376">
        <v>10</v>
      </c>
      <c r="AR843" s="376">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76">
        <f ca="1">COUNTIF(INDIRECT("H"&amp;(ROW()+12*(($AO843-1)*3+$AP843)-ROW())/12+5):INDIRECT("S"&amp;(ROW()+12*(($AO843-1)*3+$AP843)-ROW())/12+5),AR843)</f>
        <v>0</v>
      </c>
      <c r="AV843" s="376">
        <f ca="1">IF(AND(AR843&gt;0,AS843&gt;0),COUNTIF(AV$6:AV842,"&gt;0")+1,0)</f>
        <v>0</v>
      </c>
    </row>
    <row r="844" spans="41:48" x14ac:dyDescent="0.15">
      <c r="AO844" s="376">
        <v>24</v>
      </c>
      <c r="AP844" s="376">
        <v>1</v>
      </c>
      <c r="AQ844" s="376">
        <v>11</v>
      </c>
      <c r="AR844" s="376">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76">
        <f ca="1">COUNTIF(INDIRECT("H"&amp;(ROW()+12*(($AO844-1)*3+$AP844)-ROW())/12+5):INDIRECT("S"&amp;(ROW()+12*(($AO844-1)*3+$AP844)-ROW())/12+5),AR844)</f>
        <v>0</v>
      </c>
      <c r="AV844" s="376">
        <f ca="1">IF(AND(AR844&gt;0,AS844&gt;0),COUNTIF(AV$6:AV843,"&gt;0")+1,0)</f>
        <v>0</v>
      </c>
    </row>
    <row r="845" spans="41:48" x14ac:dyDescent="0.15">
      <c r="AO845" s="376">
        <v>24</v>
      </c>
      <c r="AP845" s="376">
        <v>1</v>
      </c>
      <c r="AQ845" s="376">
        <v>12</v>
      </c>
      <c r="AR845" s="376">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76">
        <f ca="1">COUNTIF(INDIRECT("H"&amp;(ROW()+12*(($AO845-1)*3+$AP845)-ROW())/12+5):INDIRECT("S"&amp;(ROW()+12*(($AO845-1)*3+$AP845)-ROW())/12+5),AR845)</f>
        <v>0</v>
      </c>
      <c r="AV845" s="376">
        <f ca="1">IF(AND(AR845&gt;0,AS845&gt;0),COUNTIF(AV$6:AV844,"&gt;0")+1,0)</f>
        <v>0</v>
      </c>
    </row>
    <row r="846" spans="41:48" x14ac:dyDescent="0.15">
      <c r="AO846" s="376">
        <v>24</v>
      </c>
      <c r="AP846" s="376">
        <v>2</v>
      </c>
      <c r="AQ846" s="376">
        <v>1</v>
      </c>
      <c r="AR846" s="376">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76">
        <f ca="1">COUNTIF(INDIRECT("H"&amp;(ROW()+12*(($AO846-1)*3+$AP846)-ROW())/12+5):INDIRECT("S"&amp;(ROW()+12*(($AO846-1)*3+$AP846)-ROW())/12+5),AR846)</f>
        <v>0</v>
      </c>
      <c r="AV846" s="376">
        <f ca="1">IF(AND(AR846&gt;0,AS846&gt;0),COUNTIF(AV$6:AV845,"&gt;0")+1,0)</f>
        <v>0</v>
      </c>
    </row>
    <row r="847" spans="41:48" x14ac:dyDescent="0.15">
      <c r="AO847" s="376">
        <v>24</v>
      </c>
      <c r="AP847" s="376">
        <v>2</v>
      </c>
      <c r="AQ847" s="376">
        <v>2</v>
      </c>
      <c r="AR847" s="376">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76">
        <f ca="1">COUNTIF(INDIRECT("H"&amp;(ROW()+12*(($AO847-1)*3+$AP847)-ROW())/12+5):INDIRECT("S"&amp;(ROW()+12*(($AO847-1)*3+$AP847)-ROW())/12+5),AR847)</f>
        <v>0</v>
      </c>
      <c r="AV847" s="376">
        <f ca="1">IF(AND(AR847&gt;0,AS847&gt;0),COUNTIF(AV$6:AV846,"&gt;0")+1,0)</f>
        <v>0</v>
      </c>
    </row>
    <row r="848" spans="41:48" x14ac:dyDescent="0.15">
      <c r="AO848" s="376">
        <v>24</v>
      </c>
      <c r="AP848" s="376">
        <v>2</v>
      </c>
      <c r="AQ848" s="376">
        <v>3</v>
      </c>
      <c r="AR848" s="376">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76">
        <f ca="1">COUNTIF(INDIRECT("H"&amp;(ROW()+12*(($AO848-1)*3+$AP848)-ROW())/12+5):INDIRECT("S"&amp;(ROW()+12*(($AO848-1)*3+$AP848)-ROW())/12+5),AR848)</f>
        <v>0</v>
      </c>
      <c r="AV848" s="376">
        <f ca="1">IF(AND(AR848&gt;0,AS848&gt;0),COUNTIF(AV$6:AV847,"&gt;0")+1,0)</f>
        <v>0</v>
      </c>
    </row>
    <row r="849" spans="41:48" x14ac:dyDescent="0.15">
      <c r="AO849" s="376">
        <v>24</v>
      </c>
      <c r="AP849" s="376">
        <v>2</v>
      </c>
      <c r="AQ849" s="376">
        <v>4</v>
      </c>
      <c r="AR849" s="376">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76">
        <f ca="1">COUNTIF(INDIRECT("H"&amp;(ROW()+12*(($AO849-1)*3+$AP849)-ROW())/12+5):INDIRECT("S"&amp;(ROW()+12*(($AO849-1)*3+$AP849)-ROW())/12+5),AR849)</f>
        <v>0</v>
      </c>
      <c r="AV849" s="376">
        <f ca="1">IF(AND(AR849&gt;0,AS849&gt;0),COUNTIF(AV$6:AV848,"&gt;0")+1,0)</f>
        <v>0</v>
      </c>
    </row>
    <row r="850" spans="41:48" x14ac:dyDescent="0.15">
      <c r="AO850" s="376">
        <v>24</v>
      </c>
      <c r="AP850" s="376">
        <v>2</v>
      </c>
      <c r="AQ850" s="376">
        <v>5</v>
      </c>
      <c r="AR850" s="376">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76">
        <f ca="1">COUNTIF(INDIRECT("H"&amp;(ROW()+12*(($AO850-1)*3+$AP850)-ROW())/12+5):INDIRECT("S"&amp;(ROW()+12*(($AO850-1)*3+$AP850)-ROW())/12+5),AR850)</f>
        <v>0</v>
      </c>
      <c r="AV850" s="376">
        <f ca="1">IF(AND(AR850&gt;0,AS850&gt;0),COUNTIF(AV$6:AV849,"&gt;0")+1,0)</f>
        <v>0</v>
      </c>
    </row>
    <row r="851" spans="41:48" x14ac:dyDescent="0.15">
      <c r="AO851" s="376">
        <v>24</v>
      </c>
      <c r="AP851" s="376">
        <v>2</v>
      </c>
      <c r="AQ851" s="376">
        <v>6</v>
      </c>
      <c r="AR851" s="376">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76">
        <f ca="1">COUNTIF(INDIRECT("H"&amp;(ROW()+12*(($AO851-1)*3+$AP851)-ROW())/12+5):INDIRECT("S"&amp;(ROW()+12*(($AO851-1)*3+$AP851)-ROW())/12+5),AR851)</f>
        <v>0</v>
      </c>
      <c r="AV851" s="376">
        <f ca="1">IF(AND(AR851&gt;0,AS851&gt;0),COUNTIF(AV$6:AV850,"&gt;0")+1,0)</f>
        <v>0</v>
      </c>
    </row>
    <row r="852" spans="41:48" x14ac:dyDescent="0.15">
      <c r="AO852" s="376">
        <v>24</v>
      </c>
      <c r="AP852" s="376">
        <v>2</v>
      </c>
      <c r="AQ852" s="376">
        <v>7</v>
      </c>
      <c r="AR852" s="376">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76">
        <f ca="1">COUNTIF(INDIRECT("H"&amp;(ROW()+12*(($AO852-1)*3+$AP852)-ROW())/12+5):INDIRECT("S"&amp;(ROW()+12*(($AO852-1)*3+$AP852)-ROW())/12+5),AR852)</f>
        <v>0</v>
      </c>
      <c r="AV852" s="376">
        <f ca="1">IF(AND(AR852&gt;0,AS852&gt;0),COUNTIF(AV$6:AV851,"&gt;0")+1,0)</f>
        <v>0</v>
      </c>
    </row>
    <row r="853" spans="41:48" x14ac:dyDescent="0.15">
      <c r="AO853" s="376">
        <v>24</v>
      </c>
      <c r="AP853" s="376">
        <v>2</v>
      </c>
      <c r="AQ853" s="376">
        <v>8</v>
      </c>
      <c r="AR853" s="376">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76">
        <f ca="1">COUNTIF(INDIRECT("H"&amp;(ROW()+12*(($AO853-1)*3+$AP853)-ROW())/12+5):INDIRECT("S"&amp;(ROW()+12*(($AO853-1)*3+$AP853)-ROW())/12+5),AR853)</f>
        <v>0</v>
      </c>
      <c r="AV853" s="376">
        <f ca="1">IF(AND(AR853&gt;0,AS853&gt;0),COUNTIF(AV$6:AV852,"&gt;0")+1,0)</f>
        <v>0</v>
      </c>
    </row>
    <row r="854" spans="41:48" x14ac:dyDescent="0.15">
      <c r="AO854" s="376">
        <v>24</v>
      </c>
      <c r="AP854" s="376">
        <v>2</v>
      </c>
      <c r="AQ854" s="376">
        <v>9</v>
      </c>
      <c r="AR854" s="376">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76">
        <f ca="1">COUNTIF(INDIRECT("H"&amp;(ROW()+12*(($AO854-1)*3+$AP854)-ROW())/12+5):INDIRECT("S"&amp;(ROW()+12*(($AO854-1)*3+$AP854)-ROW())/12+5),AR854)</f>
        <v>0</v>
      </c>
      <c r="AV854" s="376">
        <f ca="1">IF(AND(AR854&gt;0,AS854&gt;0),COUNTIF(AV$6:AV853,"&gt;0")+1,0)</f>
        <v>0</v>
      </c>
    </row>
    <row r="855" spans="41:48" x14ac:dyDescent="0.15">
      <c r="AO855" s="376">
        <v>24</v>
      </c>
      <c r="AP855" s="376">
        <v>2</v>
      </c>
      <c r="AQ855" s="376">
        <v>10</v>
      </c>
      <c r="AR855" s="376">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76">
        <f ca="1">COUNTIF(INDIRECT("H"&amp;(ROW()+12*(($AO855-1)*3+$AP855)-ROW())/12+5):INDIRECT("S"&amp;(ROW()+12*(($AO855-1)*3+$AP855)-ROW())/12+5),AR855)</f>
        <v>0</v>
      </c>
      <c r="AV855" s="376">
        <f ca="1">IF(AND(AR855&gt;0,AS855&gt;0),COUNTIF(AV$6:AV854,"&gt;0")+1,0)</f>
        <v>0</v>
      </c>
    </row>
    <row r="856" spans="41:48" x14ac:dyDescent="0.15">
      <c r="AO856" s="376">
        <v>24</v>
      </c>
      <c r="AP856" s="376">
        <v>2</v>
      </c>
      <c r="AQ856" s="376">
        <v>11</v>
      </c>
      <c r="AR856" s="376">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76">
        <f ca="1">COUNTIF(INDIRECT("H"&amp;(ROW()+12*(($AO856-1)*3+$AP856)-ROW())/12+5):INDIRECT("S"&amp;(ROW()+12*(($AO856-1)*3+$AP856)-ROW())/12+5),AR856)</f>
        <v>0</v>
      </c>
      <c r="AV856" s="376">
        <f ca="1">IF(AND(AR856&gt;0,AS856&gt;0),COUNTIF(AV$6:AV855,"&gt;0")+1,0)</f>
        <v>0</v>
      </c>
    </row>
    <row r="857" spans="41:48" x14ac:dyDescent="0.15">
      <c r="AO857" s="376">
        <v>24</v>
      </c>
      <c r="AP857" s="376">
        <v>2</v>
      </c>
      <c r="AQ857" s="376">
        <v>12</v>
      </c>
      <c r="AR857" s="376">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76">
        <f ca="1">COUNTIF(INDIRECT("H"&amp;(ROW()+12*(($AO857-1)*3+$AP857)-ROW())/12+5):INDIRECT("S"&amp;(ROW()+12*(($AO857-1)*3+$AP857)-ROW())/12+5),AR857)</f>
        <v>0</v>
      </c>
      <c r="AV857" s="376">
        <f ca="1">IF(AND(AR857&gt;0,AS857&gt;0),COUNTIF(AV$6:AV856,"&gt;0")+1,0)</f>
        <v>0</v>
      </c>
    </row>
    <row r="858" spans="41:48" x14ac:dyDescent="0.15">
      <c r="AO858" s="376">
        <v>24</v>
      </c>
      <c r="AP858" s="376">
        <v>3</v>
      </c>
      <c r="AQ858" s="376">
        <v>1</v>
      </c>
      <c r="AR858" s="376">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76">
        <f ca="1">COUNTIF(INDIRECT("H"&amp;(ROW()+12*(($AO858-1)*3+$AP858)-ROW())/12+5):INDIRECT("S"&amp;(ROW()+12*(($AO858-1)*3+$AP858)-ROW())/12+5),AR858)</f>
        <v>0</v>
      </c>
      <c r="AV858" s="376">
        <f ca="1">IF(AND(AR858&gt;0,AS858&gt;0),COUNTIF(AV$6:AV857,"&gt;0")+1,0)</f>
        <v>0</v>
      </c>
    </row>
    <row r="859" spans="41:48" x14ac:dyDescent="0.15">
      <c r="AO859" s="376">
        <v>24</v>
      </c>
      <c r="AP859" s="376">
        <v>3</v>
      </c>
      <c r="AQ859" s="376">
        <v>2</v>
      </c>
      <c r="AR859" s="376">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76">
        <f ca="1">COUNTIF(INDIRECT("H"&amp;(ROW()+12*(($AO859-1)*3+$AP859)-ROW())/12+5):INDIRECT("S"&amp;(ROW()+12*(($AO859-1)*3+$AP859)-ROW())/12+5),AR859)</f>
        <v>0</v>
      </c>
      <c r="AV859" s="376">
        <f ca="1">IF(AND(AR859&gt;0,AS859&gt;0),COUNTIF(AV$6:AV858,"&gt;0")+1,0)</f>
        <v>0</v>
      </c>
    </row>
    <row r="860" spans="41:48" x14ac:dyDescent="0.15">
      <c r="AO860" s="376">
        <v>24</v>
      </c>
      <c r="AP860" s="376">
        <v>3</v>
      </c>
      <c r="AQ860" s="376">
        <v>3</v>
      </c>
      <c r="AR860" s="376">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76">
        <f ca="1">COUNTIF(INDIRECT("H"&amp;(ROW()+12*(($AO860-1)*3+$AP860)-ROW())/12+5):INDIRECT("S"&amp;(ROW()+12*(($AO860-1)*3+$AP860)-ROW())/12+5),AR860)</f>
        <v>0</v>
      </c>
      <c r="AV860" s="376">
        <f ca="1">IF(AND(AR860&gt;0,AS860&gt;0),COUNTIF(AV$6:AV859,"&gt;0")+1,0)</f>
        <v>0</v>
      </c>
    </row>
    <row r="861" spans="41:48" x14ac:dyDescent="0.15">
      <c r="AO861" s="376">
        <v>24</v>
      </c>
      <c r="AP861" s="376">
        <v>3</v>
      </c>
      <c r="AQ861" s="376">
        <v>4</v>
      </c>
      <c r="AR861" s="376">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76">
        <f ca="1">COUNTIF(INDIRECT("H"&amp;(ROW()+12*(($AO861-1)*3+$AP861)-ROW())/12+5):INDIRECT("S"&amp;(ROW()+12*(($AO861-1)*3+$AP861)-ROW())/12+5),AR861)</f>
        <v>0</v>
      </c>
      <c r="AV861" s="376">
        <f ca="1">IF(AND(AR861&gt;0,AS861&gt;0),COUNTIF(AV$6:AV860,"&gt;0")+1,0)</f>
        <v>0</v>
      </c>
    </row>
    <row r="862" spans="41:48" x14ac:dyDescent="0.15">
      <c r="AO862" s="376">
        <v>24</v>
      </c>
      <c r="AP862" s="376">
        <v>3</v>
      </c>
      <c r="AQ862" s="376">
        <v>5</v>
      </c>
      <c r="AR862" s="376">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76">
        <f ca="1">COUNTIF(INDIRECT("H"&amp;(ROW()+12*(($AO862-1)*3+$AP862)-ROW())/12+5):INDIRECT("S"&amp;(ROW()+12*(($AO862-1)*3+$AP862)-ROW())/12+5),AR862)</f>
        <v>0</v>
      </c>
      <c r="AV862" s="376">
        <f ca="1">IF(AND(AR862&gt;0,AS862&gt;0),COUNTIF(AV$6:AV861,"&gt;0")+1,0)</f>
        <v>0</v>
      </c>
    </row>
    <row r="863" spans="41:48" x14ac:dyDescent="0.15">
      <c r="AO863" s="376">
        <v>24</v>
      </c>
      <c r="AP863" s="376">
        <v>3</v>
      </c>
      <c r="AQ863" s="376">
        <v>6</v>
      </c>
      <c r="AR863" s="376">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76">
        <f ca="1">COUNTIF(INDIRECT("H"&amp;(ROW()+12*(($AO863-1)*3+$AP863)-ROW())/12+5):INDIRECT("S"&amp;(ROW()+12*(($AO863-1)*3+$AP863)-ROW())/12+5),AR863)</f>
        <v>0</v>
      </c>
      <c r="AV863" s="376">
        <f ca="1">IF(AND(AR863&gt;0,AS863&gt;0),COUNTIF(AV$6:AV862,"&gt;0")+1,0)</f>
        <v>0</v>
      </c>
    </row>
    <row r="864" spans="41:48" x14ac:dyDescent="0.15">
      <c r="AO864" s="376">
        <v>24</v>
      </c>
      <c r="AP864" s="376">
        <v>3</v>
      </c>
      <c r="AQ864" s="376">
        <v>7</v>
      </c>
      <c r="AR864" s="376">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76">
        <f ca="1">COUNTIF(INDIRECT("H"&amp;(ROW()+12*(($AO864-1)*3+$AP864)-ROW())/12+5):INDIRECT("S"&amp;(ROW()+12*(($AO864-1)*3+$AP864)-ROW())/12+5),AR864)</f>
        <v>0</v>
      </c>
      <c r="AV864" s="376">
        <f ca="1">IF(AND(AR864&gt;0,AS864&gt;0),COUNTIF(AV$6:AV863,"&gt;0")+1,0)</f>
        <v>0</v>
      </c>
    </row>
    <row r="865" spans="41:48" x14ac:dyDescent="0.15">
      <c r="AO865" s="376">
        <v>24</v>
      </c>
      <c r="AP865" s="376">
        <v>3</v>
      </c>
      <c r="AQ865" s="376">
        <v>8</v>
      </c>
      <c r="AR865" s="376">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76">
        <f ca="1">COUNTIF(INDIRECT("H"&amp;(ROW()+12*(($AO865-1)*3+$AP865)-ROW())/12+5):INDIRECT("S"&amp;(ROW()+12*(($AO865-1)*3+$AP865)-ROW())/12+5),AR865)</f>
        <v>0</v>
      </c>
      <c r="AV865" s="376">
        <f ca="1">IF(AND(AR865&gt;0,AS865&gt;0),COUNTIF(AV$6:AV864,"&gt;0")+1,0)</f>
        <v>0</v>
      </c>
    </row>
    <row r="866" spans="41:48" x14ac:dyDescent="0.15">
      <c r="AO866" s="376">
        <v>24</v>
      </c>
      <c r="AP866" s="376">
        <v>3</v>
      </c>
      <c r="AQ866" s="376">
        <v>9</v>
      </c>
      <c r="AR866" s="376">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76">
        <f ca="1">COUNTIF(INDIRECT("H"&amp;(ROW()+12*(($AO866-1)*3+$AP866)-ROW())/12+5):INDIRECT("S"&amp;(ROW()+12*(($AO866-1)*3+$AP866)-ROW())/12+5),AR866)</f>
        <v>0</v>
      </c>
      <c r="AV866" s="376">
        <f ca="1">IF(AND(AR866&gt;0,AS866&gt;0),COUNTIF(AV$6:AV865,"&gt;0")+1,0)</f>
        <v>0</v>
      </c>
    </row>
    <row r="867" spans="41:48" x14ac:dyDescent="0.15">
      <c r="AO867" s="376">
        <v>24</v>
      </c>
      <c r="AP867" s="376">
        <v>3</v>
      </c>
      <c r="AQ867" s="376">
        <v>10</v>
      </c>
      <c r="AR867" s="376">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76">
        <f ca="1">COUNTIF(INDIRECT("H"&amp;(ROW()+12*(($AO867-1)*3+$AP867)-ROW())/12+5):INDIRECT("S"&amp;(ROW()+12*(($AO867-1)*3+$AP867)-ROW())/12+5),AR867)</f>
        <v>0</v>
      </c>
      <c r="AV867" s="376">
        <f ca="1">IF(AND(AR867&gt;0,AS867&gt;0),COUNTIF(AV$6:AV866,"&gt;0")+1,0)</f>
        <v>0</v>
      </c>
    </row>
    <row r="868" spans="41:48" x14ac:dyDescent="0.15">
      <c r="AO868" s="376">
        <v>24</v>
      </c>
      <c r="AP868" s="376">
        <v>3</v>
      </c>
      <c r="AQ868" s="376">
        <v>11</v>
      </c>
      <c r="AR868" s="376">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76">
        <f ca="1">COUNTIF(INDIRECT("H"&amp;(ROW()+12*(($AO868-1)*3+$AP868)-ROW())/12+5):INDIRECT("S"&amp;(ROW()+12*(($AO868-1)*3+$AP868)-ROW())/12+5),AR868)</f>
        <v>0</v>
      </c>
      <c r="AV868" s="376">
        <f ca="1">IF(AND(AR868&gt;0,AS868&gt;0),COUNTIF(AV$6:AV867,"&gt;0")+1,0)</f>
        <v>0</v>
      </c>
    </row>
    <row r="869" spans="41:48" x14ac:dyDescent="0.15">
      <c r="AO869" s="376">
        <v>24</v>
      </c>
      <c r="AP869" s="376">
        <v>3</v>
      </c>
      <c r="AQ869" s="376">
        <v>12</v>
      </c>
      <c r="AR869" s="376">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76">
        <f ca="1">COUNTIF(INDIRECT("H"&amp;(ROW()+12*(($AO869-1)*3+$AP869)-ROW())/12+5):INDIRECT("S"&amp;(ROW()+12*(($AO869-1)*3+$AP869)-ROW())/12+5),AR869)</f>
        <v>0</v>
      </c>
      <c r="AV869" s="376">
        <f ca="1">IF(AND(AR869&gt;0,AS869&gt;0),COUNTIF(AV$6:AV868,"&gt;0")+1,0)</f>
        <v>0</v>
      </c>
    </row>
    <row r="870" spans="41:48" x14ac:dyDescent="0.15">
      <c r="AO870" s="376">
        <v>25</v>
      </c>
      <c r="AP870" s="376">
        <v>1</v>
      </c>
      <c r="AQ870" s="376">
        <v>1</v>
      </c>
      <c r="AR870" s="376">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76">
        <f ca="1">COUNTIF(INDIRECT("H"&amp;(ROW()+12*(($AO870-1)*3+$AP870)-ROW())/12+5):INDIRECT("S"&amp;(ROW()+12*(($AO870-1)*3+$AP870)-ROW())/12+5),AR870)</f>
        <v>0</v>
      </c>
      <c r="AV870" s="376">
        <f ca="1">IF(AND(AR870&gt;0,AS870&gt;0),COUNTIF(AV$6:AV869,"&gt;0")+1,0)</f>
        <v>0</v>
      </c>
    </row>
    <row r="871" spans="41:48" x14ac:dyDescent="0.15">
      <c r="AO871" s="376">
        <v>25</v>
      </c>
      <c r="AP871" s="376">
        <v>1</v>
      </c>
      <c r="AQ871" s="376">
        <v>2</v>
      </c>
      <c r="AR871" s="376">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76">
        <f ca="1">COUNTIF(INDIRECT("H"&amp;(ROW()+12*(($AO871-1)*3+$AP871)-ROW())/12+5):INDIRECT("S"&amp;(ROW()+12*(($AO871-1)*3+$AP871)-ROW())/12+5),AR871)</f>
        <v>0</v>
      </c>
      <c r="AV871" s="376">
        <f ca="1">IF(AND(AR871&gt;0,AS871&gt;0),COUNTIF(AV$6:AV870,"&gt;0")+1,0)</f>
        <v>0</v>
      </c>
    </row>
    <row r="872" spans="41:48" x14ac:dyDescent="0.15">
      <c r="AO872" s="376">
        <v>25</v>
      </c>
      <c r="AP872" s="376">
        <v>1</v>
      </c>
      <c r="AQ872" s="376">
        <v>3</v>
      </c>
      <c r="AR872" s="376">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76">
        <f ca="1">COUNTIF(INDIRECT("H"&amp;(ROW()+12*(($AO872-1)*3+$AP872)-ROW())/12+5):INDIRECT("S"&amp;(ROW()+12*(($AO872-1)*3+$AP872)-ROW())/12+5),AR872)</f>
        <v>0</v>
      </c>
      <c r="AV872" s="376">
        <f ca="1">IF(AND(AR872&gt;0,AS872&gt;0),COUNTIF(AV$6:AV871,"&gt;0")+1,0)</f>
        <v>0</v>
      </c>
    </row>
    <row r="873" spans="41:48" x14ac:dyDescent="0.15">
      <c r="AO873" s="376">
        <v>25</v>
      </c>
      <c r="AP873" s="376">
        <v>1</v>
      </c>
      <c r="AQ873" s="376">
        <v>4</v>
      </c>
      <c r="AR873" s="376">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76">
        <f ca="1">COUNTIF(INDIRECT("H"&amp;(ROW()+12*(($AO873-1)*3+$AP873)-ROW())/12+5):INDIRECT("S"&amp;(ROW()+12*(($AO873-1)*3+$AP873)-ROW())/12+5),AR873)</f>
        <v>0</v>
      </c>
      <c r="AV873" s="376">
        <f ca="1">IF(AND(AR873&gt;0,AS873&gt;0),COUNTIF(AV$6:AV872,"&gt;0")+1,0)</f>
        <v>0</v>
      </c>
    </row>
    <row r="874" spans="41:48" x14ac:dyDescent="0.15">
      <c r="AO874" s="376">
        <v>25</v>
      </c>
      <c r="AP874" s="376">
        <v>1</v>
      </c>
      <c r="AQ874" s="376">
        <v>5</v>
      </c>
      <c r="AR874" s="376">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76">
        <f ca="1">COUNTIF(INDIRECT("H"&amp;(ROW()+12*(($AO874-1)*3+$AP874)-ROW())/12+5):INDIRECT("S"&amp;(ROW()+12*(($AO874-1)*3+$AP874)-ROW())/12+5),AR874)</f>
        <v>0</v>
      </c>
      <c r="AV874" s="376">
        <f ca="1">IF(AND(AR874&gt;0,AS874&gt;0),COUNTIF(AV$6:AV873,"&gt;0")+1,0)</f>
        <v>0</v>
      </c>
    </row>
    <row r="875" spans="41:48" x14ac:dyDescent="0.15">
      <c r="AO875" s="376">
        <v>25</v>
      </c>
      <c r="AP875" s="376">
        <v>1</v>
      </c>
      <c r="AQ875" s="376">
        <v>6</v>
      </c>
      <c r="AR875" s="376">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76">
        <f ca="1">COUNTIF(INDIRECT("H"&amp;(ROW()+12*(($AO875-1)*3+$AP875)-ROW())/12+5):INDIRECT("S"&amp;(ROW()+12*(($AO875-1)*3+$AP875)-ROW())/12+5),AR875)</f>
        <v>0</v>
      </c>
      <c r="AV875" s="376">
        <f ca="1">IF(AND(AR875&gt;0,AS875&gt;0),COUNTIF(AV$6:AV874,"&gt;0")+1,0)</f>
        <v>0</v>
      </c>
    </row>
    <row r="876" spans="41:48" x14ac:dyDescent="0.15">
      <c r="AO876" s="376">
        <v>25</v>
      </c>
      <c r="AP876" s="376">
        <v>1</v>
      </c>
      <c r="AQ876" s="376">
        <v>7</v>
      </c>
      <c r="AR876" s="376">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76">
        <f ca="1">COUNTIF(INDIRECT("H"&amp;(ROW()+12*(($AO876-1)*3+$AP876)-ROW())/12+5):INDIRECT("S"&amp;(ROW()+12*(($AO876-1)*3+$AP876)-ROW())/12+5),AR876)</f>
        <v>0</v>
      </c>
      <c r="AV876" s="376">
        <f ca="1">IF(AND(AR876&gt;0,AS876&gt;0),COUNTIF(AV$6:AV875,"&gt;0")+1,0)</f>
        <v>0</v>
      </c>
    </row>
    <row r="877" spans="41:48" x14ac:dyDescent="0.15">
      <c r="AO877" s="376">
        <v>25</v>
      </c>
      <c r="AP877" s="376">
        <v>1</v>
      </c>
      <c r="AQ877" s="376">
        <v>8</v>
      </c>
      <c r="AR877" s="376">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76">
        <f ca="1">COUNTIF(INDIRECT("H"&amp;(ROW()+12*(($AO877-1)*3+$AP877)-ROW())/12+5):INDIRECT("S"&amp;(ROW()+12*(($AO877-1)*3+$AP877)-ROW())/12+5),AR877)</f>
        <v>0</v>
      </c>
      <c r="AV877" s="376">
        <f ca="1">IF(AND(AR877&gt;0,AS877&gt;0),COUNTIF(AV$6:AV876,"&gt;0")+1,0)</f>
        <v>0</v>
      </c>
    </row>
    <row r="878" spans="41:48" x14ac:dyDescent="0.15">
      <c r="AO878" s="376">
        <v>25</v>
      </c>
      <c r="AP878" s="376">
        <v>1</v>
      </c>
      <c r="AQ878" s="376">
        <v>9</v>
      </c>
      <c r="AR878" s="376">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76">
        <f ca="1">COUNTIF(INDIRECT("H"&amp;(ROW()+12*(($AO878-1)*3+$AP878)-ROW())/12+5):INDIRECT("S"&amp;(ROW()+12*(($AO878-1)*3+$AP878)-ROW())/12+5),AR878)</f>
        <v>0</v>
      </c>
      <c r="AV878" s="376">
        <f ca="1">IF(AND(AR878&gt;0,AS878&gt;0),COUNTIF(AV$6:AV877,"&gt;0")+1,0)</f>
        <v>0</v>
      </c>
    </row>
    <row r="879" spans="41:48" x14ac:dyDescent="0.15">
      <c r="AO879" s="376">
        <v>25</v>
      </c>
      <c r="AP879" s="376">
        <v>1</v>
      </c>
      <c r="AQ879" s="376">
        <v>10</v>
      </c>
      <c r="AR879" s="376">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76">
        <f ca="1">COUNTIF(INDIRECT("H"&amp;(ROW()+12*(($AO879-1)*3+$AP879)-ROW())/12+5):INDIRECT("S"&amp;(ROW()+12*(($AO879-1)*3+$AP879)-ROW())/12+5),AR879)</f>
        <v>0</v>
      </c>
      <c r="AV879" s="376">
        <f ca="1">IF(AND(AR879&gt;0,AS879&gt;0),COUNTIF(AV$6:AV878,"&gt;0")+1,0)</f>
        <v>0</v>
      </c>
    </row>
    <row r="880" spans="41:48" x14ac:dyDescent="0.15">
      <c r="AO880" s="376">
        <v>25</v>
      </c>
      <c r="AP880" s="376">
        <v>1</v>
      </c>
      <c r="AQ880" s="376">
        <v>11</v>
      </c>
      <c r="AR880" s="376">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76">
        <f ca="1">COUNTIF(INDIRECT("H"&amp;(ROW()+12*(($AO880-1)*3+$AP880)-ROW())/12+5):INDIRECT("S"&amp;(ROW()+12*(($AO880-1)*3+$AP880)-ROW())/12+5),AR880)</f>
        <v>0</v>
      </c>
      <c r="AV880" s="376">
        <f ca="1">IF(AND(AR880&gt;0,AS880&gt;0),COUNTIF(AV$6:AV879,"&gt;0")+1,0)</f>
        <v>0</v>
      </c>
    </row>
    <row r="881" spans="41:48" x14ac:dyDescent="0.15">
      <c r="AO881" s="376">
        <v>25</v>
      </c>
      <c r="AP881" s="376">
        <v>1</v>
      </c>
      <c r="AQ881" s="376">
        <v>12</v>
      </c>
      <c r="AR881" s="376">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76">
        <f ca="1">COUNTIF(INDIRECT("H"&amp;(ROW()+12*(($AO881-1)*3+$AP881)-ROW())/12+5):INDIRECT("S"&amp;(ROW()+12*(($AO881-1)*3+$AP881)-ROW())/12+5),AR881)</f>
        <v>0</v>
      </c>
      <c r="AV881" s="376">
        <f ca="1">IF(AND(AR881&gt;0,AS881&gt;0),COUNTIF(AV$6:AV880,"&gt;0")+1,0)</f>
        <v>0</v>
      </c>
    </row>
    <row r="882" spans="41:48" x14ac:dyDescent="0.15">
      <c r="AO882" s="376">
        <v>25</v>
      </c>
      <c r="AP882" s="376">
        <v>2</v>
      </c>
      <c r="AQ882" s="376">
        <v>1</v>
      </c>
      <c r="AR882" s="376">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76">
        <f ca="1">COUNTIF(INDIRECT("H"&amp;(ROW()+12*(($AO882-1)*3+$AP882)-ROW())/12+5):INDIRECT("S"&amp;(ROW()+12*(($AO882-1)*3+$AP882)-ROW())/12+5),AR882)</f>
        <v>0</v>
      </c>
      <c r="AV882" s="376">
        <f ca="1">IF(AND(AR882&gt;0,AS882&gt;0),COUNTIF(AV$6:AV881,"&gt;0")+1,0)</f>
        <v>0</v>
      </c>
    </row>
    <row r="883" spans="41:48" x14ac:dyDescent="0.15">
      <c r="AO883" s="376">
        <v>25</v>
      </c>
      <c r="AP883" s="376">
        <v>2</v>
      </c>
      <c r="AQ883" s="376">
        <v>2</v>
      </c>
      <c r="AR883" s="376">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76">
        <f ca="1">COUNTIF(INDIRECT("H"&amp;(ROW()+12*(($AO883-1)*3+$AP883)-ROW())/12+5):INDIRECT("S"&amp;(ROW()+12*(($AO883-1)*3+$AP883)-ROW())/12+5),AR883)</f>
        <v>0</v>
      </c>
      <c r="AV883" s="376">
        <f ca="1">IF(AND(AR883&gt;0,AS883&gt;0),COUNTIF(AV$6:AV882,"&gt;0")+1,0)</f>
        <v>0</v>
      </c>
    </row>
    <row r="884" spans="41:48" x14ac:dyDescent="0.15">
      <c r="AO884" s="376">
        <v>25</v>
      </c>
      <c r="AP884" s="376">
        <v>2</v>
      </c>
      <c r="AQ884" s="376">
        <v>3</v>
      </c>
      <c r="AR884" s="376">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76">
        <f ca="1">COUNTIF(INDIRECT("H"&amp;(ROW()+12*(($AO884-1)*3+$AP884)-ROW())/12+5):INDIRECT("S"&amp;(ROW()+12*(($AO884-1)*3+$AP884)-ROW())/12+5),AR884)</f>
        <v>0</v>
      </c>
      <c r="AV884" s="376">
        <f ca="1">IF(AND(AR884&gt;0,AS884&gt;0),COUNTIF(AV$6:AV883,"&gt;0")+1,0)</f>
        <v>0</v>
      </c>
    </row>
    <row r="885" spans="41:48" x14ac:dyDescent="0.15">
      <c r="AO885" s="376">
        <v>25</v>
      </c>
      <c r="AP885" s="376">
        <v>2</v>
      </c>
      <c r="AQ885" s="376">
        <v>4</v>
      </c>
      <c r="AR885" s="376">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76">
        <f ca="1">COUNTIF(INDIRECT("H"&amp;(ROW()+12*(($AO885-1)*3+$AP885)-ROW())/12+5):INDIRECT("S"&amp;(ROW()+12*(($AO885-1)*3+$AP885)-ROW())/12+5),AR885)</f>
        <v>0</v>
      </c>
      <c r="AV885" s="376">
        <f ca="1">IF(AND(AR885&gt;0,AS885&gt;0),COUNTIF(AV$6:AV884,"&gt;0")+1,0)</f>
        <v>0</v>
      </c>
    </row>
    <row r="886" spans="41:48" x14ac:dyDescent="0.15">
      <c r="AO886" s="376">
        <v>25</v>
      </c>
      <c r="AP886" s="376">
        <v>2</v>
      </c>
      <c r="AQ886" s="376">
        <v>5</v>
      </c>
      <c r="AR886" s="376">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76">
        <f ca="1">COUNTIF(INDIRECT("H"&amp;(ROW()+12*(($AO886-1)*3+$AP886)-ROW())/12+5):INDIRECT("S"&amp;(ROW()+12*(($AO886-1)*3+$AP886)-ROW())/12+5),AR886)</f>
        <v>0</v>
      </c>
      <c r="AV886" s="376">
        <f ca="1">IF(AND(AR886&gt;0,AS886&gt;0),COUNTIF(AV$6:AV885,"&gt;0")+1,0)</f>
        <v>0</v>
      </c>
    </row>
    <row r="887" spans="41:48" x14ac:dyDescent="0.15">
      <c r="AO887" s="376">
        <v>25</v>
      </c>
      <c r="AP887" s="376">
        <v>2</v>
      </c>
      <c r="AQ887" s="376">
        <v>6</v>
      </c>
      <c r="AR887" s="376">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76">
        <f ca="1">COUNTIF(INDIRECT("H"&amp;(ROW()+12*(($AO887-1)*3+$AP887)-ROW())/12+5):INDIRECT("S"&amp;(ROW()+12*(($AO887-1)*3+$AP887)-ROW())/12+5),AR887)</f>
        <v>0</v>
      </c>
      <c r="AV887" s="376">
        <f ca="1">IF(AND(AR887&gt;0,AS887&gt;0),COUNTIF(AV$6:AV886,"&gt;0")+1,0)</f>
        <v>0</v>
      </c>
    </row>
    <row r="888" spans="41:48" x14ac:dyDescent="0.15">
      <c r="AO888" s="376">
        <v>25</v>
      </c>
      <c r="AP888" s="376">
        <v>2</v>
      </c>
      <c r="AQ888" s="376">
        <v>7</v>
      </c>
      <c r="AR888" s="376">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76">
        <f ca="1">COUNTIF(INDIRECT("H"&amp;(ROW()+12*(($AO888-1)*3+$AP888)-ROW())/12+5):INDIRECT("S"&amp;(ROW()+12*(($AO888-1)*3+$AP888)-ROW())/12+5),AR888)</f>
        <v>0</v>
      </c>
      <c r="AV888" s="376">
        <f ca="1">IF(AND(AR888&gt;0,AS888&gt;0),COUNTIF(AV$6:AV887,"&gt;0")+1,0)</f>
        <v>0</v>
      </c>
    </row>
    <row r="889" spans="41:48" x14ac:dyDescent="0.15">
      <c r="AO889" s="376">
        <v>25</v>
      </c>
      <c r="AP889" s="376">
        <v>2</v>
      </c>
      <c r="AQ889" s="376">
        <v>8</v>
      </c>
      <c r="AR889" s="376">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76">
        <f ca="1">COUNTIF(INDIRECT("H"&amp;(ROW()+12*(($AO889-1)*3+$AP889)-ROW())/12+5):INDIRECT("S"&amp;(ROW()+12*(($AO889-1)*3+$AP889)-ROW())/12+5),AR889)</f>
        <v>0</v>
      </c>
      <c r="AV889" s="376">
        <f ca="1">IF(AND(AR889&gt;0,AS889&gt;0),COUNTIF(AV$6:AV888,"&gt;0")+1,0)</f>
        <v>0</v>
      </c>
    </row>
    <row r="890" spans="41:48" x14ac:dyDescent="0.15">
      <c r="AO890" s="376">
        <v>25</v>
      </c>
      <c r="AP890" s="376">
        <v>2</v>
      </c>
      <c r="AQ890" s="376">
        <v>9</v>
      </c>
      <c r="AR890" s="376">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76">
        <f ca="1">COUNTIF(INDIRECT("H"&amp;(ROW()+12*(($AO890-1)*3+$AP890)-ROW())/12+5):INDIRECT("S"&amp;(ROW()+12*(($AO890-1)*3+$AP890)-ROW())/12+5),AR890)</f>
        <v>0</v>
      </c>
      <c r="AV890" s="376">
        <f ca="1">IF(AND(AR890&gt;0,AS890&gt;0),COUNTIF(AV$6:AV889,"&gt;0")+1,0)</f>
        <v>0</v>
      </c>
    </row>
    <row r="891" spans="41:48" x14ac:dyDescent="0.15">
      <c r="AO891" s="376">
        <v>25</v>
      </c>
      <c r="AP891" s="376">
        <v>2</v>
      </c>
      <c r="AQ891" s="376">
        <v>10</v>
      </c>
      <c r="AR891" s="376">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76">
        <f ca="1">COUNTIF(INDIRECT("H"&amp;(ROW()+12*(($AO891-1)*3+$AP891)-ROW())/12+5):INDIRECT("S"&amp;(ROW()+12*(($AO891-1)*3+$AP891)-ROW())/12+5),AR891)</f>
        <v>0</v>
      </c>
      <c r="AV891" s="376">
        <f ca="1">IF(AND(AR891&gt;0,AS891&gt;0),COUNTIF(AV$6:AV890,"&gt;0")+1,0)</f>
        <v>0</v>
      </c>
    </row>
    <row r="892" spans="41:48" x14ac:dyDescent="0.15">
      <c r="AO892" s="376">
        <v>25</v>
      </c>
      <c r="AP892" s="376">
        <v>2</v>
      </c>
      <c r="AQ892" s="376">
        <v>11</v>
      </c>
      <c r="AR892" s="376">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76">
        <f ca="1">COUNTIF(INDIRECT("H"&amp;(ROW()+12*(($AO892-1)*3+$AP892)-ROW())/12+5):INDIRECT("S"&amp;(ROW()+12*(($AO892-1)*3+$AP892)-ROW())/12+5),AR892)</f>
        <v>0</v>
      </c>
      <c r="AV892" s="376">
        <f ca="1">IF(AND(AR892&gt;0,AS892&gt;0),COUNTIF(AV$6:AV891,"&gt;0")+1,0)</f>
        <v>0</v>
      </c>
    </row>
    <row r="893" spans="41:48" x14ac:dyDescent="0.15">
      <c r="AO893" s="376">
        <v>25</v>
      </c>
      <c r="AP893" s="376">
        <v>2</v>
      </c>
      <c r="AQ893" s="376">
        <v>12</v>
      </c>
      <c r="AR893" s="376">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76">
        <f ca="1">COUNTIF(INDIRECT("H"&amp;(ROW()+12*(($AO893-1)*3+$AP893)-ROW())/12+5):INDIRECT("S"&amp;(ROW()+12*(($AO893-1)*3+$AP893)-ROW())/12+5),AR893)</f>
        <v>0</v>
      </c>
      <c r="AV893" s="376">
        <f ca="1">IF(AND(AR893&gt;0,AS893&gt;0),COUNTIF(AV$6:AV892,"&gt;0")+1,0)</f>
        <v>0</v>
      </c>
    </row>
    <row r="894" spans="41:48" x14ac:dyDescent="0.15">
      <c r="AO894" s="376">
        <v>25</v>
      </c>
      <c r="AP894" s="376">
        <v>3</v>
      </c>
      <c r="AQ894" s="376">
        <v>1</v>
      </c>
      <c r="AR894" s="376">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76">
        <f ca="1">COUNTIF(INDIRECT("H"&amp;(ROW()+12*(($AO894-1)*3+$AP894)-ROW())/12+5):INDIRECT("S"&amp;(ROW()+12*(($AO894-1)*3+$AP894)-ROW())/12+5),AR894)</f>
        <v>0</v>
      </c>
      <c r="AV894" s="376">
        <f ca="1">IF(AND(AR894&gt;0,AS894&gt;0),COUNTIF(AV$6:AV893,"&gt;0")+1,0)</f>
        <v>0</v>
      </c>
    </row>
    <row r="895" spans="41:48" x14ac:dyDescent="0.15">
      <c r="AO895" s="376">
        <v>25</v>
      </c>
      <c r="AP895" s="376">
        <v>3</v>
      </c>
      <c r="AQ895" s="376">
        <v>2</v>
      </c>
      <c r="AR895" s="376">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76">
        <f ca="1">COUNTIF(INDIRECT("H"&amp;(ROW()+12*(($AO895-1)*3+$AP895)-ROW())/12+5):INDIRECT("S"&amp;(ROW()+12*(($AO895-1)*3+$AP895)-ROW())/12+5),AR895)</f>
        <v>0</v>
      </c>
      <c r="AV895" s="376">
        <f ca="1">IF(AND(AR895&gt;0,AS895&gt;0),COUNTIF(AV$6:AV894,"&gt;0")+1,0)</f>
        <v>0</v>
      </c>
    </row>
    <row r="896" spans="41:48" x14ac:dyDescent="0.15">
      <c r="AO896" s="376">
        <v>25</v>
      </c>
      <c r="AP896" s="376">
        <v>3</v>
      </c>
      <c r="AQ896" s="376">
        <v>3</v>
      </c>
      <c r="AR896" s="376">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76">
        <f ca="1">COUNTIF(INDIRECT("H"&amp;(ROW()+12*(($AO896-1)*3+$AP896)-ROW())/12+5):INDIRECT("S"&amp;(ROW()+12*(($AO896-1)*3+$AP896)-ROW())/12+5),AR896)</f>
        <v>0</v>
      </c>
      <c r="AV896" s="376">
        <f ca="1">IF(AND(AR896&gt;0,AS896&gt;0),COUNTIF(AV$6:AV895,"&gt;0")+1,0)</f>
        <v>0</v>
      </c>
    </row>
    <row r="897" spans="41:48" x14ac:dyDescent="0.15">
      <c r="AO897" s="376">
        <v>25</v>
      </c>
      <c r="AP897" s="376">
        <v>3</v>
      </c>
      <c r="AQ897" s="376">
        <v>4</v>
      </c>
      <c r="AR897" s="376">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76">
        <f ca="1">COUNTIF(INDIRECT("H"&amp;(ROW()+12*(($AO897-1)*3+$AP897)-ROW())/12+5):INDIRECT("S"&amp;(ROW()+12*(($AO897-1)*3+$AP897)-ROW())/12+5),AR897)</f>
        <v>0</v>
      </c>
      <c r="AV897" s="376">
        <f ca="1">IF(AND(AR897&gt;0,AS897&gt;0),COUNTIF(AV$6:AV896,"&gt;0")+1,0)</f>
        <v>0</v>
      </c>
    </row>
    <row r="898" spans="41:48" x14ac:dyDescent="0.15">
      <c r="AO898" s="376">
        <v>25</v>
      </c>
      <c r="AP898" s="376">
        <v>3</v>
      </c>
      <c r="AQ898" s="376">
        <v>5</v>
      </c>
      <c r="AR898" s="376">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76">
        <f ca="1">COUNTIF(INDIRECT("H"&amp;(ROW()+12*(($AO898-1)*3+$AP898)-ROW())/12+5):INDIRECT("S"&amp;(ROW()+12*(($AO898-1)*3+$AP898)-ROW())/12+5),AR898)</f>
        <v>0</v>
      </c>
      <c r="AV898" s="376">
        <f ca="1">IF(AND(AR898&gt;0,AS898&gt;0),COUNTIF(AV$6:AV897,"&gt;0")+1,0)</f>
        <v>0</v>
      </c>
    </row>
    <row r="899" spans="41:48" x14ac:dyDescent="0.15">
      <c r="AO899" s="376">
        <v>25</v>
      </c>
      <c r="AP899" s="376">
        <v>3</v>
      </c>
      <c r="AQ899" s="376">
        <v>6</v>
      </c>
      <c r="AR899" s="376">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76">
        <f ca="1">COUNTIF(INDIRECT("H"&amp;(ROW()+12*(($AO899-1)*3+$AP899)-ROW())/12+5):INDIRECT("S"&amp;(ROW()+12*(($AO899-1)*3+$AP899)-ROW())/12+5),AR899)</f>
        <v>0</v>
      </c>
      <c r="AV899" s="376">
        <f ca="1">IF(AND(AR899&gt;0,AS899&gt;0),COUNTIF(AV$6:AV898,"&gt;0")+1,0)</f>
        <v>0</v>
      </c>
    </row>
    <row r="900" spans="41:48" x14ac:dyDescent="0.15">
      <c r="AO900" s="376">
        <v>25</v>
      </c>
      <c r="AP900" s="376">
        <v>3</v>
      </c>
      <c r="AQ900" s="376">
        <v>7</v>
      </c>
      <c r="AR900" s="376">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76">
        <f ca="1">COUNTIF(INDIRECT("H"&amp;(ROW()+12*(($AO900-1)*3+$AP900)-ROW())/12+5):INDIRECT("S"&amp;(ROW()+12*(($AO900-1)*3+$AP900)-ROW())/12+5),AR900)</f>
        <v>0</v>
      </c>
      <c r="AV900" s="376">
        <f ca="1">IF(AND(AR900&gt;0,AS900&gt;0),COUNTIF(AV$6:AV899,"&gt;0")+1,0)</f>
        <v>0</v>
      </c>
    </row>
    <row r="901" spans="41:48" x14ac:dyDescent="0.15">
      <c r="AO901" s="376">
        <v>25</v>
      </c>
      <c r="AP901" s="376">
        <v>3</v>
      </c>
      <c r="AQ901" s="376">
        <v>8</v>
      </c>
      <c r="AR901" s="376">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76">
        <f ca="1">COUNTIF(INDIRECT("H"&amp;(ROW()+12*(($AO901-1)*3+$AP901)-ROW())/12+5):INDIRECT("S"&amp;(ROW()+12*(($AO901-1)*3+$AP901)-ROW())/12+5),AR901)</f>
        <v>0</v>
      </c>
      <c r="AV901" s="376">
        <f ca="1">IF(AND(AR901&gt;0,AS901&gt;0),COUNTIF(AV$6:AV900,"&gt;0")+1,0)</f>
        <v>0</v>
      </c>
    </row>
    <row r="902" spans="41:48" x14ac:dyDescent="0.15">
      <c r="AO902" s="376">
        <v>25</v>
      </c>
      <c r="AP902" s="376">
        <v>3</v>
      </c>
      <c r="AQ902" s="376">
        <v>9</v>
      </c>
      <c r="AR902" s="376">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76">
        <f ca="1">COUNTIF(INDIRECT("H"&amp;(ROW()+12*(($AO902-1)*3+$AP902)-ROW())/12+5):INDIRECT("S"&amp;(ROW()+12*(($AO902-1)*3+$AP902)-ROW())/12+5),AR902)</f>
        <v>0</v>
      </c>
      <c r="AV902" s="376">
        <f ca="1">IF(AND(AR902&gt;0,AS902&gt;0),COUNTIF(AV$6:AV901,"&gt;0")+1,0)</f>
        <v>0</v>
      </c>
    </row>
    <row r="903" spans="41:48" x14ac:dyDescent="0.15">
      <c r="AO903" s="376">
        <v>25</v>
      </c>
      <c r="AP903" s="376">
        <v>3</v>
      </c>
      <c r="AQ903" s="376">
        <v>10</v>
      </c>
      <c r="AR903" s="376">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76">
        <f ca="1">COUNTIF(INDIRECT("H"&amp;(ROW()+12*(($AO903-1)*3+$AP903)-ROW())/12+5):INDIRECT("S"&amp;(ROW()+12*(($AO903-1)*3+$AP903)-ROW())/12+5),AR903)</f>
        <v>0</v>
      </c>
      <c r="AV903" s="376">
        <f ca="1">IF(AND(AR903&gt;0,AS903&gt;0),COUNTIF(AV$6:AV902,"&gt;0")+1,0)</f>
        <v>0</v>
      </c>
    </row>
    <row r="904" spans="41:48" x14ac:dyDescent="0.15">
      <c r="AO904" s="376">
        <v>25</v>
      </c>
      <c r="AP904" s="376">
        <v>3</v>
      </c>
      <c r="AQ904" s="376">
        <v>11</v>
      </c>
      <c r="AR904" s="376">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76">
        <f ca="1">COUNTIF(INDIRECT("H"&amp;(ROW()+12*(($AO904-1)*3+$AP904)-ROW())/12+5):INDIRECT("S"&amp;(ROW()+12*(($AO904-1)*3+$AP904)-ROW())/12+5),AR904)</f>
        <v>0</v>
      </c>
      <c r="AV904" s="376">
        <f ca="1">IF(AND(AR904&gt;0,AS904&gt;0),COUNTIF(AV$6:AV903,"&gt;0")+1,0)</f>
        <v>0</v>
      </c>
    </row>
    <row r="905" spans="41:48" x14ac:dyDescent="0.15">
      <c r="AO905" s="376">
        <v>25</v>
      </c>
      <c r="AP905" s="376">
        <v>3</v>
      </c>
      <c r="AQ905" s="376">
        <v>12</v>
      </c>
      <c r="AR905" s="376">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76">
        <f ca="1">COUNTIF(INDIRECT("H"&amp;(ROW()+12*(($AO905-1)*3+$AP905)-ROW())/12+5):INDIRECT("S"&amp;(ROW()+12*(($AO905-1)*3+$AP905)-ROW())/12+5),AR905)</f>
        <v>0</v>
      </c>
      <c r="AV905" s="376">
        <f ca="1">IF(AND(AR905&gt;0,AS905&gt;0),COUNTIF(AV$6:AV904,"&gt;0")+1,0)</f>
        <v>0</v>
      </c>
    </row>
    <row r="906" spans="41:48" x14ac:dyDescent="0.15">
      <c r="AO906" s="376">
        <v>26</v>
      </c>
      <c r="AP906" s="376">
        <v>1</v>
      </c>
      <c r="AQ906" s="376">
        <v>1</v>
      </c>
      <c r="AR906" s="376">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76">
        <f ca="1">COUNTIF(INDIRECT("H"&amp;(ROW()+12*(($AO906-1)*3+$AP906)-ROW())/12+5):INDIRECT("S"&amp;(ROW()+12*(($AO906-1)*3+$AP906)-ROW())/12+5),AR906)</f>
        <v>0</v>
      </c>
      <c r="AV906" s="376">
        <f ca="1">IF(AND(AR906&gt;0,AS906&gt;0),COUNTIF(AV$6:AV905,"&gt;0")+1,0)</f>
        <v>0</v>
      </c>
    </row>
    <row r="907" spans="41:48" x14ac:dyDescent="0.15">
      <c r="AO907" s="376">
        <v>26</v>
      </c>
      <c r="AP907" s="376">
        <v>1</v>
      </c>
      <c r="AQ907" s="376">
        <v>2</v>
      </c>
      <c r="AR907" s="376">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76">
        <f ca="1">COUNTIF(INDIRECT("H"&amp;(ROW()+12*(($AO907-1)*3+$AP907)-ROW())/12+5):INDIRECT("S"&amp;(ROW()+12*(($AO907-1)*3+$AP907)-ROW())/12+5),AR907)</f>
        <v>0</v>
      </c>
      <c r="AV907" s="376">
        <f ca="1">IF(AND(AR907&gt;0,AS907&gt;0),COUNTIF(AV$6:AV906,"&gt;0")+1,0)</f>
        <v>0</v>
      </c>
    </row>
    <row r="908" spans="41:48" x14ac:dyDescent="0.15">
      <c r="AO908" s="376">
        <v>26</v>
      </c>
      <c r="AP908" s="376">
        <v>1</v>
      </c>
      <c r="AQ908" s="376">
        <v>3</v>
      </c>
      <c r="AR908" s="376">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76">
        <f ca="1">COUNTIF(INDIRECT("H"&amp;(ROW()+12*(($AO908-1)*3+$AP908)-ROW())/12+5):INDIRECT("S"&amp;(ROW()+12*(($AO908-1)*3+$AP908)-ROW())/12+5),AR908)</f>
        <v>0</v>
      </c>
      <c r="AV908" s="376">
        <f ca="1">IF(AND(AR908&gt;0,AS908&gt;0),COUNTIF(AV$6:AV907,"&gt;0")+1,0)</f>
        <v>0</v>
      </c>
    </row>
    <row r="909" spans="41:48" x14ac:dyDescent="0.15">
      <c r="AO909" s="376">
        <v>26</v>
      </c>
      <c r="AP909" s="376">
        <v>1</v>
      </c>
      <c r="AQ909" s="376">
        <v>4</v>
      </c>
      <c r="AR909" s="376">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76">
        <f ca="1">COUNTIF(INDIRECT("H"&amp;(ROW()+12*(($AO909-1)*3+$AP909)-ROW())/12+5):INDIRECT("S"&amp;(ROW()+12*(($AO909-1)*3+$AP909)-ROW())/12+5),AR909)</f>
        <v>0</v>
      </c>
      <c r="AV909" s="376">
        <f ca="1">IF(AND(AR909&gt;0,AS909&gt;0),COUNTIF(AV$6:AV908,"&gt;0")+1,0)</f>
        <v>0</v>
      </c>
    </row>
    <row r="910" spans="41:48" x14ac:dyDescent="0.15">
      <c r="AO910" s="376">
        <v>26</v>
      </c>
      <c r="AP910" s="376">
        <v>1</v>
      </c>
      <c r="AQ910" s="376">
        <v>5</v>
      </c>
      <c r="AR910" s="376">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76">
        <f ca="1">COUNTIF(INDIRECT("H"&amp;(ROW()+12*(($AO910-1)*3+$AP910)-ROW())/12+5):INDIRECT("S"&amp;(ROW()+12*(($AO910-1)*3+$AP910)-ROW())/12+5),AR910)</f>
        <v>0</v>
      </c>
      <c r="AV910" s="376">
        <f ca="1">IF(AND(AR910&gt;0,AS910&gt;0),COUNTIF(AV$6:AV909,"&gt;0")+1,0)</f>
        <v>0</v>
      </c>
    </row>
    <row r="911" spans="41:48" x14ac:dyDescent="0.15">
      <c r="AO911" s="376">
        <v>26</v>
      </c>
      <c r="AP911" s="376">
        <v>1</v>
      </c>
      <c r="AQ911" s="376">
        <v>6</v>
      </c>
      <c r="AR911" s="376">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76">
        <f ca="1">COUNTIF(INDIRECT("H"&amp;(ROW()+12*(($AO911-1)*3+$AP911)-ROW())/12+5):INDIRECT("S"&amp;(ROW()+12*(($AO911-1)*3+$AP911)-ROW())/12+5),AR911)</f>
        <v>0</v>
      </c>
      <c r="AV911" s="376">
        <f ca="1">IF(AND(AR911&gt;0,AS911&gt;0),COUNTIF(AV$6:AV910,"&gt;0")+1,0)</f>
        <v>0</v>
      </c>
    </row>
    <row r="912" spans="41:48" x14ac:dyDescent="0.15">
      <c r="AO912" s="376">
        <v>26</v>
      </c>
      <c r="AP912" s="376">
        <v>1</v>
      </c>
      <c r="AQ912" s="376">
        <v>7</v>
      </c>
      <c r="AR912" s="376">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76">
        <f ca="1">COUNTIF(INDIRECT("H"&amp;(ROW()+12*(($AO912-1)*3+$AP912)-ROW())/12+5):INDIRECT("S"&amp;(ROW()+12*(($AO912-1)*3+$AP912)-ROW())/12+5),AR912)</f>
        <v>0</v>
      </c>
      <c r="AV912" s="376">
        <f ca="1">IF(AND(AR912&gt;0,AS912&gt;0),COUNTIF(AV$6:AV911,"&gt;0")+1,0)</f>
        <v>0</v>
      </c>
    </row>
    <row r="913" spans="41:48" x14ac:dyDescent="0.15">
      <c r="AO913" s="376">
        <v>26</v>
      </c>
      <c r="AP913" s="376">
        <v>1</v>
      </c>
      <c r="AQ913" s="376">
        <v>8</v>
      </c>
      <c r="AR913" s="376">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76">
        <f ca="1">COUNTIF(INDIRECT("H"&amp;(ROW()+12*(($AO913-1)*3+$AP913)-ROW())/12+5):INDIRECT("S"&amp;(ROW()+12*(($AO913-1)*3+$AP913)-ROW())/12+5),AR913)</f>
        <v>0</v>
      </c>
      <c r="AV913" s="376">
        <f ca="1">IF(AND(AR913&gt;0,AS913&gt;0),COUNTIF(AV$6:AV912,"&gt;0")+1,0)</f>
        <v>0</v>
      </c>
    </row>
    <row r="914" spans="41:48" x14ac:dyDescent="0.15">
      <c r="AO914" s="376">
        <v>26</v>
      </c>
      <c r="AP914" s="376">
        <v>1</v>
      </c>
      <c r="AQ914" s="376">
        <v>9</v>
      </c>
      <c r="AR914" s="376">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76">
        <f ca="1">COUNTIF(INDIRECT("H"&amp;(ROW()+12*(($AO914-1)*3+$AP914)-ROW())/12+5):INDIRECT("S"&amp;(ROW()+12*(($AO914-1)*3+$AP914)-ROW())/12+5),AR914)</f>
        <v>0</v>
      </c>
      <c r="AV914" s="376">
        <f ca="1">IF(AND(AR914&gt;0,AS914&gt;0),COUNTIF(AV$6:AV913,"&gt;0")+1,0)</f>
        <v>0</v>
      </c>
    </row>
    <row r="915" spans="41:48" x14ac:dyDescent="0.15">
      <c r="AO915" s="376">
        <v>26</v>
      </c>
      <c r="AP915" s="376">
        <v>1</v>
      </c>
      <c r="AQ915" s="376">
        <v>10</v>
      </c>
      <c r="AR915" s="376">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76">
        <f ca="1">COUNTIF(INDIRECT("H"&amp;(ROW()+12*(($AO915-1)*3+$AP915)-ROW())/12+5):INDIRECT("S"&amp;(ROW()+12*(($AO915-1)*3+$AP915)-ROW())/12+5),AR915)</f>
        <v>0</v>
      </c>
      <c r="AV915" s="376">
        <f ca="1">IF(AND(AR915&gt;0,AS915&gt;0),COUNTIF(AV$6:AV914,"&gt;0")+1,0)</f>
        <v>0</v>
      </c>
    </row>
    <row r="916" spans="41:48" x14ac:dyDescent="0.15">
      <c r="AO916" s="376">
        <v>26</v>
      </c>
      <c r="AP916" s="376">
        <v>1</v>
      </c>
      <c r="AQ916" s="376">
        <v>11</v>
      </c>
      <c r="AR916" s="376">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76">
        <f ca="1">COUNTIF(INDIRECT("H"&amp;(ROW()+12*(($AO916-1)*3+$AP916)-ROW())/12+5):INDIRECT("S"&amp;(ROW()+12*(($AO916-1)*3+$AP916)-ROW())/12+5),AR916)</f>
        <v>0</v>
      </c>
      <c r="AV916" s="376">
        <f ca="1">IF(AND(AR916&gt;0,AS916&gt;0),COUNTIF(AV$6:AV915,"&gt;0")+1,0)</f>
        <v>0</v>
      </c>
    </row>
    <row r="917" spans="41:48" x14ac:dyDescent="0.15">
      <c r="AO917" s="376">
        <v>26</v>
      </c>
      <c r="AP917" s="376">
        <v>1</v>
      </c>
      <c r="AQ917" s="376">
        <v>12</v>
      </c>
      <c r="AR917" s="376">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76">
        <f ca="1">COUNTIF(INDIRECT("H"&amp;(ROW()+12*(($AO917-1)*3+$AP917)-ROW())/12+5):INDIRECT("S"&amp;(ROW()+12*(($AO917-1)*3+$AP917)-ROW())/12+5),AR917)</f>
        <v>0</v>
      </c>
      <c r="AV917" s="376">
        <f ca="1">IF(AND(AR917&gt;0,AS917&gt;0),COUNTIF(AV$6:AV916,"&gt;0")+1,0)</f>
        <v>0</v>
      </c>
    </row>
    <row r="918" spans="41:48" x14ac:dyDescent="0.15">
      <c r="AO918" s="376">
        <v>26</v>
      </c>
      <c r="AP918" s="376">
        <v>2</v>
      </c>
      <c r="AQ918" s="376">
        <v>1</v>
      </c>
      <c r="AR918" s="376">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76">
        <f ca="1">COUNTIF(INDIRECT("H"&amp;(ROW()+12*(($AO918-1)*3+$AP918)-ROW())/12+5):INDIRECT("S"&amp;(ROW()+12*(($AO918-1)*3+$AP918)-ROW())/12+5),AR918)</f>
        <v>0</v>
      </c>
      <c r="AV918" s="376">
        <f ca="1">IF(AND(AR918&gt;0,AS918&gt;0),COUNTIF(AV$6:AV917,"&gt;0")+1,0)</f>
        <v>0</v>
      </c>
    </row>
    <row r="919" spans="41:48" x14ac:dyDescent="0.15">
      <c r="AO919" s="376">
        <v>26</v>
      </c>
      <c r="AP919" s="376">
        <v>2</v>
      </c>
      <c r="AQ919" s="376">
        <v>2</v>
      </c>
      <c r="AR919" s="376">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76">
        <f ca="1">COUNTIF(INDIRECT("H"&amp;(ROW()+12*(($AO919-1)*3+$AP919)-ROW())/12+5):INDIRECT("S"&amp;(ROW()+12*(($AO919-1)*3+$AP919)-ROW())/12+5),AR919)</f>
        <v>0</v>
      </c>
      <c r="AV919" s="376">
        <f ca="1">IF(AND(AR919&gt;0,AS919&gt;0),COUNTIF(AV$6:AV918,"&gt;0")+1,0)</f>
        <v>0</v>
      </c>
    </row>
    <row r="920" spans="41:48" x14ac:dyDescent="0.15">
      <c r="AO920" s="376">
        <v>26</v>
      </c>
      <c r="AP920" s="376">
        <v>2</v>
      </c>
      <c r="AQ920" s="376">
        <v>3</v>
      </c>
      <c r="AR920" s="376">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76">
        <f ca="1">COUNTIF(INDIRECT("H"&amp;(ROW()+12*(($AO920-1)*3+$AP920)-ROW())/12+5):INDIRECT("S"&amp;(ROW()+12*(($AO920-1)*3+$AP920)-ROW())/12+5),AR920)</f>
        <v>0</v>
      </c>
      <c r="AV920" s="376">
        <f ca="1">IF(AND(AR920&gt;0,AS920&gt;0),COUNTIF(AV$6:AV919,"&gt;0")+1,0)</f>
        <v>0</v>
      </c>
    </row>
    <row r="921" spans="41:48" x14ac:dyDescent="0.15">
      <c r="AO921" s="376">
        <v>26</v>
      </c>
      <c r="AP921" s="376">
        <v>2</v>
      </c>
      <c r="AQ921" s="376">
        <v>4</v>
      </c>
      <c r="AR921" s="376">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76">
        <f ca="1">COUNTIF(INDIRECT("H"&amp;(ROW()+12*(($AO921-1)*3+$AP921)-ROW())/12+5):INDIRECT("S"&amp;(ROW()+12*(($AO921-1)*3+$AP921)-ROW())/12+5),AR921)</f>
        <v>0</v>
      </c>
      <c r="AV921" s="376">
        <f ca="1">IF(AND(AR921&gt;0,AS921&gt;0),COUNTIF(AV$6:AV920,"&gt;0")+1,0)</f>
        <v>0</v>
      </c>
    </row>
    <row r="922" spans="41:48" x14ac:dyDescent="0.15">
      <c r="AO922" s="376">
        <v>26</v>
      </c>
      <c r="AP922" s="376">
        <v>2</v>
      </c>
      <c r="AQ922" s="376">
        <v>5</v>
      </c>
      <c r="AR922" s="376">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76">
        <f ca="1">COUNTIF(INDIRECT("H"&amp;(ROW()+12*(($AO922-1)*3+$AP922)-ROW())/12+5):INDIRECT("S"&amp;(ROW()+12*(($AO922-1)*3+$AP922)-ROW())/12+5),AR922)</f>
        <v>0</v>
      </c>
      <c r="AV922" s="376">
        <f ca="1">IF(AND(AR922&gt;0,AS922&gt;0),COUNTIF(AV$6:AV921,"&gt;0")+1,0)</f>
        <v>0</v>
      </c>
    </row>
    <row r="923" spans="41:48" x14ac:dyDescent="0.15">
      <c r="AO923" s="376">
        <v>26</v>
      </c>
      <c r="AP923" s="376">
        <v>2</v>
      </c>
      <c r="AQ923" s="376">
        <v>6</v>
      </c>
      <c r="AR923" s="376">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76">
        <f ca="1">COUNTIF(INDIRECT("H"&amp;(ROW()+12*(($AO923-1)*3+$AP923)-ROW())/12+5):INDIRECT("S"&amp;(ROW()+12*(($AO923-1)*3+$AP923)-ROW())/12+5),AR923)</f>
        <v>0</v>
      </c>
      <c r="AV923" s="376">
        <f ca="1">IF(AND(AR923&gt;0,AS923&gt;0),COUNTIF(AV$6:AV922,"&gt;0")+1,0)</f>
        <v>0</v>
      </c>
    </row>
    <row r="924" spans="41:48" x14ac:dyDescent="0.15">
      <c r="AO924" s="376">
        <v>26</v>
      </c>
      <c r="AP924" s="376">
        <v>2</v>
      </c>
      <c r="AQ924" s="376">
        <v>7</v>
      </c>
      <c r="AR924" s="376">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76">
        <f ca="1">COUNTIF(INDIRECT("H"&amp;(ROW()+12*(($AO924-1)*3+$AP924)-ROW())/12+5):INDIRECT("S"&amp;(ROW()+12*(($AO924-1)*3+$AP924)-ROW())/12+5),AR924)</f>
        <v>0</v>
      </c>
      <c r="AV924" s="376">
        <f ca="1">IF(AND(AR924&gt;0,AS924&gt;0),COUNTIF(AV$6:AV923,"&gt;0")+1,0)</f>
        <v>0</v>
      </c>
    </row>
    <row r="925" spans="41:48" x14ac:dyDescent="0.15">
      <c r="AO925" s="376">
        <v>26</v>
      </c>
      <c r="AP925" s="376">
        <v>2</v>
      </c>
      <c r="AQ925" s="376">
        <v>8</v>
      </c>
      <c r="AR925" s="376">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76">
        <f ca="1">COUNTIF(INDIRECT("H"&amp;(ROW()+12*(($AO925-1)*3+$AP925)-ROW())/12+5):INDIRECT("S"&amp;(ROW()+12*(($AO925-1)*3+$AP925)-ROW())/12+5),AR925)</f>
        <v>0</v>
      </c>
      <c r="AV925" s="376">
        <f ca="1">IF(AND(AR925&gt;0,AS925&gt;0),COUNTIF(AV$6:AV924,"&gt;0")+1,0)</f>
        <v>0</v>
      </c>
    </row>
    <row r="926" spans="41:48" x14ac:dyDescent="0.15">
      <c r="AO926" s="376">
        <v>26</v>
      </c>
      <c r="AP926" s="376">
        <v>2</v>
      </c>
      <c r="AQ926" s="376">
        <v>9</v>
      </c>
      <c r="AR926" s="376">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76">
        <f ca="1">COUNTIF(INDIRECT("H"&amp;(ROW()+12*(($AO926-1)*3+$AP926)-ROW())/12+5):INDIRECT("S"&amp;(ROW()+12*(($AO926-1)*3+$AP926)-ROW())/12+5),AR926)</f>
        <v>0</v>
      </c>
      <c r="AV926" s="376">
        <f ca="1">IF(AND(AR926&gt;0,AS926&gt;0),COUNTIF(AV$6:AV925,"&gt;0")+1,0)</f>
        <v>0</v>
      </c>
    </row>
    <row r="927" spans="41:48" x14ac:dyDescent="0.15">
      <c r="AO927" s="376">
        <v>26</v>
      </c>
      <c r="AP927" s="376">
        <v>2</v>
      </c>
      <c r="AQ927" s="376">
        <v>10</v>
      </c>
      <c r="AR927" s="376">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76">
        <f ca="1">COUNTIF(INDIRECT("H"&amp;(ROW()+12*(($AO927-1)*3+$AP927)-ROW())/12+5):INDIRECT("S"&amp;(ROW()+12*(($AO927-1)*3+$AP927)-ROW())/12+5),AR927)</f>
        <v>0</v>
      </c>
      <c r="AV927" s="376">
        <f ca="1">IF(AND(AR927&gt;0,AS927&gt;0),COUNTIF(AV$6:AV926,"&gt;0")+1,0)</f>
        <v>0</v>
      </c>
    </row>
    <row r="928" spans="41:48" x14ac:dyDescent="0.15">
      <c r="AO928" s="376">
        <v>26</v>
      </c>
      <c r="AP928" s="376">
        <v>2</v>
      </c>
      <c r="AQ928" s="376">
        <v>11</v>
      </c>
      <c r="AR928" s="376">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76">
        <f ca="1">COUNTIF(INDIRECT("H"&amp;(ROW()+12*(($AO928-1)*3+$AP928)-ROW())/12+5):INDIRECT("S"&amp;(ROW()+12*(($AO928-1)*3+$AP928)-ROW())/12+5),AR928)</f>
        <v>0</v>
      </c>
      <c r="AV928" s="376">
        <f ca="1">IF(AND(AR928&gt;0,AS928&gt;0),COUNTIF(AV$6:AV927,"&gt;0")+1,0)</f>
        <v>0</v>
      </c>
    </row>
    <row r="929" spans="41:48" x14ac:dyDescent="0.15">
      <c r="AO929" s="376">
        <v>26</v>
      </c>
      <c r="AP929" s="376">
        <v>2</v>
      </c>
      <c r="AQ929" s="376">
        <v>12</v>
      </c>
      <c r="AR929" s="376">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76">
        <f ca="1">COUNTIF(INDIRECT("H"&amp;(ROW()+12*(($AO929-1)*3+$AP929)-ROW())/12+5):INDIRECT("S"&amp;(ROW()+12*(($AO929-1)*3+$AP929)-ROW())/12+5),AR929)</f>
        <v>0</v>
      </c>
      <c r="AV929" s="376">
        <f ca="1">IF(AND(AR929&gt;0,AS929&gt;0),COUNTIF(AV$6:AV928,"&gt;0")+1,0)</f>
        <v>0</v>
      </c>
    </row>
    <row r="930" spans="41:48" x14ac:dyDescent="0.15">
      <c r="AO930" s="376">
        <v>26</v>
      </c>
      <c r="AP930" s="376">
        <v>3</v>
      </c>
      <c r="AQ930" s="376">
        <v>1</v>
      </c>
      <c r="AR930" s="376">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76">
        <f ca="1">COUNTIF(INDIRECT("H"&amp;(ROW()+12*(($AO930-1)*3+$AP930)-ROW())/12+5):INDIRECT("S"&amp;(ROW()+12*(($AO930-1)*3+$AP930)-ROW())/12+5),AR930)</f>
        <v>0</v>
      </c>
      <c r="AV930" s="376">
        <f ca="1">IF(AND(AR930&gt;0,AS930&gt;0),COUNTIF(AV$6:AV929,"&gt;0")+1,0)</f>
        <v>0</v>
      </c>
    </row>
    <row r="931" spans="41:48" x14ac:dyDescent="0.15">
      <c r="AO931" s="376">
        <v>26</v>
      </c>
      <c r="AP931" s="376">
        <v>3</v>
      </c>
      <c r="AQ931" s="376">
        <v>2</v>
      </c>
      <c r="AR931" s="376">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76">
        <f ca="1">COUNTIF(INDIRECT("H"&amp;(ROW()+12*(($AO931-1)*3+$AP931)-ROW())/12+5):INDIRECT("S"&amp;(ROW()+12*(($AO931-1)*3+$AP931)-ROW())/12+5),AR931)</f>
        <v>0</v>
      </c>
      <c r="AV931" s="376">
        <f ca="1">IF(AND(AR931&gt;0,AS931&gt;0),COUNTIF(AV$6:AV930,"&gt;0")+1,0)</f>
        <v>0</v>
      </c>
    </row>
    <row r="932" spans="41:48" x14ac:dyDescent="0.15">
      <c r="AO932" s="376">
        <v>26</v>
      </c>
      <c r="AP932" s="376">
        <v>3</v>
      </c>
      <c r="AQ932" s="376">
        <v>3</v>
      </c>
      <c r="AR932" s="376">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76">
        <f ca="1">COUNTIF(INDIRECT("H"&amp;(ROW()+12*(($AO932-1)*3+$AP932)-ROW())/12+5):INDIRECT("S"&amp;(ROW()+12*(($AO932-1)*3+$AP932)-ROW())/12+5),AR932)</f>
        <v>0</v>
      </c>
      <c r="AV932" s="376">
        <f ca="1">IF(AND(AR932&gt;0,AS932&gt;0),COUNTIF(AV$6:AV931,"&gt;0")+1,0)</f>
        <v>0</v>
      </c>
    </row>
    <row r="933" spans="41:48" x14ac:dyDescent="0.15">
      <c r="AO933" s="376">
        <v>26</v>
      </c>
      <c r="AP933" s="376">
        <v>3</v>
      </c>
      <c r="AQ933" s="376">
        <v>4</v>
      </c>
      <c r="AR933" s="376">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76">
        <f ca="1">COUNTIF(INDIRECT("H"&amp;(ROW()+12*(($AO933-1)*3+$AP933)-ROW())/12+5):INDIRECT("S"&amp;(ROW()+12*(($AO933-1)*3+$AP933)-ROW())/12+5),AR933)</f>
        <v>0</v>
      </c>
      <c r="AV933" s="376">
        <f ca="1">IF(AND(AR933&gt;0,AS933&gt;0),COUNTIF(AV$6:AV932,"&gt;0")+1,0)</f>
        <v>0</v>
      </c>
    </row>
    <row r="934" spans="41:48" x14ac:dyDescent="0.15">
      <c r="AO934" s="376">
        <v>26</v>
      </c>
      <c r="AP934" s="376">
        <v>3</v>
      </c>
      <c r="AQ934" s="376">
        <v>5</v>
      </c>
      <c r="AR934" s="376">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76">
        <f ca="1">COUNTIF(INDIRECT("H"&amp;(ROW()+12*(($AO934-1)*3+$AP934)-ROW())/12+5):INDIRECT("S"&amp;(ROW()+12*(($AO934-1)*3+$AP934)-ROW())/12+5),AR934)</f>
        <v>0</v>
      </c>
      <c r="AV934" s="376">
        <f ca="1">IF(AND(AR934&gt;0,AS934&gt;0),COUNTIF(AV$6:AV933,"&gt;0")+1,0)</f>
        <v>0</v>
      </c>
    </row>
    <row r="935" spans="41:48" x14ac:dyDescent="0.15">
      <c r="AO935" s="376">
        <v>26</v>
      </c>
      <c r="AP935" s="376">
        <v>3</v>
      </c>
      <c r="AQ935" s="376">
        <v>6</v>
      </c>
      <c r="AR935" s="376">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76">
        <f ca="1">COUNTIF(INDIRECT("H"&amp;(ROW()+12*(($AO935-1)*3+$AP935)-ROW())/12+5):INDIRECT("S"&amp;(ROW()+12*(($AO935-1)*3+$AP935)-ROW())/12+5),AR935)</f>
        <v>0</v>
      </c>
      <c r="AV935" s="376">
        <f ca="1">IF(AND(AR935&gt;0,AS935&gt;0),COUNTIF(AV$6:AV934,"&gt;0")+1,0)</f>
        <v>0</v>
      </c>
    </row>
    <row r="936" spans="41:48" x14ac:dyDescent="0.15">
      <c r="AO936" s="376">
        <v>26</v>
      </c>
      <c r="AP936" s="376">
        <v>3</v>
      </c>
      <c r="AQ936" s="376">
        <v>7</v>
      </c>
      <c r="AR936" s="376">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76">
        <f ca="1">COUNTIF(INDIRECT("H"&amp;(ROW()+12*(($AO936-1)*3+$AP936)-ROW())/12+5):INDIRECT("S"&amp;(ROW()+12*(($AO936-1)*3+$AP936)-ROW())/12+5),AR936)</f>
        <v>0</v>
      </c>
      <c r="AV936" s="376">
        <f ca="1">IF(AND(AR936&gt;0,AS936&gt;0),COUNTIF(AV$6:AV935,"&gt;0")+1,0)</f>
        <v>0</v>
      </c>
    </row>
    <row r="937" spans="41:48" x14ac:dyDescent="0.15">
      <c r="AO937" s="376">
        <v>26</v>
      </c>
      <c r="AP937" s="376">
        <v>3</v>
      </c>
      <c r="AQ937" s="376">
        <v>8</v>
      </c>
      <c r="AR937" s="376">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76">
        <f ca="1">COUNTIF(INDIRECT("H"&amp;(ROW()+12*(($AO937-1)*3+$AP937)-ROW())/12+5):INDIRECT("S"&amp;(ROW()+12*(($AO937-1)*3+$AP937)-ROW())/12+5),AR937)</f>
        <v>0</v>
      </c>
      <c r="AV937" s="376">
        <f ca="1">IF(AND(AR937&gt;0,AS937&gt;0),COUNTIF(AV$6:AV936,"&gt;0")+1,0)</f>
        <v>0</v>
      </c>
    </row>
    <row r="938" spans="41:48" x14ac:dyDescent="0.15">
      <c r="AO938" s="376">
        <v>26</v>
      </c>
      <c r="AP938" s="376">
        <v>3</v>
      </c>
      <c r="AQ938" s="376">
        <v>9</v>
      </c>
      <c r="AR938" s="376">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76">
        <f ca="1">COUNTIF(INDIRECT("H"&amp;(ROW()+12*(($AO938-1)*3+$AP938)-ROW())/12+5):INDIRECT("S"&amp;(ROW()+12*(($AO938-1)*3+$AP938)-ROW())/12+5),AR938)</f>
        <v>0</v>
      </c>
      <c r="AV938" s="376">
        <f ca="1">IF(AND(AR938&gt;0,AS938&gt;0),COUNTIF(AV$6:AV937,"&gt;0")+1,0)</f>
        <v>0</v>
      </c>
    </row>
    <row r="939" spans="41:48" x14ac:dyDescent="0.15">
      <c r="AO939" s="376">
        <v>26</v>
      </c>
      <c r="AP939" s="376">
        <v>3</v>
      </c>
      <c r="AQ939" s="376">
        <v>10</v>
      </c>
      <c r="AR939" s="376">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76">
        <f ca="1">COUNTIF(INDIRECT("H"&amp;(ROW()+12*(($AO939-1)*3+$AP939)-ROW())/12+5):INDIRECT("S"&amp;(ROW()+12*(($AO939-1)*3+$AP939)-ROW())/12+5),AR939)</f>
        <v>0</v>
      </c>
      <c r="AV939" s="376">
        <f ca="1">IF(AND(AR939&gt;0,AS939&gt;0),COUNTIF(AV$6:AV938,"&gt;0")+1,0)</f>
        <v>0</v>
      </c>
    </row>
    <row r="940" spans="41:48" x14ac:dyDescent="0.15">
      <c r="AO940" s="376">
        <v>26</v>
      </c>
      <c r="AP940" s="376">
        <v>3</v>
      </c>
      <c r="AQ940" s="376">
        <v>11</v>
      </c>
      <c r="AR940" s="376">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76">
        <f ca="1">COUNTIF(INDIRECT("H"&amp;(ROW()+12*(($AO940-1)*3+$AP940)-ROW())/12+5):INDIRECT("S"&amp;(ROW()+12*(($AO940-1)*3+$AP940)-ROW())/12+5),AR940)</f>
        <v>0</v>
      </c>
      <c r="AV940" s="376">
        <f ca="1">IF(AND(AR940&gt;0,AS940&gt;0),COUNTIF(AV$6:AV939,"&gt;0")+1,0)</f>
        <v>0</v>
      </c>
    </row>
    <row r="941" spans="41:48" x14ac:dyDescent="0.15">
      <c r="AO941" s="376">
        <v>26</v>
      </c>
      <c r="AP941" s="376">
        <v>3</v>
      </c>
      <c r="AQ941" s="376">
        <v>12</v>
      </c>
      <c r="AR941" s="376">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76">
        <f ca="1">COUNTIF(INDIRECT("H"&amp;(ROW()+12*(($AO941-1)*3+$AP941)-ROW())/12+5):INDIRECT("S"&amp;(ROW()+12*(($AO941-1)*3+$AP941)-ROW())/12+5),AR941)</f>
        <v>0</v>
      </c>
      <c r="AV941" s="376">
        <f ca="1">IF(AND(AR941&gt;0,AS941&gt;0),COUNTIF(AV$6:AV940,"&gt;0")+1,0)</f>
        <v>0</v>
      </c>
    </row>
    <row r="942" spans="41:48" x14ac:dyDescent="0.15">
      <c r="AO942" s="376">
        <v>27</v>
      </c>
      <c r="AP942" s="376">
        <v>1</v>
      </c>
      <c r="AQ942" s="376">
        <v>1</v>
      </c>
      <c r="AR942" s="376">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76">
        <f ca="1">COUNTIF(INDIRECT("H"&amp;(ROW()+12*(($AO942-1)*3+$AP942)-ROW())/12+5):INDIRECT("S"&amp;(ROW()+12*(($AO942-1)*3+$AP942)-ROW())/12+5),AR942)</f>
        <v>0</v>
      </c>
      <c r="AV942" s="376">
        <f ca="1">IF(AND(AR942&gt;0,AS942&gt;0),COUNTIF(AV$6:AV941,"&gt;0")+1,0)</f>
        <v>0</v>
      </c>
    </row>
    <row r="943" spans="41:48" x14ac:dyDescent="0.15">
      <c r="AO943" s="376">
        <v>27</v>
      </c>
      <c r="AP943" s="376">
        <v>1</v>
      </c>
      <c r="AQ943" s="376">
        <v>2</v>
      </c>
      <c r="AR943" s="376">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76">
        <f ca="1">COUNTIF(INDIRECT("H"&amp;(ROW()+12*(($AO943-1)*3+$AP943)-ROW())/12+5):INDIRECT("S"&amp;(ROW()+12*(($AO943-1)*3+$AP943)-ROW())/12+5),AR943)</f>
        <v>0</v>
      </c>
      <c r="AV943" s="376">
        <f ca="1">IF(AND(AR943&gt;0,AS943&gt;0),COUNTIF(AV$6:AV942,"&gt;0")+1,0)</f>
        <v>0</v>
      </c>
    </row>
    <row r="944" spans="41:48" x14ac:dyDescent="0.15">
      <c r="AO944" s="376">
        <v>27</v>
      </c>
      <c r="AP944" s="376">
        <v>1</v>
      </c>
      <c r="AQ944" s="376">
        <v>3</v>
      </c>
      <c r="AR944" s="376">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76">
        <f ca="1">COUNTIF(INDIRECT("H"&amp;(ROW()+12*(($AO944-1)*3+$AP944)-ROW())/12+5):INDIRECT("S"&amp;(ROW()+12*(($AO944-1)*3+$AP944)-ROW())/12+5),AR944)</f>
        <v>0</v>
      </c>
      <c r="AV944" s="376">
        <f ca="1">IF(AND(AR944&gt;0,AS944&gt;0),COUNTIF(AV$6:AV943,"&gt;0")+1,0)</f>
        <v>0</v>
      </c>
    </row>
    <row r="945" spans="41:48" x14ac:dyDescent="0.15">
      <c r="AO945" s="376">
        <v>27</v>
      </c>
      <c r="AP945" s="376">
        <v>1</v>
      </c>
      <c r="AQ945" s="376">
        <v>4</v>
      </c>
      <c r="AR945" s="376">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76">
        <f ca="1">COUNTIF(INDIRECT("H"&amp;(ROW()+12*(($AO945-1)*3+$AP945)-ROW())/12+5):INDIRECT("S"&amp;(ROW()+12*(($AO945-1)*3+$AP945)-ROW())/12+5),AR945)</f>
        <v>0</v>
      </c>
      <c r="AV945" s="376">
        <f ca="1">IF(AND(AR945&gt;0,AS945&gt;0),COUNTIF(AV$6:AV944,"&gt;0")+1,0)</f>
        <v>0</v>
      </c>
    </row>
    <row r="946" spans="41:48" x14ac:dyDescent="0.15">
      <c r="AO946" s="376">
        <v>27</v>
      </c>
      <c r="AP946" s="376">
        <v>1</v>
      </c>
      <c r="AQ946" s="376">
        <v>5</v>
      </c>
      <c r="AR946" s="376">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76">
        <f ca="1">COUNTIF(INDIRECT("H"&amp;(ROW()+12*(($AO946-1)*3+$AP946)-ROW())/12+5):INDIRECT("S"&amp;(ROW()+12*(($AO946-1)*3+$AP946)-ROW())/12+5),AR946)</f>
        <v>0</v>
      </c>
      <c r="AV946" s="376">
        <f ca="1">IF(AND(AR946&gt;0,AS946&gt;0),COUNTIF(AV$6:AV945,"&gt;0")+1,0)</f>
        <v>0</v>
      </c>
    </row>
    <row r="947" spans="41:48" x14ac:dyDescent="0.15">
      <c r="AO947" s="376">
        <v>27</v>
      </c>
      <c r="AP947" s="376">
        <v>1</v>
      </c>
      <c r="AQ947" s="376">
        <v>6</v>
      </c>
      <c r="AR947" s="376">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76">
        <f ca="1">COUNTIF(INDIRECT("H"&amp;(ROW()+12*(($AO947-1)*3+$AP947)-ROW())/12+5):INDIRECT("S"&amp;(ROW()+12*(($AO947-1)*3+$AP947)-ROW())/12+5),AR947)</f>
        <v>0</v>
      </c>
      <c r="AV947" s="376">
        <f ca="1">IF(AND(AR947&gt;0,AS947&gt;0),COUNTIF(AV$6:AV946,"&gt;0")+1,0)</f>
        <v>0</v>
      </c>
    </row>
    <row r="948" spans="41:48" x14ac:dyDescent="0.15">
      <c r="AO948" s="376">
        <v>27</v>
      </c>
      <c r="AP948" s="376">
        <v>1</v>
      </c>
      <c r="AQ948" s="376">
        <v>7</v>
      </c>
      <c r="AR948" s="376">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76">
        <f ca="1">COUNTIF(INDIRECT("H"&amp;(ROW()+12*(($AO948-1)*3+$AP948)-ROW())/12+5):INDIRECT("S"&amp;(ROW()+12*(($AO948-1)*3+$AP948)-ROW())/12+5),AR948)</f>
        <v>0</v>
      </c>
      <c r="AV948" s="376">
        <f ca="1">IF(AND(AR948&gt;0,AS948&gt;0),COUNTIF(AV$6:AV947,"&gt;0")+1,0)</f>
        <v>0</v>
      </c>
    </row>
    <row r="949" spans="41:48" x14ac:dyDescent="0.15">
      <c r="AO949" s="376">
        <v>27</v>
      </c>
      <c r="AP949" s="376">
        <v>1</v>
      </c>
      <c r="AQ949" s="376">
        <v>8</v>
      </c>
      <c r="AR949" s="376">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76">
        <f ca="1">COUNTIF(INDIRECT("H"&amp;(ROW()+12*(($AO949-1)*3+$AP949)-ROW())/12+5):INDIRECT("S"&amp;(ROW()+12*(($AO949-1)*3+$AP949)-ROW())/12+5),AR949)</f>
        <v>0</v>
      </c>
      <c r="AV949" s="376">
        <f ca="1">IF(AND(AR949&gt;0,AS949&gt;0),COUNTIF(AV$6:AV948,"&gt;0")+1,0)</f>
        <v>0</v>
      </c>
    </row>
    <row r="950" spans="41:48" x14ac:dyDescent="0.15">
      <c r="AO950" s="376">
        <v>27</v>
      </c>
      <c r="AP950" s="376">
        <v>1</v>
      </c>
      <c r="AQ950" s="376">
        <v>9</v>
      </c>
      <c r="AR950" s="376">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76">
        <f ca="1">COUNTIF(INDIRECT("H"&amp;(ROW()+12*(($AO950-1)*3+$AP950)-ROW())/12+5):INDIRECT("S"&amp;(ROW()+12*(($AO950-1)*3+$AP950)-ROW())/12+5),AR950)</f>
        <v>0</v>
      </c>
      <c r="AV950" s="376">
        <f ca="1">IF(AND(AR950&gt;0,AS950&gt;0),COUNTIF(AV$6:AV949,"&gt;0")+1,0)</f>
        <v>0</v>
      </c>
    </row>
    <row r="951" spans="41:48" x14ac:dyDescent="0.15">
      <c r="AO951" s="376">
        <v>27</v>
      </c>
      <c r="AP951" s="376">
        <v>1</v>
      </c>
      <c r="AQ951" s="376">
        <v>10</v>
      </c>
      <c r="AR951" s="376">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76">
        <f ca="1">COUNTIF(INDIRECT("H"&amp;(ROW()+12*(($AO951-1)*3+$AP951)-ROW())/12+5):INDIRECT("S"&amp;(ROW()+12*(($AO951-1)*3+$AP951)-ROW())/12+5),AR951)</f>
        <v>0</v>
      </c>
      <c r="AV951" s="376">
        <f ca="1">IF(AND(AR951&gt;0,AS951&gt;0),COUNTIF(AV$6:AV950,"&gt;0")+1,0)</f>
        <v>0</v>
      </c>
    </row>
    <row r="952" spans="41:48" x14ac:dyDescent="0.15">
      <c r="AO952" s="376">
        <v>27</v>
      </c>
      <c r="AP952" s="376">
        <v>1</v>
      </c>
      <c r="AQ952" s="376">
        <v>11</v>
      </c>
      <c r="AR952" s="376">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76">
        <f ca="1">COUNTIF(INDIRECT("H"&amp;(ROW()+12*(($AO952-1)*3+$AP952)-ROW())/12+5):INDIRECT("S"&amp;(ROW()+12*(($AO952-1)*3+$AP952)-ROW())/12+5),AR952)</f>
        <v>0</v>
      </c>
      <c r="AV952" s="376">
        <f ca="1">IF(AND(AR952&gt;0,AS952&gt;0),COUNTIF(AV$6:AV951,"&gt;0")+1,0)</f>
        <v>0</v>
      </c>
    </row>
    <row r="953" spans="41:48" x14ac:dyDescent="0.15">
      <c r="AO953" s="376">
        <v>27</v>
      </c>
      <c r="AP953" s="376">
        <v>1</v>
      </c>
      <c r="AQ953" s="376">
        <v>12</v>
      </c>
      <c r="AR953" s="376">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76">
        <f ca="1">COUNTIF(INDIRECT("H"&amp;(ROW()+12*(($AO953-1)*3+$AP953)-ROW())/12+5):INDIRECT("S"&amp;(ROW()+12*(($AO953-1)*3+$AP953)-ROW())/12+5),AR953)</f>
        <v>0</v>
      </c>
      <c r="AV953" s="376">
        <f ca="1">IF(AND(AR953&gt;0,AS953&gt;0),COUNTIF(AV$6:AV952,"&gt;0")+1,0)</f>
        <v>0</v>
      </c>
    </row>
    <row r="954" spans="41:48" x14ac:dyDescent="0.15">
      <c r="AO954" s="376">
        <v>27</v>
      </c>
      <c r="AP954" s="376">
        <v>2</v>
      </c>
      <c r="AQ954" s="376">
        <v>1</v>
      </c>
      <c r="AR954" s="376">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76">
        <f ca="1">COUNTIF(INDIRECT("H"&amp;(ROW()+12*(($AO954-1)*3+$AP954)-ROW())/12+5):INDIRECT("S"&amp;(ROW()+12*(($AO954-1)*3+$AP954)-ROW())/12+5),AR954)</f>
        <v>0</v>
      </c>
      <c r="AV954" s="376">
        <f ca="1">IF(AND(AR954&gt;0,AS954&gt;0),COUNTIF(AV$6:AV953,"&gt;0")+1,0)</f>
        <v>0</v>
      </c>
    </row>
    <row r="955" spans="41:48" x14ac:dyDescent="0.15">
      <c r="AO955" s="376">
        <v>27</v>
      </c>
      <c r="AP955" s="376">
        <v>2</v>
      </c>
      <c r="AQ955" s="376">
        <v>2</v>
      </c>
      <c r="AR955" s="376">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76">
        <f ca="1">COUNTIF(INDIRECT("H"&amp;(ROW()+12*(($AO955-1)*3+$AP955)-ROW())/12+5):INDIRECT("S"&amp;(ROW()+12*(($AO955-1)*3+$AP955)-ROW())/12+5),AR955)</f>
        <v>0</v>
      </c>
      <c r="AV955" s="376">
        <f ca="1">IF(AND(AR955&gt;0,AS955&gt;0),COUNTIF(AV$6:AV954,"&gt;0")+1,0)</f>
        <v>0</v>
      </c>
    </row>
    <row r="956" spans="41:48" x14ac:dyDescent="0.15">
      <c r="AO956" s="376">
        <v>27</v>
      </c>
      <c r="AP956" s="376">
        <v>2</v>
      </c>
      <c r="AQ956" s="376">
        <v>3</v>
      </c>
      <c r="AR956" s="376">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76">
        <f ca="1">COUNTIF(INDIRECT("H"&amp;(ROW()+12*(($AO956-1)*3+$AP956)-ROW())/12+5):INDIRECT("S"&amp;(ROW()+12*(($AO956-1)*3+$AP956)-ROW())/12+5),AR956)</f>
        <v>0</v>
      </c>
      <c r="AV956" s="376">
        <f ca="1">IF(AND(AR956&gt;0,AS956&gt;0),COUNTIF(AV$6:AV955,"&gt;0")+1,0)</f>
        <v>0</v>
      </c>
    </row>
    <row r="957" spans="41:48" x14ac:dyDescent="0.15">
      <c r="AO957" s="376">
        <v>27</v>
      </c>
      <c r="AP957" s="376">
        <v>2</v>
      </c>
      <c r="AQ957" s="376">
        <v>4</v>
      </c>
      <c r="AR957" s="376">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76">
        <f ca="1">COUNTIF(INDIRECT("H"&amp;(ROW()+12*(($AO957-1)*3+$AP957)-ROW())/12+5):INDIRECT("S"&amp;(ROW()+12*(($AO957-1)*3+$AP957)-ROW())/12+5),AR957)</f>
        <v>0</v>
      </c>
      <c r="AV957" s="376">
        <f ca="1">IF(AND(AR957&gt;0,AS957&gt;0),COUNTIF(AV$6:AV956,"&gt;0")+1,0)</f>
        <v>0</v>
      </c>
    </row>
    <row r="958" spans="41:48" x14ac:dyDescent="0.15">
      <c r="AO958" s="376">
        <v>27</v>
      </c>
      <c r="AP958" s="376">
        <v>2</v>
      </c>
      <c r="AQ958" s="376">
        <v>5</v>
      </c>
      <c r="AR958" s="376">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76">
        <f ca="1">COUNTIF(INDIRECT("H"&amp;(ROW()+12*(($AO958-1)*3+$AP958)-ROW())/12+5):INDIRECT("S"&amp;(ROW()+12*(($AO958-1)*3+$AP958)-ROW())/12+5),AR958)</f>
        <v>0</v>
      </c>
      <c r="AV958" s="376">
        <f ca="1">IF(AND(AR958&gt;0,AS958&gt;0),COUNTIF(AV$6:AV957,"&gt;0")+1,0)</f>
        <v>0</v>
      </c>
    </row>
    <row r="959" spans="41:48" x14ac:dyDescent="0.15">
      <c r="AO959" s="376">
        <v>27</v>
      </c>
      <c r="AP959" s="376">
        <v>2</v>
      </c>
      <c r="AQ959" s="376">
        <v>6</v>
      </c>
      <c r="AR959" s="376">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76">
        <f ca="1">COUNTIF(INDIRECT("H"&amp;(ROW()+12*(($AO959-1)*3+$AP959)-ROW())/12+5):INDIRECT("S"&amp;(ROW()+12*(($AO959-1)*3+$AP959)-ROW())/12+5),AR959)</f>
        <v>0</v>
      </c>
      <c r="AV959" s="376">
        <f ca="1">IF(AND(AR959&gt;0,AS959&gt;0),COUNTIF(AV$6:AV958,"&gt;0")+1,0)</f>
        <v>0</v>
      </c>
    </row>
    <row r="960" spans="41:48" x14ac:dyDescent="0.15">
      <c r="AO960" s="376">
        <v>27</v>
      </c>
      <c r="AP960" s="376">
        <v>2</v>
      </c>
      <c r="AQ960" s="376">
        <v>7</v>
      </c>
      <c r="AR960" s="376">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76">
        <f ca="1">COUNTIF(INDIRECT("H"&amp;(ROW()+12*(($AO960-1)*3+$AP960)-ROW())/12+5):INDIRECT("S"&amp;(ROW()+12*(($AO960-1)*3+$AP960)-ROW())/12+5),AR960)</f>
        <v>0</v>
      </c>
      <c r="AV960" s="376">
        <f ca="1">IF(AND(AR960&gt;0,AS960&gt;0),COUNTIF(AV$6:AV959,"&gt;0")+1,0)</f>
        <v>0</v>
      </c>
    </row>
    <row r="961" spans="41:48" x14ac:dyDescent="0.15">
      <c r="AO961" s="376">
        <v>27</v>
      </c>
      <c r="AP961" s="376">
        <v>2</v>
      </c>
      <c r="AQ961" s="376">
        <v>8</v>
      </c>
      <c r="AR961" s="376">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76">
        <f ca="1">COUNTIF(INDIRECT("H"&amp;(ROW()+12*(($AO961-1)*3+$AP961)-ROW())/12+5):INDIRECT("S"&amp;(ROW()+12*(($AO961-1)*3+$AP961)-ROW())/12+5),AR961)</f>
        <v>0</v>
      </c>
      <c r="AV961" s="376">
        <f ca="1">IF(AND(AR961&gt;0,AS961&gt;0),COUNTIF(AV$6:AV960,"&gt;0")+1,0)</f>
        <v>0</v>
      </c>
    </row>
    <row r="962" spans="41:48" x14ac:dyDescent="0.15">
      <c r="AO962" s="376">
        <v>27</v>
      </c>
      <c r="AP962" s="376">
        <v>2</v>
      </c>
      <c r="AQ962" s="376">
        <v>9</v>
      </c>
      <c r="AR962" s="376">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76">
        <f ca="1">COUNTIF(INDIRECT("H"&amp;(ROW()+12*(($AO962-1)*3+$AP962)-ROW())/12+5):INDIRECT("S"&amp;(ROW()+12*(($AO962-1)*3+$AP962)-ROW())/12+5),AR962)</f>
        <v>0</v>
      </c>
      <c r="AV962" s="376">
        <f ca="1">IF(AND(AR962&gt;0,AS962&gt;0),COUNTIF(AV$6:AV961,"&gt;0")+1,0)</f>
        <v>0</v>
      </c>
    </row>
    <row r="963" spans="41:48" x14ac:dyDescent="0.15">
      <c r="AO963" s="376">
        <v>27</v>
      </c>
      <c r="AP963" s="376">
        <v>2</v>
      </c>
      <c r="AQ963" s="376">
        <v>10</v>
      </c>
      <c r="AR963" s="376">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76">
        <f ca="1">COUNTIF(INDIRECT("H"&amp;(ROW()+12*(($AO963-1)*3+$AP963)-ROW())/12+5):INDIRECT("S"&amp;(ROW()+12*(($AO963-1)*3+$AP963)-ROW())/12+5),AR963)</f>
        <v>0</v>
      </c>
      <c r="AV963" s="376">
        <f ca="1">IF(AND(AR963&gt;0,AS963&gt;0),COUNTIF(AV$6:AV962,"&gt;0")+1,0)</f>
        <v>0</v>
      </c>
    </row>
    <row r="964" spans="41:48" x14ac:dyDescent="0.15">
      <c r="AO964" s="376">
        <v>27</v>
      </c>
      <c r="AP964" s="376">
        <v>2</v>
      </c>
      <c r="AQ964" s="376">
        <v>11</v>
      </c>
      <c r="AR964" s="376">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76">
        <f ca="1">COUNTIF(INDIRECT("H"&amp;(ROW()+12*(($AO964-1)*3+$AP964)-ROW())/12+5):INDIRECT("S"&amp;(ROW()+12*(($AO964-1)*3+$AP964)-ROW())/12+5),AR964)</f>
        <v>0</v>
      </c>
      <c r="AV964" s="376">
        <f ca="1">IF(AND(AR964&gt;0,AS964&gt;0),COUNTIF(AV$6:AV963,"&gt;0")+1,0)</f>
        <v>0</v>
      </c>
    </row>
    <row r="965" spans="41:48" x14ac:dyDescent="0.15">
      <c r="AO965" s="376">
        <v>27</v>
      </c>
      <c r="AP965" s="376">
        <v>2</v>
      </c>
      <c r="AQ965" s="376">
        <v>12</v>
      </c>
      <c r="AR965" s="376">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76">
        <f ca="1">COUNTIF(INDIRECT("H"&amp;(ROW()+12*(($AO965-1)*3+$AP965)-ROW())/12+5):INDIRECT("S"&amp;(ROW()+12*(($AO965-1)*3+$AP965)-ROW())/12+5),AR965)</f>
        <v>0</v>
      </c>
      <c r="AV965" s="376">
        <f ca="1">IF(AND(AR965&gt;0,AS965&gt;0),COUNTIF(AV$6:AV964,"&gt;0")+1,0)</f>
        <v>0</v>
      </c>
    </row>
    <row r="966" spans="41:48" x14ac:dyDescent="0.15">
      <c r="AO966" s="376">
        <v>27</v>
      </c>
      <c r="AP966" s="376">
        <v>3</v>
      </c>
      <c r="AQ966" s="376">
        <v>1</v>
      </c>
      <c r="AR966" s="376">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76">
        <f ca="1">COUNTIF(INDIRECT("H"&amp;(ROW()+12*(($AO966-1)*3+$AP966)-ROW())/12+5):INDIRECT("S"&amp;(ROW()+12*(($AO966-1)*3+$AP966)-ROW())/12+5),AR966)</f>
        <v>0</v>
      </c>
      <c r="AV966" s="376">
        <f ca="1">IF(AND(AR966&gt;0,AS966&gt;0),COUNTIF(AV$6:AV965,"&gt;0")+1,0)</f>
        <v>0</v>
      </c>
    </row>
    <row r="967" spans="41:48" x14ac:dyDescent="0.15">
      <c r="AO967" s="376">
        <v>27</v>
      </c>
      <c r="AP967" s="376">
        <v>3</v>
      </c>
      <c r="AQ967" s="376">
        <v>2</v>
      </c>
      <c r="AR967" s="376">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76">
        <f ca="1">COUNTIF(INDIRECT("H"&amp;(ROW()+12*(($AO967-1)*3+$AP967)-ROW())/12+5):INDIRECT("S"&amp;(ROW()+12*(($AO967-1)*3+$AP967)-ROW())/12+5),AR967)</f>
        <v>0</v>
      </c>
      <c r="AV967" s="376">
        <f ca="1">IF(AND(AR967&gt;0,AS967&gt;0),COUNTIF(AV$6:AV966,"&gt;0")+1,0)</f>
        <v>0</v>
      </c>
    </row>
    <row r="968" spans="41:48" x14ac:dyDescent="0.15">
      <c r="AO968" s="376">
        <v>27</v>
      </c>
      <c r="AP968" s="376">
        <v>3</v>
      </c>
      <c r="AQ968" s="376">
        <v>3</v>
      </c>
      <c r="AR968" s="376">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76">
        <f ca="1">COUNTIF(INDIRECT("H"&amp;(ROW()+12*(($AO968-1)*3+$AP968)-ROW())/12+5):INDIRECT("S"&amp;(ROW()+12*(($AO968-1)*3+$AP968)-ROW())/12+5),AR968)</f>
        <v>0</v>
      </c>
      <c r="AV968" s="376">
        <f ca="1">IF(AND(AR968&gt;0,AS968&gt;0),COUNTIF(AV$6:AV967,"&gt;0")+1,0)</f>
        <v>0</v>
      </c>
    </row>
    <row r="969" spans="41:48" x14ac:dyDescent="0.15">
      <c r="AO969" s="376">
        <v>27</v>
      </c>
      <c r="AP969" s="376">
        <v>3</v>
      </c>
      <c r="AQ969" s="376">
        <v>4</v>
      </c>
      <c r="AR969" s="376">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76">
        <f ca="1">COUNTIF(INDIRECT("H"&amp;(ROW()+12*(($AO969-1)*3+$AP969)-ROW())/12+5):INDIRECT("S"&amp;(ROW()+12*(($AO969-1)*3+$AP969)-ROW())/12+5),AR969)</f>
        <v>0</v>
      </c>
      <c r="AV969" s="376">
        <f ca="1">IF(AND(AR969&gt;0,AS969&gt;0),COUNTIF(AV$6:AV968,"&gt;0")+1,0)</f>
        <v>0</v>
      </c>
    </row>
    <row r="970" spans="41:48" x14ac:dyDescent="0.15">
      <c r="AO970" s="376">
        <v>27</v>
      </c>
      <c r="AP970" s="376">
        <v>3</v>
      </c>
      <c r="AQ970" s="376">
        <v>5</v>
      </c>
      <c r="AR970" s="376">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76">
        <f ca="1">COUNTIF(INDIRECT("H"&amp;(ROW()+12*(($AO970-1)*3+$AP970)-ROW())/12+5):INDIRECT("S"&amp;(ROW()+12*(($AO970-1)*3+$AP970)-ROW())/12+5),AR970)</f>
        <v>0</v>
      </c>
      <c r="AV970" s="376">
        <f ca="1">IF(AND(AR970&gt;0,AS970&gt;0),COUNTIF(AV$6:AV969,"&gt;0")+1,0)</f>
        <v>0</v>
      </c>
    </row>
    <row r="971" spans="41:48" x14ac:dyDescent="0.15">
      <c r="AO971" s="376">
        <v>27</v>
      </c>
      <c r="AP971" s="376">
        <v>3</v>
      </c>
      <c r="AQ971" s="376">
        <v>6</v>
      </c>
      <c r="AR971" s="376">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76">
        <f ca="1">COUNTIF(INDIRECT("H"&amp;(ROW()+12*(($AO971-1)*3+$AP971)-ROW())/12+5):INDIRECT("S"&amp;(ROW()+12*(($AO971-1)*3+$AP971)-ROW())/12+5),AR971)</f>
        <v>0</v>
      </c>
      <c r="AV971" s="376">
        <f ca="1">IF(AND(AR971&gt;0,AS971&gt;0),COUNTIF(AV$6:AV970,"&gt;0")+1,0)</f>
        <v>0</v>
      </c>
    </row>
    <row r="972" spans="41:48" x14ac:dyDescent="0.15">
      <c r="AO972" s="376">
        <v>27</v>
      </c>
      <c r="AP972" s="376">
        <v>3</v>
      </c>
      <c r="AQ972" s="376">
        <v>7</v>
      </c>
      <c r="AR972" s="376">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76">
        <f ca="1">COUNTIF(INDIRECT("H"&amp;(ROW()+12*(($AO972-1)*3+$AP972)-ROW())/12+5):INDIRECT("S"&amp;(ROW()+12*(($AO972-1)*3+$AP972)-ROW())/12+5),AR972)</f>
        <v>0</v>
      </c>
      <c r="AV972" s="376">
        <f ca="1">IF(AND(AR972&gt;0,AS972&gt;0),COUNTIF(AV$6:AV971,"&gt;0")+1,0)</f>
        <v>0</v>
      </c>
    </row>
    <row r="973" spans="41:48" x14ac:dyDescent="0.15">
      <c r="AO973" s="376">
        <v>27</v>
      </c>
      <c r="AP973" s="376">
        <v>3</v>
      </c>
      <c r="AQ973" s="376">
        <v>8</v>
      </c>
      <c r="AR973" s="376">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76">
        <f ca="1">COUNTIF(INDIRECT("H"&amp;(ROW()+12*(($AO973-1)*3+$AP973)-ROW())/12+5):INDIRECT("S"&amp;(ROW()+12*(($AO973-1)*3+$AP973)-ROW())/12+5),AR973)</f>
        <v>0</v>
      </c>
      <c r="AV973" s="376">
        <f ca="1">IF(AND(AR973&gt;0,AS973&gt;0),COUNTIF(AV$6:AV972,"&gt;0")+1,0)</f>
        <v>0</v>
      </c>
    </row>
    <row r="974" spans="41:48" x14ac:dyDescent="0.15">
      <c r="AO974" s="376">
        <v>27</v>
      </c>
      <c r="AP974" s="376">
        <v>3</v>
      </c>
      <c r="AQ974" s="376">
        <v>9</v>
      </c>
      <c r="AR974" s="376">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76">
        <f ca="1">COUNTIF(INDIRECT("H"&amp;(ROW()+12*(($AO974-1)*3+$AP974)-ROW())/12+5):INDIRECT("S"&amp;(ROW()+12*(($AO974-1)*3+$AP974)-ROW())/12+5),AR974)</f>
        <v>0</v>
      </c>
      <c r="AV974" s="376">
        <f ca="1">IF(AND(AR974&gt;0,AS974&gt;0),COUNTIF(AV$6:AV973,"&gt;0")+1,0)</f>
        <v>0</v>
      </c>
    </row>
    <row r="975" spans="41:48" x14ac:dyDescent="0.15">
      <c r="AO975" s="376">
        <v>27</v>
      </c>
      <c r="AP975" s="376">
        <v>3</v>
      </c>
      <c r="AQ975" s="376">
        <v>10</v>
      </c>
      <c r="AR975" s="376">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76">
        <f ca="1">COUNTIF(INDIRECT("H"&amp;(ROW()+12*(($AO975-1)*3+$AP975)-ROW())/12+5):INDIRECT("S"&amp;(ROW()+12*(($AO975-1)*3+$AP975)-ROW())/12+5),AR975)</f>
        <v>0</v>
      </c>
      <c r="AV975" s="376">
        <f ca="1">IF(AND(AR975&gt;0,AS975&gt;0),COUNTIF(AV$6:AV974,"&gt;0")+1,0)</f>
        <v>0</v>
      </c>
    </row>
    <row r="976" spans="41:48" x14ac:dyDescent="0.15">
      <c r="AO976" s="376">
        <v>27</v>
      </c>
      <c r="AP976" s="376">
        <v>3</v>
      </c>
      <c r="AQ976" s="376">
        <v>11</v>
      </c>
      <c r="AR976" s="376">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76">
        <f ca="1">COUNTIF(INDIRECT("H"&amp;(ROW()+12*(($AO976-1)*3+$AP976)-ROW())/12+5):INDIRECT("S"&amp;(ROW()+12*(($AO976-1)*3+$AP976)-ROW())/12+5),AR976)</f>
        <v>0</v>
      </c>
      <c r="AV976" s="376">
        <f ca="1">IF(AND(AR976&gt;0,AS976&gt;0),COUNTIF(AV$6:AV975,"&gt;0")+1,0)</f>
        <v>0</v>
      </c>
    </row>
    <row r="977" spans="41:48" x14ac:dyDescent="0.15">
      <c r="AO977" s="376">
        <v>27</v>
      </c>
      <c r="AP977" s="376">
        <v>3</v>
      </c>
      <c r="AQ977" s="376">
        <v>12</v>
      </c>
      <c r="AR977" s="376">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76">
        <f ca="1">COUNTIF(INDIRECT("H"&amp;(ROW()+12*(($AO977-1)*3+$AP977)-ROW())/12+5):INDIRECT("S"&amp;(ROW()+12*(($AO977-1)*3+$AP977)-ROW())/12+5),AR977)</f>
        <v>0</v>
      </c>
      <c r="AV977" s="376">
        <f ca="1">IF(AND(AR977&gt;0,AS977&gt;0),COUNTIF(AV$6:AV976,"&gt;0")+1,0)</f>
        <v>0</v>
      </c>
    </row>
    <row r="978" spans="41:48" x14ac:dyDescent="0.15">
      <c r="AO978" s="376">
        <v>28</v>
      </c>
      <c r="AP978" s="376">
        <v>1</v>
      </c>
      <c r="AQ978" s="376">
        <v>1</v>
      </c>
      <c r="AR978" s="376">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76">
        <f ca="1">COUNTIF(INDIRECT("H"&amp;(ROW()+12*(($AO978-1)*3+$AP978)-ROW())/12+5):INDIRECT("S"&amp;(ROW()+12*(($AO978-1)*3+$AP978)-ROW())/12+5),AR978)</f>
        <v>0</v>
      </c>
      <c r="AV978" s="376">
        <f ca="1">IF(AND(AR978&gt;0,AS978&gt;0),COUNTIF(AV$6:AV977,"&gt;0")+1,0)</f>
        <v>0</v>
      </c>
    </row>
    <row r="979" spans="41:48" x14ac:dyDescent="0.15">
      <c r="AO979" s="376">
        <v>28</v>
      </c>
      <c r="AP979" s="376">
        <v>1</v>
      </c>
      <c r="AQ979" s="376">
        <v>2</v>
      </c>
      <c r="AR979" s="376">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76">
        <f ca="1">COUNTIF(INDIRECT("H"&amp;(ROW()+12*(($AO979-1)*3+$AP979)-ROW())/12+5):INDIRECT("S"&amp;(ROW()+12*(($AO979-1)*3+$AP979)-ROW())/12+5),AR979)</f>
        <v>0</v>
      </c>
      <c r="AV979" s="376">
        <f ca="1">IF(AND(AR979&gt;0,AS979&gt;0),COUNTIF(AV$6:AV978,"&gt;0")+1,0)</f>
        <v>0</v>
      </c>
    </row>
    <row r="980" spans="41:48" x14ac:dyDescent="0.15">
      <c r="AO980" s="376">
        <v>28</v>
      </c>
      <c r="AP980" s="376">
        <v>1</v>
      </c>
      <c r="AQ980" s="376">
        <v>3</v>
      </c>
      <c r="AR980" s="376">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76">
        <f ca="1">COUNTIF(INDIRECT("H"&amp;(ROW()+12*(($AO980-1)*3+$AP980)-ROW())/12+5):INDIRECT("S"&amp;(ROW()+12*(($AO980-1)*3+$AP980)-ROW())/12+5),AR980)</f>
        <v>0</v>
      </c>
      <c r="AV980" s="376">
        <f ca="1">IF(AND(AR980&gt;0,AS980&gt;0),COUNTIF(AV$6:AV979,"&gt;0")+1,0)</f>
        <v>0</v>
      </c>
    </row>
    <row r="981" spans="41:48" x14ac:dyDescent="0.15">
      <c r="AO981" s="376">
        <v>28</v>
      </c>
      <c r="AP981" s="376">
        <v>1</v>
      </c>
      <c r="AQ981" s="376">
        <v>4</v>
      </c>
      <c r="AR981" s="376">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76">
        <f ca="1">COUNTIF(INDIRECT("H"&amp;(ROW()+12*(($AO981-1)*3+$AP981)-ROW())/12+5):INDIRECT("S"&amp;(ROW()+12*(($AO981-1)*3+$AP981)-ROW())/12+5),AR981)</f>
        <v>0</v>
      </c>
      <c r="AV981" s="376">
        <f ca="1">IF(AND(AR981&gt;0,AS981&gt;0),COUNTIF(AV$6:AV980,"&gt;0")+1,0)</f>
        <v>0</v>
      </c>
    </row>
    <row r="982" spans="41:48" x14ac:dyDescent="0.15">
      <c r="AO982" s="376">
        <v>28</v>
      </c>
      <c r="AP982" s="376">
        <v>1</v>
      </c>
      <c r="AQ982" s="376">
        <v>5</v>
      </c>
      <c r="AR982" s="376">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76">
        <f ca="1">COUNTIF(INDIRECT("H"&amp;(ROW()+12*(($AO982-1)*3+$AP982)-ROW())/12+5):INDIRECT("S"&amp;(ROW()+12*(($AO982-1)*3+$AP982)-ROW())/12+5),AR982)</f>
        <v>0</v>
      </c>
      <c r="AV982" s="376">
        <f ca="1">IF(AND(AR982&gt;0,AS982&gt;0),COUNTIF(AV$6:AV981,"&gt;0")+1,0)</f>
        <v>0</v>
      </c>
    </row>
    <row r="983" spans="41:48" x14ac:dyDescent="0.15">
      <c r="AO983" s="376">
        <v>28</v>
      </c>
      <c r="AP983" s="376">
        <v>1</v>
      </c>
      <c r="AQ983" s="376">
        <v>6</v>
      </c>
      <c r="AR983" s="376">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76">
        <f ca="1">COUNTIF(INDIRECT("H"&amp;(ROW()+12*(($AO983-1)*3+$AP983)-ROW())/12+5):INDIRECT("S"&amp;(ROW()+12*(($AO983-1)*3+$AP983)-ROW())/12+5),AR983)</f>
        <v>0</v>
      </c>
      <c r="AV983" s="376">
        <f ca="1">IF(AND(AR983&gt;0,AS983&gt;0),COUNTIF(AV$6:AV982,"&gt;0")+1,0)</f>
        <v>0</v>
      </c>
    </row>
    <row r="984" spans="41:48" x14ac:dyDescent="0.15">
      <c r="AO984" s="376">
        <v>28</v>
      </c>
      <c r="AP984" s="376">
        <v>1</v>
      </c>
      <c r="AQ984" s="376">
        <v>7</v>
      </c>
      <c r="AR984" s="376">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76">
        <f ca="1">COUNTIF(INDIRECT("H"&amp;(ROW()+12*(($AO984-1)*3+$AP984)-ROW())/12+5):INDIRECT("S"&amp;(ROW()+12*(($AO984-1)*3+$AP984)-ROW())/12+5),AR984)</f>
        <v>0</v>
      </c>
      <c r="AV984" s="376">
        <f ca="1">IF(AND(AR984&gt;0,AS984&gt;0),COUNTIF(AV$6:AV983,"&gt;0")+1,0)</f>
        <v>0</v>
      </c>
    </row>
    <row r="985" spans="41:48" x14ac:dyDescent="0.15">
      <c r="AO985" s="376">
        <v>28</v>
      </c>
      <c r="AP985" s="376">
        <v>1</v>
      </c>
      <c r="AQ985" s="376">
        <v>8</v>
      </c>
      <c r="AR985" s="376">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76">
        <f ca="1">COUNTIF(INDIRECT("H"&amp;(ROW()+12*(($AO985-1)*3+$AP985)-ROW())/12+5):INDIRECT("S"&amp;(ROW()+12*(($AO985-1)*3+$AP985)-ROW())/12+5),AR985)</f>
        <v>0</v>
      </c>
      <c r="AV985" s="376">
        <f ca="1">IF(AND(AR985&gt;0,AS985&gt;0),COUNTIF(AV$6:AV984,"&gt;0")+1,0)</f>
        <v>0</v>
      </c>
    </row>
    <row r="986" spans="41:48" x14ac:dyDescent="0.15">
      <c r="AO986" s="376">
        <v>28</v>
      </c>
      <c r="AP986" s="376">
        <v>1</v>
      </c>
      <c r="AQ986" s="376">
        <v>9</v>
      </c>
      <c r="AR986" s="376">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76">
        <f ca="1">COUNTIF(INDIRECT("H"&amp;(ROW()+12*(($AO986-1)*3+$AP986)-ROW())/12+5):INDIRECT("S"&amp;(ROW()+12*(($AO986-1)*3+$AP986)-ROW())/12+5),AR986)</f>
        <v>0</v>
      </c>
      <c r="AV986" s="376">
        <f ca="1">IF(AND(AR986&gt;0,AS986&gt;0),COUNTIF(AV$6:AV985,"&gt;0")+1,0)</f>
        <v>0</v>
      </c>
    </row>
    <row r="987" spans="41:48" x14ac:dyDescent="0.15">
      <c r="AO987" s="376">
        <v>28</v>
      </c>
      <c r="AP987" s="376">
        <v>1</v>
      </c>
      <c r="AQ987" s="376">
        <v>10</v>
      </c>
      <c r="AR987" s="376">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76">
        <f ca="1">COUNTIF(INDIRECT("H"&amp;(ROW()+12*(($AO987-1)*3+$AP987)-ROW())/12+5):INDIRECT("S"&amp;(ROW()+12*(($AO987-1)*3+$AP987)-ROW())/12+5),AR987)</f>
        <v>0</v>
      </c>
      <c r="AV987" s="376">
        <f ca="1">IF(AND(AR987&gt;0,AS987&gt;0),COUNTIF(AV$6:AV986,"&gt;0")+1,0)</f>
        <v>0</v>
      </c>
    </row>
    <row r="988" spans="41:48" x14ac:dyDescent="0.15">
      <c r="AO988" s="376">
        <v>28</v>
      </c>
      <c r="AP988" s="376">
        <v>1</v>
      </c>
      <c r="AQ988" s="376">
        <v>11</v>
      </c>
      <c r="AR988" s="376">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76">
        <f ca="1">COUNTIF(INDIRECT("H"&amp;(ROW()+12*(($AO988-1)*3+$AP988)-ROW())/12+5):INDIRECT("S"&amp;(ROW()+12*(($AO988-1)*3+$AP988)-ROW())/12+5),AR988)</f>
        <v>0</v>
      </c>
      <c r="AV988" s="376">
        <f ca="1">IF(AND(AR988&gt;0,AS988&gt;0),COUNTIF(AV$6:AV987,"&gt;0")+1,0)</f>
        <v>0</v>
      </c>
    </row>
    <row r="989" spans="41:48" x14ac:dyDescent="0.15">
      <c r="AO989" s="376">
        <v>28</v>
      </c>
      <c r="AP989" s="376">
        <v>1</v>
      </c>
      <c r="AQ989" s="376">
        <v>12</v>
      </c>
      <c r="AR989" s="376">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76">
        <f ca="1">COUNTIF(INDIRECT("H"&amp;(ROW()+12*(($AO989-1)*3+$AP989)-ROW())/12+5):INDIRECT("S"&amp;(ROW()+12*(($AO989-1)*3+$AP989)-ROW())/12+5),AR989)</f>
        <v>0</v>
      </c>
      <c r="AV989" s="376">
        <f ca="1">IF(AND(AR989&gt;0,AS989&gt;0),COUNTIF(AV$6:AV988,"&gt;0")+1,0)</f>
        <v>0</v>
      </c>
    </row>
    <row r="990" spans="41:48" x14ac:dyDescent="0.15">
      <c r="AO990" s="376">
        <v>28</v>
      </c>
      <c r="AP990" s="376">
        <v>2</v>
      </c>
      <c r="AQ990" s="376">
        <v>1</v>
      </c>
      <c r="AR990" s="376">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76">
        <f ca="1">COUNTIF(INDIRECT("H"&amp;(ROW()+12*(($AO990-1)*3+$AP990)-ROW())/12+5):INDIRECT("S"&amp;(ROW()+12*(($AO990-1)*3+$AP990)-ROW())/12+5),AR990)</f>
        <v>0</v>
      </c>
      <c r="AV990" s="376">
        <f ca="1">IF(AND(AR990&gt;0,AS990&gt;0),COUNTIF(AV$6:AV989,"&gt;0")+1,0)</f>
        <v>0</v>
      </c>
    </row>
    <row r="991" spans="41:48" x14ac:dyDescent="0.15">
      <c r="AO991" s="376">
        <v>28</v>
      </c>
      <c r="AP991" s="376">
        <v>2</v>
      </c>
      <c r="AQ991" s="376">
        <v>2</v>
      </c>
      <c r="AR991" s="376">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76">
        <f ca="1">COUNTIF(INDIRECT("H"&amp;(ROW()+12*(($AO991-1)*3+$AP991)-ROW())/12+5):INDIRECT("S"&amp;(ROW()+12*(($AO991-1)*3+$AP991)-ROW())/12+5),AR991)</f>
        <v>0</v>
      </c>
      <c r="AV991" s="376">
        <f ca="1">IF(AND(AR991&gt;0,AS991&gt;0),COUNTIF(AV$6:AV990,"&gt;0")+1,0)</f>
        <v>0</v>
      </c>
    </row>
    <row r="992" spans="41:48" x14ac:dyDescent="0.15">
      <c r="AO992" s="376">
        <v>28</v>
      </c>
      <c r="AP992" s="376">
        <v>2</v>
      </c>
      <c r="AQ992" s="376">
        <v>3</v>
      </c>
      <c r="AR992" s="376">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76">
        <f ca="1">COUNTIF(INDIRECT("H"&amp;(ROW()+12*(($AO992-1)*3+$AP992)-ROW())/12+5):INDIRECT("S"&amp;(ROW()+12*(($AO992-1)*3+$AP992)-ROW())/12+5),AR992)</f>
        <v>0</v>
      </c>
      <c r="AV992" s="376">
        <f ca="1">IF(AND(AR992&gt;0,AS992&gt;0),COUNTIF(AV$6:AV991,"&gt;0")+1,0)</f>
        <v>0</v>
      </c>
    </row>
    <row r="993" spans="41:48" x14ac:dyDescent="0.15">
      <c r="AO993" s="376">
        <v>28</v>
      </c>
      <c r="AP993" s="376">
        <v>2</v>
      </c>
      <c r="AQ993" s="376">
        <v>4</v>
      </c>
      <c r="AR993" s="376">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76">
        <f ca="1">COUNTIF(INDIRECT("H"&amp;(ROW()+12*(($AO993-1)*3+$AP993)-ROW())/12+5):INDIRECT("S"&amp;(ROW()+12*(($AO993-1)*3+$AP993)-ROW())/12+5),AR993)</f>
        <v>0</v>
      </c>
      <c r="AV993" s="376">
        <f ca="1">IF(AND(AR993&gt;0,AS993&gt;0),COUNTIF(AV$6:AV992,"&gt;0")+1,0)</f>
        <v>0</v>
      </c>
    </row>
    <row r="994" spans="41:48" x14ac:dyDescent="0.15">
      <c r="AO994" s="376">
        <v>28</v>
      </c>
      <c r="AP994" s="376">
        <v>2</v>
      </c>
      <c r="AQ994" s="376">
        <v>5</v>
      </c>
      <c r="AR994" s="376">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76">
        <f ca="1">COUNTIF(INDIRECT("H"&amp;(ROW()+12*(($AO994-1)*3+$AP994)-ROW())/12+5):INDIRECT("S"&amp;(ROW()+12*(($AO994-1)*3+$AP994)-ROW())/12+5),AR994)</f>
        <v>0</v>
      </c>
      <c r="AV994" s="376">
        <f ca="1">IF(AND(AR994&gt;0,AS994&gt;0),COUNTIF(AV$6:AV993,"&gt;0")+1,0)</f>
        <v>0</v>
      </c>
    </row>
    <row r="995" spans="41:48" x14ac:dyDescent="0.15">
      <c r="AO995" s="376">
        <v>28</v>
      </c>
      <c r="AP995" s="376">
        <v>2</v>
      </c>
      <c r="AQ995" s="376">
        <v>6</v>
      </c>
      <c r="AR995" s="376">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76">
        <f ca="1">COUNTIF(INDIRECT("H"&amp;(ROW()+12*(($AO995-1)*3+$AP995)-ROW())/12+5):INDIRECT("S"&amp;(ROW()+12*(($AO995-1)*3+$AP995)-ROW())/12+5),AR995)</f>
        <v>0</v>
      </c>
      <c r="AV995" s="376">
        <f ca="1">IF(AND(AR995&gt;0,AS995&gt;0),COUNTIF(AV$6:AV994,"&gt;0")+1,0)</f>
        <v>0</v>
      </c>
    </row>
    <row r="996" spans="41:48" x14ac:dyDescent="0.15">
      <c r="AO996" s="376">
        <v>28</v>
      </c>
      <c r="AP996" s="376">
        <v>2</v>
      </c>
      <c r="AQ996" s="376">
        <v>7</v>
      </c>
      <c r="AR996" s="376">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76">
        <f ca="1">COUNTIF(INDIRECT("H"&amp;(ROW()+12*(($AO996-1)*3+$AP996)-ROW())/12+5):INDIRECT("S"&amp;(ROW()+12*(($AO996-1)*3+$AP996)-ROW())/12+5),AR996)</f>
        <v>0</v>
      </c>
      <c r="AV996" s="376">
        <f ca="1">IF(AND(AR996&gt;0,AS996&gt;0),COUNTIF(AV$6:AV995,"&gt;0")+1,0)</f>
        <v>0</v>
      </c>
    </row>
    <row r="997" spans="41:48" x14ac:dyDescent="0.15">
      <c r="AO997" s="376">
        <v>28</v>
      </c>
      <c r="AP997" s="376">
        <v>2</v>
      </c>
      <c r="AQ997" s="376">
        <v>8</v>
      </c>
      <c r="AR997" s="376">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76">
        <f ca="1">COUNTIF(INDIRECT("H"&amp;(ROW()+12*(($AO997-1)*3+$AP997)-ROW())/12+5):INDIRECT("S"&amp;(ROW()+12*(($AO997-1)*3+$AP997)-ROW())/12+5),AR997)</f>
        <v>0</v>
      </c>
      <c r="AV997" s="376">
        <f ca="1">IF(AND(AR997&gt;0,AS997&gt;0),COUNTIF(AV$6:AV996,"&gt;0")+1,0)</f>
        <v>0</v>
      </c>
    </row>
    <row r="998" spans="41:48" x14ac:dyDescent="0.15">
      <c r="AO998" s="376">
        <v>28</v>
      </c>
      <c r="AP998" s="376">
        <v>2</v>
      </c>
      <c r="AQ998" s="376">
        <v>9</v>
      </c>
      <c r="AR998" s="376">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76">
        <f ca="1">COUNTIF(INDIRECT("H"&amp;(ROW()+12*(($AO998-1)*3+$AP998)-ROW())/12+5):INDIRECT("S"&amp;(ROW()+12*(($AO998-1)*3+$AP998)-ROW())/12+5),AR998)</f>
        <v>0</v>
      </c>
      <c r="AV998" s="376">
        <f ca="1">IF(AND(AR998&gt;0,AS998&gt;0),COUNTIF(AV$6:AV997,"&gt;0")+1,0)</f>
        <v>0</v>
      </c>
    </row>
    <row r="999" spans="41:48" x14ac:dyDescent="0.15">
      <c r="AO999" s="376">
        <v>28</v>
      </c>
      <c r="AP999" s="376">
        <v>2</v>
      </c>
      <c r="AQ999" s="376">
        <v>10</v>
      </c>
      <c r="AR999" s="376">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76">
        <f ca="1">COUNTIF(INDIRECT("H"&amp;(ROW()+12*(($AO999-1)*3+$AP999)-ROW())/12+5):INDIRECT("S"&amp;(ROW()+12*(($AO999-1)*3+$AP999)-ROW())/12+5),AR999)</f>
        <v>0</v>
      </c>
      <c r="AV999" s="376">
        <f ca="1">IF(AND(AR999&gt;0,AS999&gt;0),COUNTIF(AV$6:AV998,"&gt;0")+1,0)</f>
        <v>0</v>
      </c>
    </row>
    <row r="1000" spans="41:48" x14ac:dyDescent="0.15">
      <c r="AO1000" s="376">
        <v>28</v>
      </c>
      <c r="AP1000" s="376">
        <v>2</v>
      </c>
      <c r="AQ1000" s="376">
        <v>11</v>
      </c>
      <c r="AR1000" s="376">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76">
        <f ca="1">COUNTIF(INDIRECT("H"&amp;(ROW()+12*(($AO1000-1)*3+$AP1000)-ROW())/12+5):INDIRECT("S"&amp;(ROW()+12*(($AO1000-1)*3+$AP1000)-ROW())/12+5),AR1000)</f>
        <v>0</v>
      </c>
      <c r="AV1000" s="376">
        <f ca="1">IF(AND(AR1000&gt;0,AS1000&gt;0),COUNTIF(AV$6:AV999,"&gt;0")+1,0)</f>
        <v>0</v>
      </c>
    </row>
    <row r="1001" spans="41:48" x14ac:dyDescent="0.15">
      <c r="AO1001" s="376">
        <v>28</v>
      </c>
      <c r="AP1001" s="376">
        <v>2</v>
      </c>
      <c r="AQ1001" s="376">
        <v>12</v>
      </c>
      <c r="AR1001" s="376">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76">
        <f ca="1">COUNTIF(INDIRECT("H"&amp;(ROW()+12*(($AO1001-1)*3+$AP1001)-ROW())/12+5):INDIRECT("S"&amp;(ROW()+12*(($AO1001-1)*3+$AP1001)-ROW())/12+5),AR1001)</f>
        <v>0</v>
      </c>
      <c r="AV1001" s="376">
        <f ca="1">IF(AND(AR1001&gt;0,AS1001&gt;0),COUNTIF(AV$6:AV1000,"&gt;0")+1,0)</f>
        <v>0</v>
      </c>
    </row>
    <row r="1002" spans="41:48" x14ac:dyDescent="0.15">
      <c r="AO1002" s="376">
        <v>28</v>
      </c>
      <c r="AP1002" s="376">
        <v>3</v>
      </c>
      <c r="AQ1002" s="376">
        <v>1</v>
      </c>
      <c r="AR1002" s="376">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76">
        <f ca="1">COUNTIF(INDIRECT("H"&amp;(ROW()+12*(($AO1002-1)*3+$AP1002)-ROW())/12+5):INDIRECT("S"&amp;(ROW()+12*(($AO1002-1)*3+$AP1002)-ROW())/12+5),AR1002)</f>
        <v>0</v>
      </c>
      <c r="AV1002" s="376">
        <f ca="1">IF(AND(AR1002&gt;0,AS1002&gt;0),COUNTIF(AV$6:AV1001,"&gt;0")+1,0)</f>
        <v>0</v>
      </c>
    </row>
    <row r="1003" spans="41:48" x14ac:dyDescent="0.15">
      <c r="AO1003" s="376">
        <v>28</v>
      </c>
      <c r="AP1003" s="376">
        <v>3</v>
      </c>
      <c r="AQ1003" s="376">
        <v>2</v>
      </c>
      <c r="AR1003" s="376">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76">
        <f ca="1">COUNTIF(INDIRECT("H"&amp;(ROW()+12*(($AO1003-1)*3+$AP1003)-ROW())/12+5):INDIRECT("S"&amp;(ROW()+12*(($AO1003-1)*3+$AP1003)-ROW())/12+5),AR1003)</f>
        <v>0</v>
      </c>
      <c r="AV1003" s="376">
        <f ca="1">IF(AND(AR1003&gt;0,AS1003&gt;0),COUNTIF(AV$6:AV1002,"&gt;0")+1,0)</f>
        <v>0</v>
      </c>
    </row>
    <row r="1004" spans="41:48" x14ac:dyDescent="0.15">
      <c r="AO1004" s="376">
        <v>28</v>
      </c>
      <c r="AP1004" s="376">
        <v>3</v>
      </c>
      <c r="AQ1004" s="376">
        <v>3</v>
      </c>
      <c r="AR1004" s="376">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76">
        <f ca="1">COUNTIF(INDIRECT("H"&amp;(ROW()+12*(($AO1004-1)*3+$AP1004)-ROW())/12+5):INDIRECT("S"&amp;(ROW()+12*(($AO1004-1)*3+$AP1004)-ROW())/12+5),AR1004)</f>
        <v>0</v>
      </c>
      <c r="AV1004" s="376">
        <f ca="1">IF(AND(AR1004&gt;0,AS1004&gt;0),COUNTIF(AV$6:AV1003,"&gt;0")+1,0)</f>
        <v>0</v>
      </c>
    </row>
    <row r="1005" spans="41:48" x14ac:dyDescent="0.15">
      <c r="AO1005" s="376">
        <v>28</v>
      </c>
      <c r="AP1005" s="376">
        <v>3</v>
      </c>
      <c r="AQ1005" s="376">
        <v>4</v>
      </c>
      <c r="AR1005" s="376">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76">
        <f ca="1">COUNTIF(INDIRECT("H"&amp;(ROW()+12*(($AO1005-1)*3+$AP1005)-ROW())/12+5):INDIRECT("S"&amp;(ROW()+12*(($AO1005-1)*3+$AP1005)-ROW())/12+5),AR1005)</f>
        <v>0</v>
      </c>
      <c r="AV1005" s="376">
        <f ca="1">IF(AND(AR1005&gt;0,AS1005&gt;0),COUNTIF(AV$6:AV1004,"&gt;0")+1,0)</f>
        <v>0</v>
      </c>
    </row>
    <row r="1006" spans="41:48" x14ac:dyDescent="0.15">
      <c r="AO1006" s="376">
        <v>28</v>
      </c>
      <c r="AP1006" s="376">
        <v>3</v>
      </c>
      <c r="AQ1006" s="376">
        <v>5</v>
      </c>
      <c r="AR1006" s="376">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76">
        <f ca="1">COUNTIF(INDIRECT("H"&amp;(ROW()+12*(($AO1006-1)*3+$AP1006)-ROW())/12+5):INDIRECT("S"&amp;(ROW()+12*(($AO1006-1)*3+$AP1006)-ROW())/12+5),AR1006)</f>
        <v>0</v>
      </c>
      <c r="AV1006" s="376">
        <f ca="1">IF(AND(AR1006&gt;0,AS1006&gt;0),COUNTIF(AV$6:AV1005,"&gt;0")+1,0)</f>
        <v>0</v>
      </c>
    </row>
    <row r="1007" spans="41:48" x14ac:dyDescent="0.15">
      <c r="AO1007" s="376">
        <v>28</v>
      </c>
      <c r="AP1007" s="376">
        <v>3</v>
      </c>
      <c r="AQ1007" s="376">
        <v>6</v>
      </c>
      <c r="AR1007" s="376">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76">
        <f ca="1">COUNTIF(INDIRECT("H"&amp;(ROW()+12*(($AO1007-1)*3+$AP1007)-ROW())/12+5):INDIRECT("S"&amp;(ROW()+12*(($AO1007-1)*3+$AP1007)-ROW())/12+5),AR1007)</f>
        <v>0</v>
      </c>
      <c r="AV1007" s="376">
        <f ca="1">IF(AND(AR1007&gt;0,AS1007&gt;0),COUNTIF(AV$6:AV1006,"&gt;0")+1,0)</f>
        <v>0</v>
      </c>
    </row>
    <row r="1008" spans="41:48" x14ac:dyDescent="0.15">
      <c r="AO1008" s="376">
        <v>28</v>
      </c>
      <c r="AP1008" s="376">
        <v>3</v>
      </c>
      <c r="AQ1008" s="376">
        <v>7</v>
      </c>
      <c r="AR1008" s="376">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76">
        <f ca="1">COUNTIF(INDIRECT("H"&amp;(ROW()+12*(($AO1008-1)*3+$AP1008)-ROW())/12+5):INDIRECT("S"&amp;(ROW()+12*(($AO1008-1)*3+$AP1008)-ROW())/12+5),AR1008)</f>
        <v>0</v>
      </c>
      <c r="AV1008" s="376">
        <f ca="1">IF(AND(AR1008&gt;0,AS1008&gt;0),COUNTIF(AV$6:AV1007,"&gt;0")+1,0)</f>
        <v>0</v>
      </c>
    </row>
    <row r="1009" spans="41:48" x14ac:dyDescent="0.15">
      <c r="AO1009" s="376">
        <v>28</v>
      </c>
      <c r="AP1009" s="376">
        <v>3</v>
      </c>
      <c r="AQ1009" s="376">
        <v>8</v>
      </c>
      <c r="AR1009" s="376">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76">
        <f ca="1">COUNTIF(INDIRECT("H"&amp;(ROW()+12*(($AO1009-1)*3+$AP1009)-ROW())/12+5):INDIRECT("S"&amp;(ROW()+12*(($AO1009-1)*3+$AP1009)-ROW())/12+5),AR1009)</f>
        <v>0</v>
      </c>
      <c r="AV1009" s="376">
        <f ca="1">IF(AND(AR1009&gt;0,AS1009&gt;0),COUNTIF(AV$6:AV1008,"&gt;0")+1,0)</f>
        <v>0</v>
      </c>
    </row>
    <row r="1010" spans="41:48" x14ac:dyDescent="0.15">
      <c r="AO1010" s="376">
        <v>28</v>
      </c>
      <c r="AP1010" s="376">
        <v>3</v>
      </c>
      <c r="AQ1010" s="376">
        <v>9</v>
      </c>
      <c r="AR1010" s="376">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76">
        <f ca="1">COUNTIF(INDIRECT("H"&amp;(ROW()+12*(($AO1010-1)*3+$AP1010)-ROW())/12+5):INDIRECT("S"&amp;(ROW()+12*(($AO1010-1)*3+$AP1010)-ROW())/12+5),AR1010)</f>
        <v>0</v>
      </c>
      <c r="AV1010" s="376">
        <f ca="1">IF(AND(AR1010&gt;0,AS1010&gt;0),COUNTIF(AV$6:AV1009,"&gt;0")+1,0)</f>
        <v>0</v>
      </c>
    </row>
    <row r="1011" spans="41:48" x14ac:dyDescent="0.15">
      <c r="AO1011" s="376">
        <v>28</v>
      </c>
      <c r="AP1011" s="376">
        <v>3</v>
      </c>
      <c r="AQ1011" s="376">
        <v>10</v>
      </c>
      <c r="AR1011" s="376">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76">
        <f ca="1">COUNTIF(INDIRECT("H"&amp;(ROW()+12*(($AO1011-1)*3+$AP1011)-ROW())/12+5):INDIRECT("S"&amp;(ROW()+12*(($AO1011-1)*3+$AP1011)-ROW())/12+5),AR1011)</f>
        <v>0</v>
      </c>
      <c r="AV1011" s="376">
        <f ca="1">IF(AND(AR1011&gt;0,AS1011&gt;0),COUNTIF(AV$6:AV1010,"&gt;0")+1,0)</f>
        <v>0</v>
      </c>
    </row>
    <row r="1012" spans="41:48" x14ac:dyDescent="0.15">
      <c r="AO1012" s="376">
        <v>28</v>
      </c>
      <c r="AP1012" s="376">
        <v>3</v>
      </c>
      <c r="AQ1012" s="376">
        <v>11</v>
      </c>
      <c r="AR1012" s="376">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76">
        <f ca="1">COUNTIF(INDIRECT("H"&amp;(ROW()+12*(($AO1012-1)*3+$AP1012)-ROW())/12+5):INDIRECT("S"&amp;(ROW()+12*(($AO1012-1)*3+$AP1012)-ROW())/12+5),AR1012)</f>
        <v>0</v>
      </c>
      <c r="AV1012" s="376">
        <f ca="1">IF(AND(AR1012&gt;0,AS1012&gt;0),COUNTIF(AV$6:AV1011,"&gt;0")+1,0)</f>
        <v>0</v>
      </c>
    </row>
    <row r="1013" spans="41:48" x14ac:dyDescent="0.15">
      <c r="AO1013" s="376">
        <v>28</v>
      </c>
      <c r="AP1013" s="376">
        <v>3</v>
      </c>
      <c r="AQ1013" s="376">
        <v>12</v>
      </c>
      <c r="AR1013" s="376">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76">
        <f ca="1">COUNTIF(INDIRECT("H"&amp;(ROW()+12*(($AO1013-1)*3+$AP1013)-ROW())/12+5):INDIRECT("S"&amp;(ROW()+12*(($AO1013-1)*3+$AP1013)-ROW())/12+5),AR1013)</f>
        <v>0</v>
      </c>
      <c r="AV1013" s="376">
        <f ca="1">IF(AND(AR1013&gt;0,AS1013&gt;0),COUNTIF(AV$6:AV1012,"&gt;0")+1,0)</f>
        <v>0</v>
      </c>
    </row>
    <row r="1014" spans="41:48" x14ac:dyDescent="0.15">
      <c r="AO1014" s="376">
        <v>29</v>
      </c>
      <c r="AP1014" s="376">
        <v>1</v>
      </c>
      <c r="AQ1014" s="376">
        <v>1</v>
      </c>
      <c r="AR1014" s="376">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76">
        <f ca="1">COUNTIF(INDIRECT("H"&amp;(ROW()+12*(($AO1014-1)*3+$AP1014)-ROW())/12+5):INDIRECT("S"&amp;(ROW()+12*(($AO1014-1)*3+$AP1014)-ROW())/12+5),AR1014)</f>
        <v>0</v>
      </c>
      <c r="AV1014" s="376">
        <f ca="1">IF(AND(AR1014&gt;0,AS1014&gt;0),COUNTIF(AV$6:AV1013,"&gt;0")+1,0)</f>
        <v>0</v>
      </c>
    </row>
    <row r="1015" spans="41:48" x14ac:dyDescent="0.15">
      <c r="AO1015" s="376">
        <v>29</v>
      </c>
      <c r="AP1015" s="376">
        <v>1</v>
      </c>
      <c r="AQ1015" s="376">
        <v>2</v>
      </c>
      <c r="AR1015" s="376">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76">
        <f ca="1">COUNTIF(INDIRECT("H"&amp;(ROW()+12*(($AO1015-1)*3+$AP1015)-ROW())/12+5):INDIRECT("S"&amp;(ROW()+12*(($AO1015-1)*3+$AP1015)-ROW())/12+5),AR1015)</f>
        <v>0</v>
      </c>
      <c r="AV1015" s="376">
        <f ca="1">IF(AND(AR1015&gt;0,AS1015&gt;0),COUNTIF(AV$6:AV1014,"&gt;0")+1,0)</f>
        <v>0</v>
      </c>
    </row>
    <row r="1016" spans="41:48" x14ac:dyDescent="0.15">
      <c r="AO1016" s="376">
        <v>29</v>
      </c>
      <c r="AP1016" s="376">
        <v>1</v>
      </c>
      <c r="AQ1016" s="376">
        <v>3</v>
      </c>
      <c r="AR1016" s="376">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76">
        <f ca="1">COUNTIF(INDIRECT("H"&amp;(ROW()+12*(($AO1016-1)*3+$AP1016)-ROW())/12+5):INDIRECT("S"&amp;(ROW()+12*(($AO1016-1)*3+$AP1016)-ROW())/12+5),AR1016)</f>
        <v>0</v>
      </c>
      <c r="AV1016" s="376">
        <f ca="1">IF(AND(AR1016&gt;0,AS1016&gt;0),COUNTIF(AV$6:AV1015,"&gt;0")+1,0)</f>
        <v>0</v>
      </c>
    </row>
    <row r="1017" spans="41:48" x14ac:dyDescent="0.15">
      <c r="AO1017" s="376">
        <v>29</v>
      </c>
      <c r="AP1017" s="376">
        <v>1</v>
      </c>
      <c r="AQ1017" s="376">
        <v>4</v>
      </c>
      <c r="AR1017" s="376">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76">
        <f ca="1">COUNTIF(INDIRECT("H"&amp;(ROW()+12*(($AO1017-1)*3+$AP1017)-ROW())/12+5):INDIRECT("S"&amp;(ROW()+12*(($AO1017-1)*3+$AP1017)-ROW())/12+5),AR1017)</f>
        <v>0</v>
      </c>
      <c r="AV1017" s="376">
        <f ca="1">IF(AND(AR1017&gt;0,AS1017&gt;0),COUNTIF(AV$6:AV1016,"&gt;0")+1,0)</f>
        <v>0</v>
      </c>
    </row>
    <row r="1018" spans="41:48" x14ac:dyDescent="0.15">
      <c r="AO1018" s="376">
        <v>29</v>
      </c>
      <c r="AP1018" s="376">
        <v>1</v>
      </c>
      <c r="AQ1018" s="376">
        <v>5</v>
      </c>
      <c r="AR1018" s="376">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76">
        <f ca="1">COUNTIF(INDIRECT("H"&amp;(ROW()+12*(($AO1018-1)*3+$AP1018)-ROW())/12+5):INDIRECT("S"&amp;(ROW()+12*(($AO1018-1)*3+$AP1018)-ROW())/12+5),AR1018)</f>
        <v>0</v>
      </c>
      <c r="AV1018" s="376">
        <f ca="1">IF(AND(AR1018&gt;0,AS1018&gt;0),COUNTIF(AV$6:AV1017,"&gt;0")+1,0)</f>
        <v>0</v>
      </c>
    </row>
    <row r="1019" spans="41:48" x14ac:dyDescent="0.15">
      <c r="AO1019" s="376">
        <v>29</v>
      </c>
      <c r="AP1019" s="376">
        <v>1</v>
      </c>
      <c r="AQ1019" s="376">
        <v>6</v>
      </c>
      <c r="AR1019" s="376">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76">
        <f ca="1">COUNTIF(INDIRECT("H"&amp;(ROW()+12*(($AO1019-1)*3+$AP1019)-ROW())/12+5):INDIRECT("S"&amp;(ROW()+12*(($AO1019-1)*3+$AP1019)-ROW())/12+5),AR1019)</f>
        <v>0</v>
      </c>
      <c r="AV1019" s="376">
        <f ca="1">IF(AND(AR1019&gt;0,AS1019&gt;0),COUNTIF(AV$6:AV1018,"&gt;0")+1,0)</f>
        <v>0</v>
      </c>
    </row>
    <row r="1020" spans="41:48" x14ac:dyDescent="0.15">
      <c r="AO1020" s="376">
        <v>29</v>
      </c>
      <c r="AP1020" s="376">
        <v>1</v>
      </c>
      <c r="AQ1020" s="376">
        <v>7</v>
      </c>
      <c r="AR1020" s="376">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76">
        <f ca="1">COUNTIF(INDIRECT("H"&amp;(ROW()+12*(($AO1020-1)*3+$AP1020)-ROW())/12+5):INDIRECT("S"&amp;(ROW()+12*(($AO1020-1)*3+$AP1020)-ROW())/12+5),AR1020)</f>
        <v>0</v>
      </c>
      <c r="AV1020" s="376">
        <f ca="1">IF(AND(AR1020&gt;0,AS1020&gt;0),COUNTIF(AV$6:AV1019,"&gt;0")+1,0)</f>
        <v>0</v>
      </c>
    </row>
    <row r="1021" spans="41:48" x14ac:dyDescent="0.15">
      <c r="AO1021" s="376">
        <v>29</v>
      </c>
      <c r="AP1021" s="376">
        <v>1</v>
      </c>
      <c r="AQ1021" s="376">
        <v>8</v>
      </c>
      <c r="AR1021" s="376">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76">
        <f ca="1">COUNTIF(INDIRECT("H"&amp;(ROW()+12*(($AO1021-1)*3+$AP1021)-ROW())/12+5):INDIRECT("S"&amp;(ROW()+12*(($AO1021-1)*3+$AP1021)-ROW())/12+5),AR1021)</f>
        <v>0</v>
      </c>
      <c r="AV1021" s="376">
        <f ca="1">IF(AND(AR1021&gt;0,AS1021&gt;0),COUNTIF(AV$6:AV1020,"&gt;0")+1,0)</f>
        <v>0</v>
      </c>
    </row>
    <row r="1022" spans="41:48" x14ac:dyDescent="0.15">
      <c r="AO1022" s="376">
        <v>29</v>
      </c>
      <c r="AP1022" s="376">
        <v>1</v>
      </c>
      <c r="AQ1022" s="376">
        <v>9</v>
      </c>
      <c r="AR1022" s="376">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76">
        <f ca="1">COUNTIF(INDIRECT("H"&amp;(ROW()+12*(($AO1022-1)*3+$AP1022)-ROW())/12+5):INDIRECT("S"&amp;(ROW()+12*(($AO1022-1)*3+$AP1022)-ROW())/12+5),AR1022)</f>
        <v>0</v>
      </c>
      <c r="AV1022" s="376">
        <f ca="1">IF(AND(AR1022&gt;0,AS1022&gt;0),COUNTIF(AV$6:AV1021,"&gt;0")+1,0)</f>
        <v>0</v>
      </c>
    </row>
    <row r="1023" spans="41:48" x14ac:dyDescent="0.15">
      <c r="AO1023" s="376">
        <v>29</v>
      </c>
      <c r="AP1023" s="376">
        <v>1</v>
      </c>
      <c r="AQ1023" s="376">
        <v>10</v>
      </c>
      <c r="AR1023" s="376">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76">
        <f ca="1">COUNTIF(INDIRECT("H"&amp;(ROW()+12*(($AO1023-1)*3+$AP1023)-ROW())/12+5):INDIRECT("S"&amp;(ROW()+12*(($AO1023-1)*3+$AP1023)-ROW())/12+5),AR1023)</f>
        <v>0</v>
      </c>
      <c r="AV1023" s="376">
        <f ca="1">IF(AND(AR1023&gt;0,AS1023&gt;0),COUNTIF(AV$6:AV1022,"&gt;0")+1,0)</f>
        <v>0</v>
      </c>
    </row>
    <row r="1024" spans="41:48" x14ac:dyDescent="0.15">
      <c r="AO1024" s="376">
        <v>29</v>
      </c>
      <c r="AP1024" s="376">
        <v>1</v>
      </c>
      <c r="AQ1024" s="376">
        <v>11</v>
      </c>
      <c r="AR1024" s="376">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76">
        <f ca="1">COUNTIF(INDIRECT("H"&amp;(ROW()+12*(($AO1024-1)*3+$AP1024)-ROW())/12+5):INDIRECT("S"&amp;(ROW()+12*(($AO1024-1)*3+$AP1024)-ROW())/12+5),AR1024)</f>
        <v>0</v>
      </c>
      <c r="AV1024" s="376">
        <f ca="1">IF(AND(AR1024&gt;0,AS1024&gt;0),COUNTIF(AV$6:AV1023,"&gt;0")+1,0)</f>
        <v>0</v>
      </c>
    </row>
    <row r="1025" spans="41:48" x14ac:dyDescent="0.15">
      <c r="AO1025" s="376">
        <v>29</v>
      </c>
      <c r="AP1025" s="376">
        <v>1</v>
      </c>
      <c r="AQ1025" s="376">
        <v>12</v>
      </c>
      <c r="AR1025" s="376">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76">
        <f ca="1">COUNTIF(INDIRECT("H"&amp;(ROW()+12*(($AO1025-1)*3+$AP1025)-ROW())/12+5):INDIRECT("S"&amp;(ROW()+12*(($AO1025-1)*3+$AP1025)-ROW())/12+5),AR1025)</f>
        <v>0</v>
      </c>
      <c r="AV1025" s="376">
        <f ca="1">IF(AND(AR1025&gt;0,AS1025&gt;0),COUNTIF(AV$6:AV1024,"&gt;0")+1,0)</f>
        <v>0</v>
      </c>
    </row>
    <row r="1026" spans="41:48" x14ac:dyDescent="0.15">
      <c r="AO1026" s="376">
        <v>29</v>
      </c>
      <c r="AP1026" s="376">
        <v>2</v>
      </c>
      <c r="AQ1026" s="376">
        <v>1</v>
      </c>
      <c r="AR1026" s="376">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76">
        <f ca="1">COUNTIF(INDIRECT("H"&amp;(ROW()+12*(($AO1026-1)*3+$AP1026)-ROW())/12+5):INDIRECT("S"&amp;(ROW()+12*(($AO1026-1)*3+$AP1026)-ROW())/12+5),AR1026)</f>
        <v>0</v>
      </c>
      <c r="AV1026" s="376">
        <f ca="1">IF(AND(AR1026&gt;0,AS1026&gt;0),COUNTIF(AV$6:AV1025,"&gt;0")+1,0)</f>
        <v>0</v>
      </c>
    </row>
    <row r="1027" spans="41:48" x14ac:dyDescent="0.15">
      <c r="AO1027" s="376">
        <v>29</v>
      </c>
      <c r="AP1027" s="376">
        <v>2</v>
      </c>
      <c r="AQ1027" s="376">
        <v>2</v>
      </c>
      <c r="AR1027" s="376">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76">
        <f ca="1">COUNTIF(INDIRECT("H"&amp;(ROW()+12*(($AO1027-1)*3+$AP1027)-ROW())/12+5):INDIRECT("S"&amp;(ROW()+12*(($AO1027-1)*3+$AP1027)-ROW())/12+5),AR1027)</f>
        <v>0</v>
      </c>
      <c r="AV1027" s="376">
        <f ca="1">IF(AND(AR1027&gt;0,AS1027&gt;0),COUNTIF(AV$6:AV1026,"&gt;0")+1,0)</f>
        <v>0</v>
      </c>
    </row>
    <row r="1028" spans="41:48" x14ac:dyDescent="0.15">
      <c r="AO1028" s="376">
        <v>29</v>
      </c>
      <c r="AP1028" s="376">
        <v>2</v>
      </c>
      <c r="AQ1028" s="376">
        <v>3</v>
      </c>
      <c r="AR1028" s="376">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76">
        <f ca="1">COUNTIF(INDIRECT("H"&amp;(ROW()+12*(($AO1028-1)*3+$AP1028)-ROW())/12+5):INDIRECT("S"&amp;(ROW()+12*(($AO1028-1)*3+$AP1028)-ROW())/12+5),AR1028)</f>
        <v>0</v>
      </c>
      <c r="AV1028" s="376">
        <f ca="1">IF(AND(AR1028&gt;0,AS1028&gt;0),COUNTIF(AV$6:AV1027,"&gt;0")+1,0)</f>
        <v>0</v>
      </c>
    </row>
    <row r="1029" spans="41:48" x14ac:dyDescent="0.15">
      <c r="AO1029" s="376">
        <v>29</v>
      </c>
      <c r="AP1029" s="376">
        <v>2</v>
      </c>
      <c r="AQ1029" s="376">
        <v>4</v>
      </c>
      <c r="AR1029" s="376">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76">
        <f ca="1">COUNTIF(INDIRECT("H"&amp;(ROW()+12*(($AO1029-1)*3+$AP1029)-ROW())/12+5):INDIRECT("S"&amp;(ROW()+12*(($AO1029-1)*3+$AP1029)-ROW())/12+5),AR1029)</f>
        <v>0</v>
      </c>
      <c r="AV1029" s="376">
        <f ca="1">IF(AND(AR1029&gt;0,AS1029&gt;0),COUNTIF(AV$6:AV1028,"&gt;0")+1,0)</f>
        <v>0</v>
      </c>
    </row>
    <row r="1030" spans="41:48" x14ac:dyDescent="0.15">
      <c r="AO1030" s="376">
        <v>29</v>
      </c>
      <c r="AP1030" s="376">
        <v>2</v>
      </c>
      <c r="AQ1030" s="376">
        <v>5</v>
      </c>
      <c r="AR1030" s="376">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76">
        <f ca="1">COUNTIF(INDIRECT("H"&amp;(ROW()+12*(($AO1030-1)*3+$AP1030)-ROW())/12+5):INDIRECT("S"&amp;(ROW()+12*(($AO1030-1)*3+$AP1030)-ROW())/12+5),AR1030)</f>
        <v>0</v>
      </c>
      <c r="AV1030" s="376">
        <f ca="1">IF(AND(AR1030&gt;0,AS1030&gt;0),COUNTIF(AV$6:AV1029,"&gt;0")+1,0)</f>
        <v>0</v>
      </c>
    </row>
    <row r="1031" spans="41:48" x14ac:dyDescent="0.15">
      <c r="AO1031" s="376">
        <v>29</v>
      </c>
      <c r="AP1031" s="376">
        <v>2</v>
      </c>
      <c r="AQ1031" s="376">
        <v>6</v>
      </c>
      <c r="AR1031" s="376">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76">
        <f ca="1">COUNTIF(INDIRECT("H"&amp;(ROW()+12*(($AO1031-1)*3+$AP1031)-ROW())/12+5):INDIRECT("S"&amp;(ROW()+12*(($AO1031-1)*3+$AP1031)-ROW())/12+5),AR1031)</f>
        <v>0</v>
      </c>
      <c r="AV1031" s="376">
        <f ca="1">IF(AND(AR1031&gt;0,AS1031&gt;0),COUNTIF(AV$6:AV1030,"&gt;0")+1,0)</f>
        <v>0</v>
      </c>
    </row>
    <row r="1032" spans="41:48" x14ac:dyDescent="0.15">
      <c r="AO1032" s="376">
        <v>29</v>
      </c>
      <c r="AP1032" s="376">
        <v>2</v>
      </c>
      <c r="AQ1032" s="376">
        <v>7</v>
      </c>
      <c r="AR1032" s="376">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76">
        <f ca="1">COUNTIF(INDIRECT("H"&amp;(ROW()+12*(($AO1032-1)*3+$AP1032)-ROW())/12+5):INDIRECT("S"&amp;(ROW()+12*(($AO1032-1)*3+$AP1032)-ROW())/12+5),AR1032)</f>
        <v>0</v>
      </c>
      <c r="AV1032" s="376">
        <f ca="1">IF(AND(AR1032&gt;0,AS1032&gt;0),COUNTIF(AV$6:AV1031,"&gt;0")+1,0)</f>
        <v>0</v>
      </c>
    </row>
    <row r="1033" spans="41:48" x14ac:dyDescent="0.15">
      <c r="AO1033" s="376">
        <v>29</v>
      </c>
      <c r="AP1033" s="376">
        <v>2</v>
      </c>
      <c r="AQ1033" s="376">
        <v>8</v>
      </c>
      <c r="AR1033" s="376">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76">
        <f ca="1">COUNTIF(INDIRECT("H"&amp;(ROW()+12*(($AO1033-1)*3+$AP1033)-ROW())/12+5):INDIRECT("S"&amp;(ROW()+12*(($AO1033-1)*3+$AP1033)-ROW())/12+5),AR1033)</f>
        <v>0</v>
      </c>
      <c r="AV1033" s="376">
        <f ca="1">IF(AND(AR1033&gt;0,AS1033&gt;0),COUNTIF(AV$6:AV1032,"&gt;0")+1,0)</f>
        <v>0</v>
      </c>
    </row>
    <row r="1034" spans="41:48" x14ac:dyDescent="0.15">
      <c r="AO1034" s="376">
        <v>29</v>
      </c>
      <c r="AP1034" s="376">
        <v>2</v>
      </c>
      <c r="AQ1034" s="376">
        <v>9</v>
      </c>
      <c r="AR1034" s="376">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76">
        <f ca="1">COUNTIF(INDIRECT("H"&amp;(ROW()+12*(($AO1034-1)*3+$AP1034)-ROW())/12+5):INDIRECT("S"&amp;(ROW()+12*(($AO1034-1)*3+$AP1034)-ROW())/12+5),AR1034)</f>
        <v>0</v>
      </c>
      <c r="AV1034" s="376">
        <f ca="1">IF(AND(AR1034&gt;0,AS1034&gt;0),COUNTIF(AV$6:AV1033,"&gt;0")+1,0)</f>
        <v>0</v>
      </c>
    </row>
    <row r="1035" spans="41:48" x14ac:dyDescent="0.15">
      <c r="AO1035" s="376">
        <v>29</v>
      </c>
      <c r="AP1035" s="376">
        <v>2</v>
      </c>
      <c r="AQ1035" s="376">
        <v>10</v>
      </c>
      <c r="AR1035" s="376">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76">
        <f ca="1">COUNTIF(INDIRECT("H"&amp;(ROW()+12*(($AO1035-1)*3+$AP1035)-ROW())/12+5):INDIRECT("S"&amp;(ROW()+12*(($AO1035-1)*3+$AP1035)-ROW())/12+5),AR1035)</f>
        <v>0</v>
      </c>
      <c r="AV1035" s="376">
        <f ca="1">IF(AND(AR1035&gt;0,AS1035&gt;0),COUNTIF(AV$6:AV1034,"&gt;0")+1,0)</f>
        <v>0</v>
      </c>
    </row>
    <row r="1036" spans="41:48" x14ac:dyDescent="0.15">
      <c r="AO1036" s="376">
        <v>29</v>
      </c>
      <c r="AP1036" s="376">
        <v>2</v>
      </c>
      <c r="AQ1036" s="376">
        <v>11</v>
      </c>
      <c r="AR1036" s="376">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76">
        <f ca="1">COUNTIF(INDIRECT("H"&amp;(ROW()+12*(($AO1036-1)*3+$AP1036)-ROW())/12+5):INDIRECT("S"&amp;(ROW()+12*(($AO1036-1)*3+$AP1036)-ROW())/12+5),AR1036)</f>
        <v>0</v>
      </c>
      <c r="AV1036" s="376">
        <f ca="1">IF(AND(AR1036&gt;0,AS1036&gt;0),COUNTIF(AV$6:AV1035,"&gt;0")+1,0)</f>
        <v>0</v>
      </c>
    </row>
    <row r="1037" spans="41:48" x14ac:dyDescent="0.15">
      <c r="AO1037" s="376">
        <v>29</v>
      </c>
      <c r="AP1037" s="376">
        <v>2</v>
      </c>
      <c r="AQ1037" s="376">
        <v>12</v>
      </c>
      <c r="AR1037" s="376">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76">
        <f ca="1">COUNTIF(INDIRECT("H"&amp;(ROW()+12*(($AO1037-1)*3+$AP1037)-ROW())/12+5):INDIRECT("S"&amp;(ROW()+12*(($AO1037-1)*3+$AP1037)-ROW())/12+5),AR1037)</f>
        <v>0</v>
      </c>
      <c r="AV1037" s="376">
        <f ca="1">IF(AND(AR1037&gt;0,AS1037&gt;0),COUNTIF(AV$6:AV1036,"&gt;0")+1,0)</f>
        <v>0</v>
      </c>
    </row>
    <row r="1038" spans="41:48" x14ac:dyDescent="0.15">
      <c r="AO1038" s="376">
        <v>29</v>
      </c>
      <c r="AP1038" s="376">
        <v>3</v>
      </c>
      <c r="AQ1038" s="376">
        <v>1</v>
      </c>
      <c r="AR1038" s="376">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76">
        <f ca="1">COUNTIF(INDIRECT("H"&amp;(ROW()+12*(($AO1038-1)*3+$AP1038)-ROW())/12+5):INDIRECT("S"&amp;(ROW()+12*(($AO1038-1)*3+$AP1038)-ROW())/12+5),AR1038)</f>
        <v>0</v>
      </c>
      <c r="AV1038" s="376">
        <f ca="1">IF(AND(AR1038&gt;0,AS1038&gt;0),COUNTIF(AV$6:AV1037,"&gt;0")+1,0)</f>
        <v>0</v>
      </c>
    </row>
    <row r="1039" spans="41:48" x14ac:dyDescent="0.15">
      <c r="AO1039" s="376">
        <v>29</v>
      </c>
      <c r="AP1039" s="376">
        <v>3</v>
      </c>
      <c r="AQ1039" s="376">
        <v>2</v>
      </c>
      <c r="AR1039" s="376">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76">
        <f ca="1">COUNTIF(INDIRECT("H"&amp;(ROW()+12*(($AO1039-1)*3+$AP1039)-ROW())/12+5):INDIRECT("S"&amp;(ROW()+12*(($AO1039-1)*3+$AP1039)-ROW())/12+5),AR1039)</f>
        <v>0</v>
      </c>
      <c r="AV1039" s="376">
        <f ca="1">IF(AND(AR1039&gt;0,AS1039&gt;0),COUNTIF(AV$6:AV1038,"&gt;0")+1,0)</f>
        <v>0</v>
      </c>
    </row>
    <row r="1040" spans="41:48" x14ac:dyDescent="0.15">
      <c r="AO1040" s="376">
        <v>29</v>
      </c>
      <c r="AP1040" s="376">
        <v>3</v>
      </c>
      <c r="AQ1040" s="376">
        <v>3</v>
      </c>
      <c r="AR1040" s="376">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76">
        <f ca="1">COUNTIF(INDIRECT("H"&amp;(ROW()+12*(($AO1040-1)*3+$AP1040)-ROW())/12+5):INDIRECT("S"&amp;(ROW()+12*(($AO1040-1)*3+$AP1040)-ROW())/12+5),AR1040)</f>
        <v>0</v>
      </c>
      <c r="AV1040" s="376">
        <f ca="1">IF(AND(AR1040&gt;0,AS1040&gt;0),COUNTIF(AV$6:AV1039,"&gt;0")+1,0)</f>
        <v>0</v>
      </c>
    </row>
    <row r="1041" spans="41:48" x14ac:dyDescent="0.15">
      <c r="AO1041" s="376">
        <v>29</v>
      </c>
      <c r="AP1041" s="376">
        <v>3</v>
      </c>
      <c r="AQ1041" s="376">
        <v>4</v>
      </c>
      <c r="AR1041" s="376">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76">
        <f ca="1">COUNTIF(INDIRECT("H"&amp;(ROW()+12*(($AO1041-1)*3+$AP1041)-ROW())/12+5):INDIRECT("S"&amp;(ROW()+12*(($AO1041-1)*3+$AP1041)-ROW())/12+5),AR1041)</f>
        <v>0</v>
      </c>
      <c r="AV1041" s="376">
        <f ca="1">IF(AND(AR1041&gt;0,AS1041&gt;0),COUNTIF(AV$6:AV1040,"&gt;0")+1,0)</f>
        <v>0</v>
      </c>
    </row>
    <row r="1042" spans="41:48" x14ac:dyDescent="0.15">
      <c r="AO1042" s="376">
        <v>29</v>
      </c>
      <c r="AP1042" s="376">
        <v>3</v>
      </c>
      <c r="AQ1042" s="376">
        <v>5</v>
      </c>
      <c r="AR1042" s="376">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76">
        <f ca="1">COUNTIF(INDIRECT("H"&amp;(ROW()+12*(($AO1042-1)*3+$AP1042)-ROW())/12+5):INDIRECT("S"&amp;(ROW()+12*(($AO1042-1)*3+$AP1042)-ROW())/12+5),AR1042)</f>
        <v>0</v>
      </c>
      <c r="AV1042" s="376">
        <f ca="1">IF(AND(AR1042&gt;0,AS1042&gt;0),COUNTIF(AV$6:AV1041,"&gt;0")+1,0)</f>
        <v>0</v>
      </c>
    </row>
    <row r="1043" spans="41:48" x14ac:dyDescent="0.15">
      <c r="AO1043" s="376">
        <v>29</v>
      </c>
      <c r="AP1043" s="376">
        <v>3</v>
      </c>
      <c r="AQ1043" s="376">
        <v>6</v>
      </c>
      <c r="AR1043" s="376">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76">
        <f ca="1">COUNTIF(INDIRECT("H"&amp;(ROW()+12*(($AO1043-1)*3+$AP1043)-ROW())/12+5):INDIRECT("S"&amp;(ROW()+12*(($AO1043-1)*3+$AP1043)-ROW())/12+5),AR1043)</f>
        <v>0</v>
      </c>
      <c r="AV1043" s="376">
        <f ca="1">IF(AND(AR1043&gt;0,AS1043&gt;0),COUNTIF(AV$6:AV1042,"&gt;0")+1,0)</f>
        <v>0</v>
      </c>
    </row>
    <row r="1044" spans="41:48" x14ac:dyDescent="0.15">
      <c r="AO1044" s="376">
        <v>29</v>
      </c>
      <c r="AP1044" s="376">
        <v>3</v>
      </c>
      <c r="AQ1044" s="376">
        <v>7</v>
      </c>
      <c r="AR1044" s="376">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76">
        <f ca="1">COUNTIF(INDIRECT("H"&amp;(ROW()+12*(($AO1044-1)*3+$AP1044)-ROW())/12+5):INDIRECT("S"&amp;(ROW()+12*(($AO1044-1)*3+$AP1044)-ROW())/12+5),AR1044)</f>
        <v>0</v>
      </c>
      <c r="AV1044" s="376">
        <f ca="1">IF(AND(AR1044&gt;0,AS1044&gt;0),COUNTIF(AV$6:AV1043,"&gt;0")+1,0)</f>
        <v>0</v>
      </c>
    </row>
    <row r="1045" spans="41:48" x14ac:dyDescent="0.15">
      <c r="AO1045" s="376">
        <v>29</v>
      </c>
      <c r="AP1045" s="376">
        <v>3</v>
      </c>
      <c r="AQ1045" s="376">
        <v>8</v>
      </c>
      <c r="AR1045" s="376">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76">
        <f ca="1">COUNTIF(INDIRECT("H"&amp;(ROW()+12*(($AO1045-1)*3+$AP1045)-ROW())/12+5):INDIRECT("S"&amp;(ROW()+12*(($AO1045-1)*3+$AP1045)-ROW())/12+5),AR1045)</f>
        <v>0</v>
      </c>
      <c r="AV1045" s="376">
        <f ca="1">IF(AND(AR1045&gt;0,AS1045&gt;0),COUNTIF(AV$6:AV1044,"&gt;0")+1,0)</f>
        <v>0</v>
      </c>
    </row>
    <row r="1046" spans="41:48" x14ac:dyDescent="0.15">
      <c r="AO1046" s="376">
        <v>29</v>
      </c>
      <c r="AP1046" s="376">
        <v>3</v>
      </c>
      <c r="AQ1046" s="376">
        <v>9</v>
      </c>
      <c r="AR1046" s="376">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76">
        <f ca="1">COUNTIF(INDIRECT("H"&amp;(ROW()+12*(($AO1046-1)*3+$AP1046)-ROW())/12+5):INDIRECT("S"&amp;(ROW()+12*(($AO1046-1)*3+$AP1046)-ROW())/12+5),AR1046)</f>
        <v>0</v>
      </c>
      <c r="AV1046" s="376">
        <f ca="1">IF(AND(AR1046&gt;0,AS1046&gt;0),COUNTIF(AV$6:AV1045,"&gt;0")+1,0)</f>
        <v>0</v>
      </c>
    </row>
    <row r="1047" spans="41:48" x14ac:dyDescent="0.15">
      <c r="AO1047" s="376">
        <v>29</v>
      </c>
      <c r="AP1047" s="376">
        <v>3</v>
      </c>
      <c r="AQ1047" s="376">
        <v>10</v>
      </c>
      <c r="AR1047" s="376">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76">
        <f ca="1">COUNTIF(INDIRECT("H"&amp;(ROW()+12*(($AO1047-1)*3+$AP1047)-ROW())/12+5):INDIRECT("S"&amp;(ROW()+12*(($AO1047-1)*3+$AP1047)-ROW())/12+5),AR1047)</f>
        <v>0</v>
      </c>
      <c r="AV1047" s="376">
        <f ca="1">IF(AND(AR1047&gt;0,AS1047&gt;0),COUNTIF(AV$6:AV1046,"&gt;0")+1,0)</f>
        <v>0</v>
      </c>
    </row>
    <row r="1048" spans="41:48" x14ac:dyDescent="0.15">
      <c r="AO1048" s="376">
        <v>29</v>
      </c>
      <c r="AP1048" s="376">
        <v>3</v>
      </c>
      <c r="AQ1048" s="376">
        <v>11</v>
      </c>
      <c r="AR1048" s="376">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76">
        <f ca="1">COUNTIF(INDIRECT("H"&amp;(ROW()+12*(($AO1048-1)*3+$AP1048)-ROW())/12+5):INDIRECT("S"&amp;(ROW()+12*(($AO1048-1)*3+$AP1048)-ROW())/12+5),AR1048)</f>
        <v>0</v>
      </c>
      <c r="AV1048" s="376">
        <f ca="1">IF(AND(AR1048&gt;0,AS1048&gt;0),COUNTIF(AV$6:AV1047,"&gt;0")+1,0)</f>
        <v>0</v>
      </c>
    </row>
    <row r="1049" spans="41:48" x14ac:dyDescent="0.15">
      <c r="AO1049" s="376">
        <v>29</v>
      </c>
      <c r="AP1049" s="376">
        <v>3</v>
      </c>
      <c r="AQ1049" s="376">
        <v>12</v>
      </c>
      <c r="AR1049" s="376">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76">
        <f ca="1">COUNTIF(INDIRECT("H"&amp;(ROW()+12*(($AO1049-1)*3+$AP1049)-ROW())/12+5):INDIRECT("S"&amp;(ROW()+12*(($AO1049-1)*3+$AP1049)-ROW())/12+5),AR1049)</f>
        <v>0</v>
      </c>
      <c r="AV1049" s="376">
        <f ca="1">IF(AND(AR1049&gt;0,AS1049&gt;0),COUNTIF(AV$6:AV1048,"&gt;0")+1,0)</f>
        <v>0</v>
      </c>
    </row>
    <row r="1050" spans="41:48" x14ac:dyDescent="0.15">
      <c r="AO1050" s="376">
        <v>30</v>
      </c>
      <c r="AP1050" s="376">
        <v>1</v>
      </c>
      <c r="AQ1050" s="376">
        <v>1</v>
      </c>
      <c r="AR1050" s="376">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76">
        <f ca="1">COUNTIF(INDIRECT("H"&amp;(ROW()+12*(($AO1050-1)*3+$AP1050)-ROW())/12+5):INDIRECT("S"&amp;(ROW()+12*(($AO1050-1)*3+$AP1050)-ROW())/12+5),AR1050)</f>
        <v>0</v>
      </c>
      <c r="AV1050" s="376">
        <f ca="1">IF(AND(AR1050&gt;0,AS1050&gt;0),COUNTIF(AV$6:AV1049,"&gt;0")+1,0)</f>
        <v>0</v>
      </c>
    </row>
    <row r="1051" spans="41:48" x14ac:dyDescent="0.15">
      <c r="AO1051" s="376">
        <v>30</v>
      </c>
      <c r="AP1051" s="376">
        <v>1</v>
      </c>
      <c r="AQ1051" s="376">
        <v>2</v>
      </c>
      <c r="AR1051" s="376">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76">
        <f ca="1">COUNTIF(INDIRECT("H"&amp;(ROW()+12*(($AO1051-1)*3+$AP1051)-ROW())/12+5):INDIRECT("S"&amp;(ROW()+12*(($AO1051-1)*3+$AP1051)-ROW())/12+5),AR1051)</f>
        <v>0</v>
      </c>
      <c r="AV1051" s="376">
        <f ca="1">IF(AND(AR1051&gt;0,AS1051&gt;0),COUNTIF(AV$6:AV1050,"&gt;0")+1,0)</f>
        <v>0</v>
      </c>
    </row>
    <row r="1052" spans="41:48" x14ac:dyDescent="0.15">
      <c r="AO1052" s="376">
        <v>30</v>
      </c>
      <c r="AP1052" s="376">
        <v>1</v>
      </c>
      <c r="AQ1052" s="376">
        <v>3</v>
      </c>
      <c r="AR1052" s="376">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76">
        <f ca="1">COUNTIF(INDIRECT("H"&amp;(ROW()+12*(($AO1052-1)*3+$AP1052)-ROW())/12+5):INDIRECT("S"&amp;(ROW()+12*(($AO1052-1)*3+$AP1052)-ROW())/12+5),AR1052)</f>
        <v>0</v>
      </c>
      <c r="AV1052" s="376">
        <f ca="1">IF(AND(AR1052&gt;0,AS1052&gt;0),COUNTIF(AV$6:AV1051,"&gt;0")+1,0)</f>
        <v>0</v>
      </c>
    </row>
    <row r="1053" spans="41:48" x14ac:dyDescent="0.15">
      <c r="AO1053" s="376">
        <v>30</v>
      </c>
      <c r="AP1053" s="376">
        <v>1</v>
      </c>
      <c r="AQ1053" s="376">
        <v>4</v>
      </c>
      <c r="AR1053" s="376">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76">
        <f ca="1">COUNTIF(INDIRECT("H"&amp;(ROW()+12*(($AO1053-1)*3+$AP1053)-ROW())/12+5):INDIRECT("S"&amp;(ROW()+12*(($AO1053-1)*3+$AP1053)-ROW())/12+5),AR1053)</f>
        <v>0</v>
      </c>
      <c r="AV1053" s="376">
        <f ca="1">IF(AND(AR1053&gt;0,AS1053&gt;0),COUNTIF(AV$6:AV1052,"&gt;0")+1,0)</f>
        <v>0</v>
      </c>
    </row>
    <row r="1054" spans="41:48" x14ac:dyDescent="0.15">
      <c r="AO1054" s="376">
        <v>30</v>
      </c>
      <c r="AP1054" s="376">
        <v>1</v>
      </c>
      <c r="AQ1054" s="376">
        <v>5</v>
      </c>
      <c r="AR1054" s="376">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76">
        <f ca="1">COUNTIF(INDIRECT("H"&amp;(ROW()+12*(($AO1054-1)*3+$AP1054)-ROW())/12+5):INDIRECT("S"&amp;(ROW()+12*(($AO1054-1)*3+$AP1054)-ROW())/12+5),AR1054)</f>
        <v>0</v>
      </c>
      <c r="AV1054" s="376">
        <f ca="1">IF(AND(AR1054&gt;0,AS1054&gt;0),COUNTIF(AV$6:AV1053,"&gt;0")+1,0)</f>
        <v>0</v>
      </c>
    </row>
    <row r="1055" spans="41:48" x14ac:dyDescent="0.15">
      <c r="AO1055" s="376">
        <v>30</v>
      </c>
      <c r="AP1055" s="376">
        <v>1</v>
      </c>
      <c r="AQ1055" s="376">
        <v>6</v>
      </c>
      <c r="AR1055" s="376">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76">
        <f ca="1">COUNTIF(INDIRECT("H"&amp;(ROW()+12*(($AO1055-1)*3+$AP1055)-ROW())/12+5):INDIRECT("S"&amp;(ROW()+12*(($AO1055-1)*3+$AP1055)-ROW())/12+5),AR1055)</f>
        <v>0</v>
      </c>
      <c r="AV1055" s="376">
        <f ca="1">IF(AND(AR1055&gt;0,AS1055&gt;0),COUNTIF(AV$6:AV1054,"&gt;0")+1,0)</f>
        <v>0</v>
      </c>
    </row>
    <row r="1056" spans="41:48" x14ac:dyDescent="0.15">
      <c r="AO1056" s="376">
        <v>30</v>
      </c>
      <c r="AP1056" s="376">
        <v>1</v>
      </c>
      <c r="AQ1056" s="376">
        <v>7</v>
      </c>
      <c r="AR1056" s="376">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76">
        <f ca="1">COUNTIF(INDIRECT("H"&amp;(ROW()+12*(($AO1056-1)*3+$AP1056)-ROW())/12+5):INDIRECT("S"&amp;(ROW()+12*(($AO1056-1)*3+$AP1056)-ROW())/12+5),AR1056)</f>
        <v>0</v>
      </c>
      <c r="AV1056" s="376">
        <f ca="1">IF(AND(AR1056&gt;0,AS1056&gt;0),COUNTIF(AV$6:AV1055,"&gt;0")+1,0)</f>
        <v>0</v>
      </c>
    </row>
    <row r="1057" spans="41:48" x14ac:dyDescent="0.15">
      <c r="AO1057" s="376">
        <v>30</v>
      </c>
      <c r="AP1057" s="376">
        <v>1</v>
      </c>
      <c r="AQ1057" s="376">
        <v>8</v>
      </c>
      <c r="AR1057" s="376">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76">
        <f ca="1">COUNTIF(INDIRECT("H"&amp;(ROW()+12*(($AO1057-1)*3+$AP1057)-ROW())/12+5):INDIRECT("S"&amp;(ROW()+12*(($AO1057-1)*3+$AP1057)-ROW())/12+5),AR1057)</f>
        <v>0</v>
      </c>
      <c r="AV1057" s="376">
        <f ca="1">IF(AND(AR1057&gt;0,AS1057&gt;0),COUNTIF(AV$6:AV1056,"&gt;0")+1,0)</f>
        <v>0</v>
      </c>
    </row>
    <row r="1058" spans="41:48" x14ac:dyDescent="0.15">
      <c r="AO1058" s="376">
        <v>30</v>
      </c>
      <c r="AP1058" s="376">
        <v>1</v>
      </c>
      <c r="AQ1058" s="376">
        <v>9</v>
      </c>
      <c r="AR1058" s="376">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76">
        <f ca="1">COUNTIF(INDIRECT("H"&amp;(ROW()+12*(($AO1058-1)*3+$AP1058)-ROW())/12+5):INDIRECT("S"&amp;(ROW()+12*(($AO1058-1)*3+$AP1058)-ROW())/12+5),AR1058)</f>
        <v>0</v>
      </c>
      <c r="AV1058" s="376">
        <f ca="1">IF(AND(AR1058&gt;0,AS1058&gt;0),COUNTIF(AV$6:AV1057,"&gt;0")+1,0)</f>
        <v>0</v>
      </c>
    </row>
    <row r="1059" spans="41:48" x14ac:dyDescent="0.15">
      <c r="AO1059" s="376">
        <v>30</v>
      </c>
      <c r="AP1059" s="376">
        <v>1</v>
      </c>
      <c r="AQ1059" s="376">
        <v>10</v>
      </c>
      <c r="AR1059" s="376">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76">
        <f ca="1">COUNTIF(INDIRECT("H"&amp;(ROW()+12*(($AO1059-1)*3+$AP1059)-ROW())/12+5):INDIRECT("S"&amp;(ROW()+12*(($AO1059-1)*3+$AP1059)-ROW())/12+5),AR1059)</f>
        <v>0</v>
      </c>
      <c r="AV1059" s="376">
        <f ca="1">IF(AND(AR1059&gt;0,AS1059&gt;0),COUNTIF(AV$6:AV1058,"&gt;0")+1,0)</f>
        <v>0</v>
      </c>
    </row>
    <row r="1060" spans="41:48" x14ac:dyDescent="0.15">
      <c r="AO1060" s="376">
        <v>30</v>
      </c>
      <c r="AP1060" s="376">
        <v>1</v>
      </c>
      <c r="AQ1060" s="376">
        <v>11</v>
      </c>
      <c r="AR1060" s="376">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76">
        <f ca="1">COUNTIF(INDIRECT("H"&amp;(ROW()+12*(($AO1060-1)*3+$AP1060)-ROW())/12+5):INDIRECT("S"&amp;(ROW()+12*(($AO1060-1)*3+$AP1060)-ROW())/12+5),AR1060)</f>
        <v>0</v>
      </c>
      <c r="AV1060" s="376">
        <f ca="1">IF(AND(AR1060&gt;0,AS1060&gt;0),COUNTIF(AV$6:AV1059,"&gt;0")+1,0)</f>
        <v>0</v>
      </c>
    </row>
    <row r="1061" spans="41:48" x14ac:dyDescent="0.15">
      <c r="AO1061" s="376">
        <v>30</v>
      </c>
      <c r="AP1061" s="376">
        <v>1</v>
      </c>
      <c r="AQ1061" s="376">
        <v>12</v>
      </c>
      <c r="AR1061" s="376">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76">
        <f ca="1">COUNTIF(INDIRECT("H"&amp;(ROW()+12*(($AO1061-1)*3+$AP1061)-ROW())/12+5):INDIRECT("S"&amp;(ROW()+12*(($AO1061-1)*3+$AP1061)-ROW())/12+5),AR1061)</f>
        <v>0</v>
      </c>
      <c r="AV1061" s="376">
        <f ca="1">IF(AND(AR1061&gt;0,AS1061&gt;0),COUNTIF(AV$6:AV1060,"&gt;0")+1,0)</f>
        <v>0</v>
      </c>
    </row>
    <row r="1062" spans="41:48" x14ac:dyDescent="0.15">
      <c r="AO1062" s="376">
        <v>30</v>
      </c>
      <c r="AP1062" s="376">
        <v>2</v>
      </c>
      <c r="AQ1062" s="376">
        <v>1</v>
      </c>
      <c r="AR1062" s="376">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76">
        <f ca="1">COUNTIF(INDIRECT("H"&amp;(ROW()+12*(($AO1062-1)*3+$AP1062)-ROW())/12+5):INDIRECT("S"&amp;(ROW()+12*(($AO1062-1)*3+$AP1062)-ROW())/12+5),AR1062)</f>
        <v>0</v>
      </c>
      <c r="AV1062" s="376">
        <f ca="1">IF(AND(AR1062&gt;0,AS1062&gt;0),COUNTIF(AV$6:AV1061,"&gt;0")+1,0)</f>
        <v>0</v>
      </c>
    </row>
    <row r="1063" spans="41:48" x14ac:dyDescent="0.15">
      <c r="AO1063" s="376">
        <v>30</v>
      </c>
      <c r="AP1063" s="376">
        <v>2</v>
      </c>
      <c r="AQ1063" s="376">
        <v>2</v>
      </c>
      <c r="AR1063" s="376">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76">
        <f ca="1">COUNTIF(INDIRECT("H"&amp;(ROW()+12*(($AO1063-1)*3+$AP1063)-ROW())/12+5):INDIRECT("S"&amp;(ROW()+12*(($AO1063-1)*3+$AP1063)-ROW())/12+5),AR1063)</f>
        <v>0</v>
      </c>
      <c r="AV1063" s="376">
        <f ca="1">IF(AND(AR1063&gt;0,AS1063&gt;0),COUNTIF(AV$6:AV1062,"&gt;0")+1,0)</f>
        <v>0</v>
      </c>
    </row>
    <row r="1064" spans="41:48" x14ac:dyDescent="0.15">
      <c r="AO1064" s="376">
        <v>30</v>
      </c>
      <c r="AP1064" s="376">
        <v>2</v>
      </c>
      <c r="AQ1064" s="376">
        <v>3</v>
      </c>
      <c r="AR1064" s="376">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76">
        <f ca="1">COUNTIF(INDIRECT("H"&amp;(ROW()+12*(($AO1064-1)*3+$AP1064)-ROW())/12+5):INDIRECT("S"&amp;(ROW()+12*(($AO1064-1)*3+$AP1064)-ROW())/12+5),AR1064)</f>
        <v>0</v>
      </c>
      <c r="AV1064" s="376">
        <f ca="1">IF(AND(AR1064&gt;0,AS1064&gt;0),COUNTIF(AV$6:AV1063,"&gt;0")+1,0)</f>
        <v>0</v>
      </c>
    </row>
    <row r="1065" spans="41:48" x14ac:dyDescent="0.15">
      <c r="AO1065" s="376">
        <v>30</v>
      </c>
      <c r="AP1065" s="376">
        <v>2</v>
      </c>
      <c r="AQ1065" s="376">
        <v>4</v>
      </c>
      <c r="AR1065" s="376">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76">
        <f ca="1">COUNTIF(INDIRECT("H"&amp;(ROW()+12*(($AO1065-1)*3+$AP1065)-ROW())/12+5):INDIRECT("S"&amp;(ROW()+12*(($AO1065-1)*3+$AP1065)-ROW())/12+5),AR1065)</f>
        <v>0</v>
      </c>
      <c r="AV1065" s="376">
        <f ca="1">IF(AND(AR1065&gt;0,AS1065&gt;0),COUNTIF(AV$6:AV1064,"&gt;0")+1,0)</f>
        <v>0</v>
      </c>
    </row>
    <row r="1066" spans="41:48" x14ac:dyDescent="0.15">
      <c r="AO1066" s="376">
        <v>30</v>
      </c>
      <c r="AP1066" s="376">
        <v>2</v>
      </c>
      <c r="AQ1066" s="376">
        <v>5</v>
      </c>
      <c r="AR1066" s="376">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76">
        <f ca="1">COUNTIF(INDIRECT("H"&amp;(ROW()+12*(($AO1066-1)*3+$AP1066)-ROW())/12+5):INDIRECT("S"&amp;(ROW()+12*(($AO1066-1)*3+$AP1066)-ROW())/12+5),AR1066)</f>
        <v>0</v>
      </c>
      <c r="AV1066" s="376">
        <f ca="1">IF(AND(AR1066&gt;0,AS1066&gt;0),COUNTIF(AV$6:AV1065,"&gt;0")+1,0)</f>
        <v>0</v>
      </c>
    </row>
    <row r="1067" spans="41:48" x14ac:dyDescent="0.15">
      <c r="AO1067" s="376">
        <v>30</v>
      </c>
      <c r="AP1067" s="376">
        <v>2</v>
      </c>
      <c r="AQ1067" s="376">
        <v>6</v>
      </c>
      <c r="AR1067" s="376">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76">
        <f ca="1">COUNTIF(INDIRECT("H"&amp;(ROW()+12*(($AO1067-1)*3+$AP1067)-ROW())/12+5):INDIRECT("S"&amp;(ROW()+12*(($AO1067-1)*3+$AP1067)-ROW())/12+5),AR1067)</f>
        <v>0</v>
      </c>
      <c r="AV1067" s="376">
        <f ca="1">IF(AND(AR1067&gt;0,AS1067&gt;0),COUNTIF(AV$6:AV1066,"&gt;0")+1,0)</f>
        <v>0</v>
      </c>
    </row>
    <row r="1068" spans="41:48" x14ac:dyDescent="0.15">
      <c r="AO1068" s="376">
        <v>30</v>
      </c>
      <c r="AP1068" s="376">
        <v>2</v>
      </c>
      <c r="AQ1068" s="376">
        <v>7</v>
      </c>
      <c r="AR1068" s="376">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76">
        <f ca="1">COUNTIF(INDIRECT("H"&amp;(ROW()+12*(($AO1068-1)*3+$AP1068)-ROW())/12+5):INDIRECT("S"&amp;(ROW()+12*(($AO1068-1)*3+$AP1068)-ROW())/12+5),AR1068)</f>
        <v>0</v>
      </c>
      <c r="AV1068" s="376">
        <f ca="1">IF(AND(AR1068&gt;0,AS1068&gt;0),COUNTIF(AV$6:AV1067,"&gt;0")+1,0)</f>
        <v>0</v>
      </c>
    </row>
    <row r="1069" spans="41:48" x14ac:dyDescent="0.15">
      <c r="AO1069" s="376">
        <v>30</v>
      </c>
      <c r="AP1069" s="376">
        <v>2</v>
      </c>
      <c r="AQ1069" s="376">
        <v>8</v>
      </c>
      <c r="AR1069" s="376">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76">
        <f ca="1">COUNTIF(INDIRECT("H"&amp;(ROW()+12*(($AO1069-1)*3+$AP1069)-ROW())/12+5):INDIRECT("S"&amp;(ROW()+12*(($AO1069-1)*3+$AP1069)-ROW())/12+5),AR1069)</f>
        <v>0</v>
      </c>
      <c r="AV1069" s="376">
        <f ca="1">IF(AND(AR1069&gt;0,AS1069&gt;0),COUNTIF(AV$6:AV1068,"&gt;0")+1,0)</f>
        <v>0</v>
      </c>
    </row>
    <row r="1070" spans="41:48" x14ac:dyDescent="0.15">
      <c r="AO1070" s="376">
        <v>30</v>
      </c>
      <c r="AP1070" s="376">
        <v>2</v>
      </c>
      <c r="AQ1070" s="376">
        <v>9</v>
      </c>
      <c r="AR1070" s="376">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76">
        <f ca="1">COUNTIF(INDIRECT("H"&amp;(ROW()+12*(($AO1070-1)*3+$AP1070)-ROW())/12+5):INDIRECT("S"&amp;(ROW()+12*(($AO1070-1)*3+$AP1070)-ROW())/12+5),AR1070)</f>
        <v>0</v>
      </c>
      <c r="AV1070" s="376">
        <f ca="1">IF(AND(AR1070&gt;0,AS1070&gt;0),COUNTIF(AV$6:AV1069,"&gt;0")+1,0)</f>
        <v>0</v>
      </c>
    </row>
    <row r="1071" spans="41:48" x14ac:dyDescent="0.15">
      <c r="AO1071" s="376">
        <v>30</v>
      </c>
      <c r="AP1071" s="376">
        <v>2</v>
      </c>
      <c r="AQ1071" s="376">
        <v>10</v>
      </c>
      <c r="AR1071" s="376">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76">
        <f ca="1">COUNTIF(INDIRECT("H"&amp;(ROW()+12*(($AO1071-1)*3+$AP1071)-ROW())/12+5):INDIRECT("S"&amp;(ROW()+12*(($AO1071-1)*3+$AP1071)-ROW())/12+5),AR1071)</f>
        <v>0</v>
      </c>
      <c r="AV1071" s="376">
        <f ca="1">IF(AND(AR1071&gt;0,AS1071&gt;0),COUNTIF(AV$6:AV1070,"&gt;0")+1,0)</f>
        <v>0</v>
      </c>
    </row>
    <row r="1072" spans="41:48" x14ac:dyDescent="0.15">
      <c r="AO1072" s="376">
        <v>30</v>
      </c>
      <c r="AP1072" s="376">
        <v>2</v>
      </c>
      <c r="AQ1072" s="376">
        <v>11</v>
      </c>
      <c r="AR1072" s="376">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76">
        <f ca="1">COUNTIF(INDIRECT("H"&amp;(ROW()+12*(($AO1072-1)*3+$AP1072)-ROW())/12+5):INDIRECT("S"&amp;(ROW()+12*(($AO1072-1)*3+$AP1072)-ROW())/12+5),AR1072)</f>
        <v>0</v>
      </c>
      <c r="AV1072" s="376">
        <f ca="1">IF(AND(AR1072&gt;0,AS1072&gt;0),COUNTIF(AV$6:AV1071,"&gt;0")+1,0)</f>
        <v>0</v>
      </c>
    </row>
    <row r="1073" spans="41:48" x14ac:dyDescent="0.15">
      <c r="AO1073" s="376">
        <v>30</v>
      </c>
      <c r="AP1073" s="376">
        <v>2</v>
      </c>
      <c r="AQ1073" s="376">
        <v>12</v>
      </c>
      <c r="AR1073" s="376">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76">
        <f ca="1">COUNTIF(INDIRECT("H"&amp;(ROW()+12*(($AO1073-1)*3+$AP1073)-ROW())/12+5):INDIRECT("S"&amp;(ROW()+12*(($AO1073-1)*3+$AP1073)-ROW())/12+5),AR1073)</f>
        <v>0</v>
      </c>
      <c r="AV1073" s="376">
        <f ca="1">IF(AND(AR1073&gt;0,AS1073&gt;0),COUNTIF(AV$6:AV1072,"&gt;0")+1,0)</f>
        <v>0</v>
      </c>
    </row>
    <row r="1074" spans="41:48" x14ac:dyDescent="0.15">
      <c r="AO1074" s="376">
        <v>30</v>
      </c>
      <c r="AP1074" s="376">
        <v>3</v>
      </c>
      <c r="AQ1074" s="376">
        <v>1</v>
      </c>
      <c r="AR1074" s="376">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76">
        <f ca="1">COUNTIF(INDIRECT("H"&amp;(ROW()+12*(($AO1074-1)*3+$AP1074)-ROW())/12+5):INDIRECT("S"&amp;(ROW()+12*(($AO1074-1)*3+$AP1074)-ROW())/12+5),AR1074)</f>
        <v>0</v>
      </c>
      <c r="AV1074" s="376">
        <f ca="1">IF(AND(AR1074&gt;0,AS1074&gt;0),COUNTIF(AV$6:AV1073,"&gt;0")+1,0)</f>
        <v>0</v>
      </c>
    </row>
    <row r="1075" spans="41:48" x14ac:dyDescent="0.15">
      <c r="AO1075" s="376">
        <v>30</v>
      </c>
      <c r="AP1075" s="376">
        <v>3</v>
      </c>
      <c r="AQ1075" s="376">
        <v>2</v>
      </c>
      <c r="AR1075" s="376">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76">
        <f ca="1">COUNTIF(INDIRECT("H"&amp;(ROW()+12*(($AO1075-1)*3+$AP1075)-ROW())/12+5):INDIRECT("S"&amp;(ROW()+12*(($AO1075-1)*3+$AP1075)-ROW())/12+5),AR1075)</f>
        <v>0</v>
      </c>
      <c r="AV1075" s="376">
        <f ca="1">IF(AND(AR1075&gt;0,AS1075&gt;0),COUNTIF(AV$6:AV1074,"&gt;0")+1,0)</f>
        <v>0</v>
      </c>
    </row>
    <row r="1076" spans="41:48" x14ac:dyDescent="0.15">
      <c r="AO1076" s="376">
        <v>30</v>
      </c>
      <c r="AP1076" s="376">
        <v>3</v>
      </c>
      <c r="AQ1076" s="376">
        <v>3</v>
      </c>
      <c r="AR1076" s="376">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76">
        <f ca="1">COUNTIF(INDIRECT("H"&amp;(ROW()+12*(($AO1076-1)*3+$AP1076)-ROW())/12+5):INDIRECT("S"&amp;(ROW()+12*(($AO1076-1)*3+$AP1076)-ROW())/12+5),AR1076)</f>
        <v>0</v>
      </c>
      <c r="AV1076" s="376">
        <f ca="1">IF(AND(AR1076&gt;0,AS1076&gt;0),COUNTIF(AV$6:AV1075,"&gt;0")+1,0)</f>
        <v>0</v>
      </c>
    </row>
    <row r="1077" spans="41:48" x14ac:dyDescent="0.15">
      <c r="AO1077" s="376">
        <v>30</v>
      </c>
      <c r="AP1077" s="376">
        <v>3</v>
      </c>
      <c r="AQ1077" s="376">
        <v>4</v>
      </c>
      <c r="AR1077" s="376">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76">
        <f ca="1">COUNTIF(INDIRECT("H"&amp;(ROW()+12*(($AO1077-1)*3+$AP1077)-ROW())/12+5):INDIRECT("S"&amp;(ROW()+12*(($AO1077-1)*3+$AP1077)-ROW())/12+5),AR1077)</f>
        <v>0</v>
      </c>
      <c r="AV1077" s="376">
        <f ca="1">IF(AND(AR1077&gt;0,AS1077&gt;0),COUNTIF(AV$6:AV1076,"&gt;0")+1,0)</f>
        <v>0</v>
      </c>
    </row>
    <row r="1078" spans="41:48" x14ac:dyDescent="0.15">
      <c r="AO1078" s="376">
        <v>30</v>
      </c>
      <c r="AP1078" s="376">
        <v>3</v>
      </c>
      <c r="AQ1078" s="376">
        <v>5</v>
      </c>
      <c r="AR1078" s="376">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76">
        <f ca="1">COUNTIF(INDIRECT("H"&amp;(ROW()+12*(($AO1078-1)*3+$AP1078)-ROW())/12+5):INDIRECT("S"&amp;(ROW()+12*(($AO1078-1)*3+$AP1078)-ROW())/12+5),AR1078)</f>
        <v>0</v>
      </c>
      <c r="AV1078" s="376">
        <f ca="1">IF(AND(AR1078&gt;0,AS1078&gt;0),COUNTIF(AV$6:AV1077,"&gt;0")+1,0)</f>
        <v>0</v>
      </c>
    </row>
    <row r="1079" spans="41:48" x14ac:dyDescent="0.15">
      <c r="AO1079" s="376">
        <v>30</v>
      </c>
      <c r="AP1079" s="376">
        <v>3</v>
      </c>
      <c r="AQ1079" s="376">
        <v>6</v>
      </c>
      <c r="AR1079" s="376">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76">
        <f ca="1">COUNTIF(INDIRECT("H"&amp;(ROW()+12*(($AO1079-1)*3+$AP1079)-ROW())/12+5):INDIRECT("S"&amp;(ROW()+12*(($AO1079-1)*3+$AP1079)-ROW())/12+5),AR1079)</f>
        <v>0</v>
      </c>
      <c r="AV1079" s="376">
        <f ca="1">IF(AND(AR1079&gt;0,AS1079&gt;0),COUNTIF(AV$6:AV1078,"&gt;0")+1,0)</f>
        <v>0</v>
      </c>
    </row>
    <row r="1080" spans="41:48" x14ac:dyDescent="0.15">
      <c r="AO1080" s="376">
        <v>30</v>
      </c>
      <c r="AP1080" s="376">
        <v>3</v>
      </c>
      <c r="AQ1080" s="376">
        <v>7</v>
      </c>
      <c r="AR1080" s="376">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76">
        <f ca="1">COUNTIF(INDIRECT("H"&amp;(ROW()+12*(($AO1080-1)*3+$AP1080)-ROW())/12+5):INDIRECT("S"&amp;(ROW()+12*(($AO1080-1)*3+$AP1080)-ROW())/12+5),AR1080)</f>
        <v>0</v>
      </c>
      <c r="AV1080" s="376">
        <f ca="1">IF(AND(AR1080&gt;0,AS1080&gt;0),COUNTIF(AV$6:AV1079,"&gt;0")+1,0)</f>
        <v>0</v>
      </c>
    </row>
    <row r="1081" spans="41:48" x14ac:dyDescent="0.15">
      <c r="AO1081" s="376">
        <v>30</v>
      </c>
      <c r="AP1081" s="376">
        <v>3</v>
      </c>
      <c r="AQ1081" s="376">
        <v>8</v>
      </c>
      <c r="AR1081" s="376">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76">
        <f ca="1">COUNTIF(INDIRECT("H"&amp;(ROW()+12*(($AO1081-1)*3+$AP1081)-ROW())/12+5):INDIRECT("S"&amp;(ROW()+12*(($AO1081-1)*3+$AP1081)-ROW())/12+5),AR1081)</f>
        <v>0</v>
      </c>
      <c r="AV1081" s="376">
        <f ca="1">IF(AND(AR1081&gt;0,AS1081&gt;0),COUNTIF(AV$6:AV1080,"&gt;0")+1,0)</f>
        <v>0</v>
      </c>
    </row>
    <row r="1082" spans="41:48" x14ac:dyDescent="0.15">
      <c r="AO1082" s="376">
        <v>30</v>
      </c>
      <c r="AP1082" s="376">
        <v>3</v>
      </c>
      <c r="AQ1082" s="376">
        <v>9</v>
      </c>
      <c r="AR1082" s="376">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76">
        <f ca="1">COUNTIF(INDIRECT("H"&amp;(ROW()+12*(($AO1082-1)*3+$AP1082)-ROW())/12+5):INDIRECT("S"&amp;(ROW()+12*(($AO1082-1)*3+$AP1082)-ROW())/12+5),AR1082)</f>
        <v>0</v>
      </c>
      <c r="AV1082" s="376">
        <f ca="1">IF(AND(AR1082&gt;0,AS1082&gt;0),COUNTIF(AV$6:AV1081,"&gt;0")+1,0)</f>
        <v>0</v>
      </c>
    </row>
    <row r="1083" spans="41:48" x14ac:dyDescent="0.15">
      <c r="AO1083" s="376">
        <v>30</v>
      </c>
      <c r="AP1083" s="376">
        <v>3</v>
      </c>
      <c r="AQ1083" s="376">
        <v>10</v>
      </c>
      <c r="AR1083" s="376">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76">
        <f ca="1">COUNTIF(INDIRECT("H"&amp;(ROW()+12*(($AO1083-1)*3+$AP1083)-ROW())/12+5):INDIRECT("S"&amp;(ROW()+12*(($AO1083-1)*3+$AP1083)-ROW())/12+5),AR1083)</f>
        <v>0</v>
      </c>
      <c r="AV1083" s="376">
        <f ca="1">IF(AND(AR1083&gt;0,AS1083&gt;0),COUNTIF(AV$6:AV1082,"&gt;0")+1,0)</f>
        <v>0</v>
      </c>
    </row>
    <row r="1084" spans="41:48" x14ac:dyDescent="0.15">
      <c r="AO1084" s="376">
        <v>30</v>
      </c>
      <c r="AP1084" s="376">
        <v>3</v>
      </c>
      <c r="AQ1084" s="376">
        <v>11</v>
      </c>
      <c r="AR1084" s="376">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76">
        <f ca="1">COUNTIF(INDIRECT("H"&amp;(ROW()+12*(($AO1084-1)*3+$AP1084)-ROW())/12+5):INDIRECT("S"&amp;(ROW()+12*(($AO1084-1)*3+$AP1084)-ROW())/12+5),AR1084)</f>
        <v>0</v>
      </c>
      <c r="AV1084" s="376">
        <f ca="1">IF(AND(AR1084&gt;0,AS1084&gt;0),COUNTIF(AV$6:AV1083,"&gt;0")+1,0)</f>
        <v>0</v>
      </c>
    </row>
    <row r="1085" spans="41:48" x14ac:dyDescent="0.15">
      <c r="AO1085" s="376">
        <v>30</v>
      </c>
      <c r="AP1085" s="376">
        <v>3</v>
      </c>
      <c r="AQ1085" s="376">
        <v>12</v>
      </c>
      <c r="AR1085" s="376">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76">
        <f ca="1">COUNTIF(INDIRECT("H"&amp;(ROW()+12*(($AO1085-1)*3+$AP1085)-ROW())/12+5):INDIRECT("S"&amp;(ROW()+12*(($AO1085-1)*3+$AP1085)-ROW())/12+5),AR1085)</f>
        <v>0</v>
      </c>
      <c r="AV1085" s="376">
        <f ca="1">IF(AND(AR1085&gt;0,AS1085&gt;0),COUNTIF(AV$6:AV1084,"&gt;0")+1,0)</f>
        <v>0</v>
      </c>
    </row>
  </sheetData>
  <sheetProtection algorithmName="SHA-512" hashValue="DLBcFIPoQpLhzLP576f2newJkBvlc+Da+T4gxad7GW96mUn352vM/UC9N/TuHAzWwnhS6nTh+ECfe1F5zowf6A==" saltValue="9A05q8YgtRc32QGfLB4xhQ==" spinCount="100000" sheet="1" objects="1" scenarios="1"/>
  <mergeCells count="204">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U60:U62"/>
    <mergeCell ref="A63:A65"/>
    <mergeCell ref="B63:B65"/>
    <mergeCell ref="C63:C65"/>
    <mergeCell ref="D63:D65"/>
    <mergeCell ref="E63:E65"/>
    <mergeCell ref="F63:F65"/>
    <mergeCell ref="U63:U65"/>
    <mergeCell ref="A60:A62"/>
    <mergeCell ref="B60:B62"/>
    <mergeCell ref="C60:C62"/>
    <mergeCell ref="D60:D62"/>
    <mergeCell ref="E60:E62"/>
    <mergeCell ref="F60:F62"/>
    <mergeCell ref="U54:U56"/>
    <mergeCell ref="A57:A59"/>
    <mergeCell ref="B57:B59"/>
    <mergeCell ref="C57:C59"/>
    <mergeCell ref="D57:D59"/>
    <mergeCell ref="E57:E59"/>
    <mergeCell ref="F57:F59"/>
    <mergeCell ref="U57:U59"/>
    <mergeCell ref="A54:A56"/>
    <mergeCell ref="B54:B56"/>
    <mergeCell ref="C54:C56"/>
    <mergeCell ref="D54:D56"/>
    <mergeCell ref="E54:E56"/>
    <mergeCell ref="F54:F56"/>
    <mergeCell ref="U48:U50"/>
    <mergeCell ref="A51:A53"/>
    <mergeCell ref="B51:B53"/>
    <mergeCell ref="C51:C53"/>
    <mergeCell ref="D51:D53"/>
    <mergeCell ref="E51:E53"/>
    <mergeCell ref="F51:F53"/>
    <mergeCell ref="U51:U53"/>
    <mergeCell ref="A48:A50"/>
    <mergeCell ref="B48:B50"/>
    <mergeCell ref="C48:C50"/>
    <mergeCell ref="D48:D50"/>
    <mergeCell ref="E48:E50"/>
    <mergeCell ref="F48:F50"/>
    <mergeCell ref="U42:U44"/>
    <mergeCell ref="A45:A47"/>
    <mergeCell ref="B45:B47"/>
    <mergeCell ref="C45:C47"/>
    <mergeCell ref="D45:D47"/>
    <mergeCell ref="E45:E47"/>
    <mergeCell ref="F45:F47"/>
    <mergeCell ref="U45:U47"/>
    <mergeCell ref="A42:A44"/>
    <mergeCell ref="B42:B44"/>
    <mergeCell ref="C42:C44"/>
    <mergeCell ref="D42:D44"/>
    <mergeCell ref="E42:E44"/>
    <mergeCell ref="F42:F44"/>
    <mergeCell ref="U36:U38"/>
    <mergeCell ref="A39:A41"/>
    <mergeCell ref="B39:B41"/>
    <mergeCell ref="C39:C41"/>
    <mergeCell ref="D39:D41"/>
    <mergeCell ref="E39:E41"/>
    <mergeCell ref="F39:F41"/>
    <mergeCell ref="U39:U41"/>
    <mergeCell ref="A36:A38"/>
    <mergeCell ref="B36:B38"/>
    <mergeCell ref="C36:C38"/>
    <mergeCell ref="D36:D38"/>
    <mergeCell ref="E36:E38"/>
    <mergeCell ref="F36:F38"/>
    <mergeCell ref="U30:U32"/>
    <mergeCell ref="A33:A35"/>
    <mergeCell ref="B33:B35"/>
    <mergeCell ref="C33:C35"/>
    <mergeCell ref="D33:D35"/>
    <mergeCell ref="E33:E35"/>
    <mergeCell ref="F33:F35"/>
    <mergeCell ref="U33:U35"/>
    <mergeCell ref="A30:A32"/>
    <mergeCell ref="B30:B32"/>
    <mergeCell ref="C30:C32"/>
    <mergeCell ref="D30:D32"/>
    <mergeCell ref="E30:E32"/>
    <mergeCell ref="F30:F32"/>
    <mergeCell ref="U24:U26"/>
    <mergeCell ref="A27:A29"/>
    <mergeCell ref="B27:B29"/>
    <mergeCell ref="C27:C29"/>
    <mergeCell ref="D27:D29"/>
    <mergeCell ref="E27:E29"/>
    <mergeCell ref="F27:F29"/>
    <mergeCell ref="U27:U29"/>
    <mergeCell ref="A24:A26"/>
    <mergeCell ref="B24:B26"/>
    <mergeCell ref="C24:C26"/>
    <mergeCell ref="D24:D26"/>
    <mergeCell ref="E24:E26"/>
    <mergeCell ref="F24:F26"/>
    <mergeCell ref="U18:U20"/>
    <mergeCell ref="A21:A23"/>
    <mergeCell ref="B21:B23"/>
    <mergeCell ref="C21:C23"/>
    <mergeCell ref="D21:D23"/>
    <mergeCell ref="E21:E23"/>
    <mergeCell ref="F21:F23"/>
    <mergeCell ref="U21:U23"/>
    <mergeCell ref="A18:A20"/>
    <mergeCell ref="B18:B20"/>
    <mergeCell ref="C18:C20"/>
    <mergeCell ref="D18:D20"/>
    <mergeCell ref="E18:E20"/>
    <mergeCell ref="F18:F20"/>
    <mergeCell ref="U12:U14"/>
    <mergeCell ref="A15:A17"/>
    <mergeCell ref="B15:B17"/>
    <mergeCell ref="C15:C17"/>
    <mergeCell ref="D15:D17"/>
    <mergeCell ref="E15:E17"/>
    <mergeCell ref="F15:F17"/>
    <mergeCell ref="U15:U17"/>
    <mergeCell ref="A12:A14"/>
    <mergeCell ref="B12:B14"/>
    <mergeCell ref="C12:C14"/>
    <mergeCell ref="D12:D14"/>
    <mergeCell ref="E12:E14"/>
    <mergeCell ref="F12:F14"/>
    <mergeCell ref="U6:U8"/>
    <mergeCell ref="A9:A11"/>
    <mergeCell ref="B9:B11"/>
    <mergeCell ref="C9:C11"/>
    <mergeCell ref="D9:D11"/>
    <mergeCell ref="E9:E11"/>
    <mergeCell ref="F9:F11"/>
    <mergeCell ref="U9:U11"/>
    <mergeCell ref="Q1:T1"/>
    <mergeCell ref="A4:G4"/>
    <mergeCell ref="H4:T4"/>
    <mergeCell ref="U4:U5"/>
    <mergeCell ref="A6:A8"/>
    <mergeCell ref="B6:B8"/>
    <mergeCell ref="C6:C8"/>
    <mergeCell ref="D6:D8"/>
    <mergeCell ref="E6:E8"/>
    <mergeCell ref="F6:F8"/>
  </mergeCells>
  <phoneticPr fontId="11"/>
  <conditionalFormatting sqref="H6:S6">
    <cfRule type="expression" dxfId="251" priority="84">
      <formula>BH7=1</formula>
    </cfRule>
  </conditionalFormatting>
  <conditionalFormatting sqref="H7:S7">
    <cfRule type="expression" dxfId="250" priority="33">
      <formula>BH7=1</formula>
    </cfRule>
  </conditionalFormatting>
  <conditionalFormatting sqref="H9:S9">
    <cfRule type="expression" dxfId="249" priority="81">
      <formula>BH10=1</formula>
    </cfRule>
  </conditionalFormatting>
  <conditionalFormatting sqref="H10:S10">
    <cfRule type="expression" dxfId="248" priority="80">
      <formula>BH10=1</formula>
    </cfRule>
  </conditionalFormatting>
  <conditionalFormatting sqref="H12:S12">
    <cfRule type="expression" dxfId="247" priority="79">
      <formula>BH13=1</formula>
    </cfRule>
  </conditionalFormatting>
  <conditionalFormatting sqref="H13:S13">
    <cfRule type="expression" dxfId="246" priority="78">
      <formula>BH13=1</formula>
    </cfRule>
  </conditionalFormatting>
  <conditionalFormatting sqref="H15:S15">
    <cfRule type="expression" dxfId="245" priority="77">
      <formula>BH16=1</formula>
    </cfRule>
  </conditionalFormatting>
  <conditionalFormatting sqref="H16:S16">
    <cfRule type="expression" dxfId="244" priority="76">
      <formula>BH16=1</formula>
    </cfRule>
  </conditionalFormatting>
  <conditionalFormatting sqref="H18:S18">
    <cfRule type="expression" dxfId="243" priority="75">
      <formula>BH19=1</formula>
    </cfRule>
  </conditionalFormatting>
  <conditionalFormatting sqref="H19:S19">
    <cfRule type="expression" dxfId="242" priority="74">
      <formula>BH19=1</formula>
    </cfRule>
  </conditionalFormatting>
  <conditionalFormatting sqref="H21:S21">
    <cfRule type="expression" dxfId="241" priority="73">
      <formula>BH22=1</formula>
    </cfRule>
  </conditionalFormatting>
  <conditionalFormatting sqref="H22:S22">
    <cfRule type="expression" dxfId="240" priority="72">
      <formula>BH22=1</formula>
    </cfRule>
  </conditionalFormatting>
  <conditionalFormatting sqref="H24:S24">
    <cfRule type="expression" dxfId="239" priority="71">
      <formula>BH25=1</formula>
    </cfRule>
  </conditionalFormatting>
  <conditionalFormatting sqref="H25:S25">
    <cfRule type="expression" dxfId="238" priority="70">
      <formula>BH25=1</formula>
    </cfRule>
  </conditionalFormatting>
  <conditionalFormatting sqref="H27:S27">
    <cfRule type="expression" dxfId="237" priority="69">
      <formula>BH28=1</formula>
    </cfRule>
  </conditionalFormatting>
  <conditionalFormatting sqref="H28:S28">
    <cfRule type="expression" dxfId="236" priority="68">
      <formula>BH28=1</formula>
    </cfRule>
  </conditionalFormatting>
  <conditionalFormatting sqref="H30:P30">
    <cfRule type="expression" dxfId="235" priority="67">
      <formula>BH31=1</formula>
    </cfRule>
  </conditionalFormatting>
  <conditionalFormatting sqref="H31:P31">
    <cfRule type="expression" dxfId="234" priority="66">
      <formula>BH31=1</formula>
    </cfRule>
  </conditionalFormatting>
  <conditionalFormatting sqref="H33:P33">
    <cfRule type="expression" dxfId="233" priority="65">
      <formula>BH34=1</formula>
    </cfRule>
  </conditionalFormatting>
  <conditionalFormatting sqref="H34:P34">
    <cfRule type="expression" dxfId="232" priority="64">
      <formula>BH34=1</formula>
    </cfRule>
  </conditionalFormatting>
  <conditionalFormatting sqref="Q30:S30">
    <cfRule type="expression" dxfId="231" priority="61">
      <formula>BQ31=1</formula>
    </cfRule>
  </conditionalFormatting>
  <conditionalFormatting sqref="Q31:S31">
    <cfRule type="expression" dxfId="230" priority="62">
      <formula>BQ31=1</formula>
    </cfRule>
  </conditionalFormatting>
  <conditionalFormatting sqref="Q33:S33">
    <cfRule type="expression" dxfId="229" priority="59">
      <formula>BQ34=1</formula>
    </cfRule>
  </conditionalFormatting>
  <conditionalFormatting sqref="Q34:S34">
    <cfRule type="expression" dxfId="228" priority="60">
      <formula>BQ34=1</formula>
    </cfRule>
  </conditionalFormatting>
  <conditionalFormatting sqref="B6:B65">
    <cfRule type="expression" dxfId="227" priority="83">
      <formula>$BH$4&lt;$L$2</formula>
    </cfRule>
  </conditionalFormatting>
  <conditionalFormatting sqref="H36:S36">
    <cfRule type="expression" dxfId="226" priority="63">
      <formula>BH37=1</formula>
    </cfRule>
  </conditionalFormatting>
  <conditionalFormatting sqref="H37:S37">
    <cfRule type="expression" dxfId="225" priority="58">
      <formula>BH37=1</formula>
    </cfRule>
  </conditionalFormatting>
  <conditionalFormatting sqref="H39:S39">
    <cfRule type="expression" dxfId="224" priority="57">
      <formula>BH40=1</formula>
    </cfRule>
  </conditionalFormatting>
  <conditionalFormatting sqref="H40:S40">
    <cfRule type="expression" dxfId="223" priority="56">
      <formula>BH40=1</formula>
    </cfRule>
  </conditionalFormatting>
  <conditionalFormatting sqref="H42:S42">
    <cfRule type="expression" dxfId="222" priority="55">
      <formula>BH43=1</formula>
    </cfRule>
  </conditionalFormatting>
  <conditionalFormatting sqref="H43:S43">
    <cfRule type="expression" dxfId="221" priority="54">
      <formula>BH43=1</formula>
    </cfRule>
  </conditionalFormatting>
  <conditionalFormatting sqref="H45:S45">
    <cfRule type="expression" dxfId="220" priority="53">
      <formula>BH46=1</formula>
    </cfRule>
  </conditionalFormatting>
  <conditionalFormatting sqref="H46:S46">
    <cfRule type="expression" dxfId="219" priority="52">
      <formula>BH46=1</formula>
    </cfRule>
  </conditionalFormatting>
  <conditionalFormatting sqref="H48:S48">
    <cfRule type="expression" dxfId="218" priority="51">
      <formula>BH49=1</formula>
    </cfRule>
  </conditionalFormatting>
  <conditionalFormatting sqref="H49:S49">
    <cfRule type="expression" dxfId="217" priority="50">
      <formula>BH49=1</formula>
    </cfRule>
  </conditionalFormatting>
  <conditionalFormatting sqref="H51:S51">
    <cfRule type="expression" dxfId="216" priority="49">
      <formula>BH52=1</formula>
    </cfRule>
  </conditionalFormatting>
  <conditionalFormatting sqref="H52:S52">
    <cfRule type="expression" dxfId="215" priority="48">
      <formula>BH52=1</formula>
    </cfRule>
  </conditionalFormatting>
  <conditionalFormatting sqref="H54:S54">
    <cfRule type="expression" dxfId="214" priority="47">
      <formula>BH55=1</formula>
    </cfRule>
  </conditionalFormatting>
  <conditionalFormatting sqref="H55:S55">
    <cfRule type="expression" dxfId="213" priority="46">
      <formula>BH55=1</formula>
    </cfRule>
  </conditionalFormatting>
  <conditionalFormatting sqref="H57:S57">
    <cfRule type="expression" dxfId="212" priority="45">
      <formula>BH58=1</formula>
    </cfRule>
  </conditionalFormatting>
  <conditionalFormatting sqref="H58:S58">
    <cfRule type="expression" dxfId="211" priority="44">
      <formula>BH58=1</formula>
    </cfRule>
  </conditionalFormatting>
  <conditionalFormatting sqref="H60:R60">
    <cfRule type="expression" dxfId="210" priority="43">
      <formula>BH61=1</formula>
    </cfRule>
  </conditionalFormatting>
  <conditionalFormatting sqref="H61:P61">
    <cfRule type="expression" dxfId="209" priority="42">
      <formula>BH61=1</formula>
    </cfRule>
  </conditionalFormatting>
  <conditionalFormatting sqref="H63:P63">
    <cfRule type="expression" dxfId="208" priority="41">
      <formula>BH64=1</formula>
    </cfRule>
  </conditionalFormatting>
  <conditionalFormatting sqref="H64:P64">
    <cfRule type="expression" dxfId="207" priority="40">
      <formula>BH64=1</formula>
    </cfRule>
  </conditionalFormatting>
  <conditionalFormatting sqref="Q60:S60">
    <cfRule type="expression" dxfId="206" priority="37">
      <formula>BQ61=1</formula>
    </cfRule>
  </conditionalFormatting>
  <conditionalFormatting sqref="Q61:S61">
    <cfRule type="expression" dxfId="205" priority="38">
      <formula>BQ61=1</formula>
    </cfRule>
  </conditionalFormatting>
  <conditionalFormatting sqref="Q63:S63">
    <cfRule type="expression" dxfId="204" priority="35">
      <formula>BQ64=1</formula>
    </cfRule>
  </conditionalFormatting>
  <conditionalFormatting sqref="Q64:S64">
    <cfRule type="expression" dxfId="203" priority="36">
      <formula>BQ64=1</formula>
    </cfRule>
  </conditionalFormatting>
  <conditionalFormatting sqref="U6:U65">
    <cfRule type="expression" dxfId="202" priority="34">
      <formula>AND($U6="",MAX($BH6:$BS6)&lt;&gt;MIN($BH6:$BS6))</formula>
    </cfRule>
  </conditionalFormatting>
  <conditionalFormatting sqref="H7:S7 H10:S10 H13:S13 H16:S16 H19:S19 H22:S22 H25:S25 H28:S28 H31:S31 H34:S34 H37:S37 H40:S40 H43:S43 H46:S46 H49:S49 H52:S52 H55:S55 H58:S58 H61:S61 H64:S64">
    <cfRule type="expression" dxfId="201" priority="85">
      <formula>AND(BH6&gt;0,BH6&lt;5000)</formula>
    </cfRule>
  </conditionalFormatting>
  <conditionalFormatting sqref="H6:S6 H9:S9 H12:S12 H15:S15 H18:S18 H21:S21 H24:S24 H27:S27 H30:S30 H33:S33 H36:S36 H39:S39 H42:S42 H45:S45 H48:S48 H51:S51 H54:S54 H57:S57 H60:S60 H63:S63">
    <cfRule type="expression" dxfId="200" priority="87">
      <formula>AND(BH6&gt;0,BH6&lt;5000)</formula>
    </cfRule>
  </conditionalFormatting>
  <conditionalFormatting sqref="H66:S66">
    <cfRule type="expression" dxfId="199" priority="29">
      <formula>BH67=1</formula>
    </cfRule>
  </conditionalFormatting>
  <conditionalFormatting sqref="H67:S67">
    <cfRule type="expression" dxfId="198" priority="3">
      <formula>BH67=1</formula>
    </cfRule>
  </conditionalFormatting>
  <conditionalFormatting sqref="H69:S69">
    <cfRule type="expression" dxfId="197" priority="26">
      <formula>BH70=1</formula>
    </cfRule>
  </conditionalFormatting>
  <conditionalFormatting sqref="H70:S70">
    <cfRule type="expression" dxfId="196" priority="25">
      <formula>BH70=1</formula>
    </cfRule>
  </conditionalFormatting>
  <conditionalFormatting sqref="H72:S72">
    <cfRule type="expression" dxfId="195" priority="24">
      <formula>BH73=1</formula>
    </cfRule>
  </conditionalFormatting>
  <conditionalFormatting sqref="H73:S73">
    <cfRule type="expression" dxfId="194" priority="23">
      <formula>BH73=1</formula>
    </cfRule>
  </conditionalFormatting>
  <conditionalFormatting sqref="H75:S75">
    <cfRule type="expression" dxfId="193" priority="22">
      <formula>BH76=1</formula>
    </cfRule>
  </conditionalFormatting>
  <conditionalFormatting sqref="H76:S76">
    <cfRule type="expression" dxfId="192" priority="21">
      <formula>BH76=1</formula>
    </cfRule>
  </conditionalFormatting>
  <conditionalFormatting sqref="H78:S78">
    <cfRule type="expression" dxfId="191" priority="20">
      <formula>BH79=1</formula>
    </cfRule>
  </conditionalFormatting>
  <conditionalFormatting sqref="H79:S79">
    <cfRule type="expression" dxfId="190" priority="19">
      <formula>BH79=1</formula>
    </cfRule>
  </conditionalFormatting>
  <conditionalFormatting sqref="H81:S81">
    <cfRule type="expression" dxfId="189" priority="18">
      <formula>BH82=1</formula>
    </cfRule>
  </conditionalFormatting>
  <conditionalFormatting sqref="H82:S82">
    <cfRule type="expression" dxfId="188" priority="17">
      <formula>BH82=1</formula>
    </cfRule>
  </conditionalFormatting>
  <conditionalFormatting sqref="H84:S84">
    <cfRule type="expression" dxfId="187" priority="16">
      <formula>BH85=1</formula>
    </cfRule>
  </conditionalFormatting>
  <conditionalFormatting sqref="H85:S85">
    <cfRule type="expression" dxfId="186" priority="15">
      <formula>BH85=1</formula>
    </cfRule>
  </conditionalFormatting>
  <conditionalFormatting sqref="H87:S87">
    <cfRule type="expression" dxfId="185" priority="14">
      <formula>BH88=1</formula>
    </cfRule>
  </conditionalFormatting>
  <conditionalFormatting sqref="H88:S88">
    <cfRule type="expression" dxfId="184" priority="13">
      <formula>BH88=1</formula>
    </cfRule>
  </conditionalFormatting>
  <conditionalFormatting sqref="H90:P90">
    <cfRule type="expression" dxfId="183" priority="12">
      <formula>BH91=1</formula>
    </cfRule>
  </conditionalFormatting>
  <conditionalFormatting sqref="H91:P91">
    <cfRule type="expression" dxfId="182" priority="11">
      <formula>BH91=1</formula>
    </cfRule>
  </conditionalFormatting>
  <conditionalFormatting sqref="H93:P93">
    <cfRule type="expression" dxfId="181" priority="10">
      <formula>BH94=1</formula>
    </cfRule>
  </conditionalFormatting>
  <conditionalFormatting sqref="H94:P94">
    <cfRule type="expression" dxfId="180" priority="9">
      <formula>BH94=1</formula>
    </cfRule>
  </conditionalFormatting>
  <conditionalFormatting sqref="Q90:S90">
    <cfRule type="expression" dxfId="179" priority="6">
      <formula>BQ91=1</formula>
    </cfRule>
  </conditionalFormatting>
  <conditionalFormatting sqref="Q91:S91">
    <cfRule type="expression" dxfId="178" priority="7">
      <formula>BQ91=1</formula>
    </cfRule>
  </conditionalFormatting>
  <conditionalFormatting sqref="Q93:S93">
    <cfRule type="expression" dxfId="177" priority="4">
      <formula>BQ94=1</formula>
    </cfRule>
  </conditionalFormatting>
  <conditionalFormatting sqref="Q94:S94">
    <cfRule type="expression" dxfId="176" priority="5">
      <formula>BQ94=1</formula>
    </cfRule>
  </conditionalFormatting>
  <conditionalFormatting sqref="B66:B95">
    <cfRule type="expression" dxfId="175" priority="28">
      <formula>$BH$4&lt;$L$2</formula>
    </cfRule>
  </conditionalFormatting>
  <conditionalFormatting sqref="H69:S69 H72:S72 H75:S75 H78:S78 H81:S81 H84:S84 H87:S87 H90:S90 H93:S93 H66:S66">
    <cfRule type="expression" dxfId="174" priority="8">
      <formula>AND(OR($D66="副園長",$D66="教頭",$D66="主幹教諭",$D66="主任保育士"),BH66=40000)</formula>
    </cfRule>
  </conditionalFormatting>
  <conditionalFormatting sqref="H67:S67 H70:S70 H73:S73 H76:S76 H79:S79 H82:S82 H85:S85 H88:S88 H91:S91 H94:S94">
    <cfRule type="expression" dxfId="173" priority="27">
      <formula>AND(OR($D66="副園長",$D66="教頭",$D66="主幹教諭",$D66="主任保育士"),BH66=40000)</formula>
    </cfRule>
    <cfRule type="expression" dxfId="172" priority="30">
      <formula>AND(BH66&gt;0,BH66&lt;5000)</formula>
    </cfRule>
  </conditionalFormatting>
  <conditionalFormatting sqref="H66:S66 H69:S69 H72:S72 H75:S75 H78:S78 H81:S81 H84:S84 H87:S87 H90:S90 H93:S93">
    <cfRule type="expression" dxfId="171" priority="31">
      <formula>AND(BH66&gt;0,BH66&lt;5000)</formula>
    </cfRule>
  </conditionalFormatting>
  <conditionalFormatting sqref="H66:H67 H69:H70 H72:H73 H75:H76 H78:H79 H81:H82 H84:H85 H87:H88 H90:H91 H93:H94">
    <cfRule type="expression" dxfId="170" priority="2">
      <formula>#REF!&gt;#REF!</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7" right="0.7" top="0.75" bottom="0.75" header="0.3" footer="0.3"/>
  <pageSetup paperSize="9" scale="49" orientation="portrait" r:id="rId1"/>
  <extLst>
    <ext xmlns:x14="http://schemas.microsoft.com/office/spreadsheetml/2009/9/main" uri="{78C0D931-6437-407d-A8EE-F0AAD7539E65}">
      <x14:conditionalFormattings>
        <x14:conditionalFormatting xmlns:xm="http://schemas.microsoft.com/office/excel/2006/main">
          <x14:cfRule type="expression" priority="32" id="{25EAD656-6C5B-419C-A470-B36E4ACF006F}">
            <xm:f>AND(OR($D6="副園長",$D6="教頭",$D6="主幹教諭",$D6="主任保育士"),BH6=マスタ!$C$3)</xm:f>
            <x14:dxf>
              <fill>
                <patternFill>
                  <bgColor rgb="FF92D050"/>
                </patternFill>
              </fill>
            </x14:dxf>
          </x14:cfRule>
          <xm:sqref>H7:S7 H10:S10 H13:S13 H16:S16 H19:S19 H22:S22 H25:S25 H28:S28 H31:S31 H34:S34 H37:S37 H40:S40 H43:S43 H46:S46 H49:S49 H52:S52 H55:S55 H58:S58 H61:S61 H64:S64</xm:sqref>
        </x14:conditionalFormatting>
        <x14:conditionalFormatting xmlns:xm="http://schemas.microsoft.com/office/excel/2006/main">
          <x14:cfRule type="expression" priority="39" id="{F3FA00EB-4B26-4E43-8ED3-176B00DB165F}">
            <xm:f>AND(OR($D6="副園長",$D6="教頭",$D6="主幹教諭",$D6="主任保育士"),BH6=マスタ!$C$3)</xm:f>
            <x14:dxf>
              <fill>
                <patternFill>
                  <bgColor rgb="FF92D050"/>
                </patternFill>
              </fill>
            </x14:dxf>
          </x14:cfRule>
          <xm:sqref>H9:S9 H12:S12 H15:S15 H18:S18 H21:S21 H24:S24 H27:S27 H30:S30 H33:S33 H36:S36 H39:S39 H42:S42 H45:S45 H48:S48 H51:S51 H54:S54 H57:S57 H63:S63 H6:S6 H60:S60</xm:sqref>
        </x14:conditionalFormatting>
        <x14:conditionalFormatting xmlns:xm="http://schemas.microsoft.com/office/excel/2006/main">
          <x14:cfRule type="expression" priority="1" id="{65BE257A-99DC-4CE4-91D9-458F5AD384AD}">
            <xm:f>③入力シート２!$AP$2&gt;③入力シート２!$AP$3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6" id="{675939CD-F557-4545-90F9-E5B4C63A4580}">
            <xm:f>AND(BH$5&gt;③入力シート２!CJ$5,BH$5=BH6)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2" id="{38CE314B-B8E4-4BE6-A67E-09BB0D6785D4}">
            <xm:f>AND(BH$5&gt;③入力シート２!CJ$5,BH$5=BH6)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D95"/>
  <sheetViews>
    <sheetView view="pageBreakPreview" zoomScale="80" zoomScaleNormal="85" zoomScaleSheetLayoutView="80" workbookViewId="0"/>
  </sheetViews>
  <sheetFormatPr defaultColWidth="9" defaultRowHeight="14.25" x14ac:dyDescent="0.15"/>
  <cols>
    <col min="1" max="1" width="5.625" style="153" customWidth="1"/>
    <col min="2" max="6" width="3.25" style="153" customWidth="1"/>
    <col min="7" max="9" width="3.625" style="153" customWidth="1"/>
    <col min="10" max="10" width="9.75" style="153" customWidth="1"/>
    <col min="11" max="14" width="3.25" style="153" customWidth="1"/>
    <col min="15" max="17" width="2.875" style="153" customWidth="1"/>
    <col min="18" max="19" width="3.125" style="153" customWidth="1"/>
    <col min="20" max="20" width="4.625" style="153" customWidth="1"/>
    <col min="21" max="22" width="3.125" style="153" customWidth="1"/>
    <col min="23" max="23" width="4.625" style="153" customWidth="1"/>
    <col min="24" max="25" width="3.125" style="153" customWidth="1"/>
    <col min="26" max="29" width="2.875" style="153" customWidth="1"/>
    <col min="30" max="30" width="2.625" style="153" customWidth="1"/>
    <col min="31" max="33" width="2.875" style="153" customWidth="1"/>
    <col min="34" max="35" width="3" style="153" customWidth="1"/>
    <col min="36" max="36" width="4.625" style="153" customWidth="1"/>
    <col min="37" max="38" width="3" style="153" customWidth="1"/>
    <col min="39" max="39" width="4.625" style="153" customWidth="1"/>
    <col min="40" max="41" width="3" style="153" customWidth="1"/>
    <col min="42" max="45" width="2.875" style="153" customWidth="1"/>
    <col min="46" max="46" width="2.625" style="153" customWidth="1"/>
    <col min="47" max="49" width="2.875" style="153" customWidth="1"/>
    <col min="50" max="51" width="3.125" style="153" customWidth="1"/>
    <col min="52" max="52" width="4.625" style="153" customWidth="1"/>
    <col min="53" max="54" width="3.125" style="153" customWidth="1"/>
    <col min="55" max="55" width="4.625" style="153" customWidth="1"/>
    <col min="56" max="57" width="3.125" style="153" customWidth="1"/>
    <col min="58" max="61" width="2.875" style="153" customWidth="1"/>
    <col min="62" max="62" width="2.625" style="153" customWidth="1"/>
    <col min="63" max="65" width="2.875" style="153" customWidth="1"/>
    <col min="66" max="67" width="3" style="153" customWidth="1"/>
    <col min="68" max="68" width="4.625" style="153" customWidth="1"/>
    <col min="69" max="70" width="3" style="153" customWidth="1"/>
    <col min="71" max="71" width="4.625" style="153" customWidth="1"/>
    <col min="72" max="73" width="3" style="153" customWidth="1"/>
    <col min="74" max="77" width="2.875" style="153" customWidth="1"/>
    <col min="78" max="78" width="2.625" style="153" customWidth="1"/>
    <col min="79" max="79" width="9.875" style="153" customWidth="1"/>
    <col min="80" max="80" width="17.75" style="153" customWidth="1"/>
    <col min="81" max="81" width="31.375" style="153" customWidth="1"/>
    <col min="82" max="16384" width="9" style="153"/>
  </cols>
  <sheetData>
    <row r="1" spans="1:82" ht="17.25" customHeight="1" x14ac:dyDescent="0.15">
      <c r="A1" s="232" t="s">
        <v>219</v>
      </c>
      <c r="B1" s="152"/>
      <c r="C1" s="152"/>
      <c r="D1" s="152"/>
      <c r="E1" s="152"/>
      <c r="F1" s="152"/>
      <c r="G1" s="152"/>
      <c r="H1" s="152"/>
      <c r="I1" s="152"/>
      <c r="J1" s="152"/>
      <c r="K1" s="152"/>
      <c r="L1" s="152"/>
      <c r="M1" s="152"/>
      <c r="N1" s="152"/>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152"/>
      <c r="BB1" s="152"/>
      <c r="BC1" s="572" t="s">
        <v>259</v>
      </c>
      <c r="BD1" s="573"/>
      <c r="BE1" s="573"/>
      <c r="BF1" s="573"/>
      <c r="BG1" s="573"/>
      <c r="BH1" s="573"/>
      <c r="BI1" s="573"/>
      <c r="BJ1" s="573"/>
      <c r="BK1" s="655" t="s">
        <v>52</v>
      </c>
      <c r="BL1" s="656"/>
      <c r="BM1" s="656"/>
      <c r="BN1" s="656"/>
      <c r="BO1" s="656"/>
      <c r="BP1" s="656">
        <f>②第６号様式添付書類２!F2</f>
        <v>0</v>
      </c>
      <c r="BQ1" s="656"/>
      <c r="BR1" s="656"/>
      <c r="BS1" s="656"/>
      <c r="BT1" s="656"/>
      <c r="BU1" s="656"/>
      <c r="BV1" s="656"/>
      <c r="BW1" s="656" t="s">
        <v>51</v>
      </c>
      <c r="BX1" s="656"/>
      <c r="BY1" s="656"/>
      <c r="BZ1" s="657"/>
      <c r="CA1" s="186"/>
      <c r="CB1" s="194"/>
      <c r="CC1" s="152"/>
      <c r="CD1" s="152"/>
    </row>
    <row r="2" spans="1:82" ht="17.25" customHeight="1" x14ac:dyDescent="0.15">
      <c r="A2" s="232"/>
      <c r="B2" s="152"/>
      <c r="C2" s="152"/>
      <c r="D2" s="152"/>
      <c r="E2" s="152"/>
      <c r="F2" s="152"/>
      <c r="G2" s="152"/>
      <c r="H2" s="152"/>
      <c r="I2" s="152"/>
      <c r="J2" s="152"/>
      <c r="K2" s="152"/>
      <c r="L2" s="152"/>
      <c r="M2" s="152"/>
      <c r="N2" s="152"/>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152"/>
      <c r="BB2" s="152"/>
      <c r="BC2" s="544" t="s">
        <v>251</v>
      </c>
      <c r="BD2" s="545"/>
      <c r="BE2" s="545"/>
      <c r="BF2" s="545"/>
      <c r="BG2" s="545"/>
      <c r="BH2" s="545"/>
      <c r="BI2" s="545"/>
      <c r="BJ2" s="545"/>
      <c r="BK2" s="546">
        <f>②第６号様式添付書類２!E4</f>
        <v>0</v>
      </c>
      <c r="BL2" s="546"/>
      <c r="BM2" s="546"/>
      <c r="BN2" s="546"/>
      <c r="BO2" s="546"/>
      <c r="BP2" s="546"/>
      <c r="BQ2" s="546"/>
      <c r="BR2" s="546"/>
      <c r="BS2" s="546"/>
      <c r="BT2" s="546"/>
      <c r="BU2" s="546"/>
      <c r="BV2" s="546"/>
      <c r="BW2" s="546"/>
      <c r="BX2" s="546"/>
      <c r="BY2" s="546"/>
      <c r="BZ2" s="547"/>
      <c r="CA2" s="186"/>
      <c r="CB2" s="194"/>
      <c r="CC2" s="152"/>
      <c r="CD2" s="152"/>
    </row>
    <row r="3" spans="1:82" ht="22.5" customHeight="1" thickBot="1" x14ac:dyDescent="0.2">
      <c r="A3" s="570" t="s">
        <v>268</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152"/>
      <c r="BC3" s="574" t="s">
        <v>250</v>
      </c>
      <c r="BD3" s="575"/>
      <c r="BE3" s="575"/>
      <c r="BF3" s="575"/>
      <c r="BG3" s="575"/>
      <c r="BH3" s="575"/>
      <c r="BI3" s="575"/>
      <c r="BJ3" s="575"/>
      <c r="BK3" s="653">
        <f>②第６号様式添付書類２!E5</f>
        <v>0</v>
      </c>
      <c r="BL3" s="653"/>
      <c r="BM3" s="653"/>
      <c r="BN3" s="653"/>
      <c r="BO3" s="653"/>
      <c r="BP3" s="653"/>
      <c r="BQ3" s="653"/>
      <c r="BR3" s="653"/>
      <c r="BS3" s="653"/>
      <c r="BT3" s="653"/>
      <c r="BU3" s="653"/>
      <c r="BV3" s="653"/>
      <c r="BW3" s="653"/>
      <c r="BX3" s="653"/>
      <c r="BY3" s="653"/>
      <c r="BZ3" s="654"/>
      <c r="CA3" s="186"/>
      <c r="CB3" s="194"/>
      <c r="CC3" s="152"/>
      <c r="CD3" s="152"/>
    </row>
    <row r="4" spans="1:82" ht="30" customHeight="1" thickBot="1" x14ac:dyDescent="0.2">
      <c r="A4" s="569" t="s">
        <v>220</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186"/>
      <c r="CB4" s="194"/>
      <c r="CC4" s="152"/>
      <c r="CD4" s="152"/>
    </row>
    <row r="5" spans="1:82" s="155" customFormat="1" ht="20.100000000000001" customHeight="1" x14ac:dyDescent="0.15">
      <c r="A5" s="548" t="s">
        <v>72</v>
      </c>
      <c r="B5" s="550" t="s">
        <v>221</v>
      </c>
      <c r="C5" s="551"/>
      <c r="D5" s="551"/>
      <c r="E5" s="551"/>
      <c r="F5" s="552"/>
      <c r="G5" s="550" t="s">
        <v>222</v>
      </c>
      <c r="H5" s="551"/>
      <c r="I5" s="552"/>
      <c r="J5" s="505" t="s">
        <v>296</v>
      </c>
      <c r="K5" s="507" t="s">
        <v>318</v>
      </c>
      <c r="L5" s="556"/>
      <c r="M5" s="556"/>
      <c r="N5" s="508"/>
      <c r="O5" s="550" t="s">
        <v>223</v>
      </c>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60"/>
      <c r="AU5" s="550" t="s">
        <v>269</v>
      </c>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76" t="s">
        <v>61</v>
      </c>
      <c r="CB5" s="577"/>
      <c r="CC5" s="154"/>
      <c r="CD5" s="154"/>
    </row>
    <row r="6" spans="1:82" s="155" customFormat="1" ht="60" customHeight="1" thickBot="1" x14ac:dyDescent="0.2">
      <c r="A6" s="549"/>
      <c r="B6" s="553"/>
      <c r="C6" s="554"/>
      <c r="D6" s="554"/>
      <c r="E6" s="554"/>
      <c r="F6" s="555"/>
      <c r="G6" s="553"/>
      <c r="H6" s="554"/>
      <c r="I6" s="555"/>
      <c r="J6" s="506"/>
      <c r="K6" s="557"/>
      <c r="L6" s="558"/>
      <c r="M6" s="558"/>
      <c r="N6" s="559"/>
      <c r="O6" s="225"/>
      <c r="P6" s="226"/>
      <c r="Q6" s="226"/>
      <c r="R6" s="226"/>
      <c r="S6" s="226"/>
      <c r="T6" s="226"/>
      <c r="U6" s="226"/>
      <c r="V6" s="226"/>
      <c r="W6" s="226"/>
      <c r="X6" s="226"/>
      <c r="Y6" s="226"/>
      <c r="Z6" s="226"/>
      <c r="AA6" s="226"/>
      <c r="AB6" s="226"/>
      <c r="AC6" s="226"/>
      <c r="AD6" s="226"/>
      <c r="AE6" s="578" t="s">
        <v>224</v>
      </c>
      <c r="AF6" s="579"/>
      <c r="AG6" s="579"/>
      <c r="AH6" s="579"/>
      <c r="AI6" s="579"/>
      <c r="AJ6" s="579"/>
      <c r="AK6" s="579"/>
      <c r="AL6" s="579"/>
      <c r="AM6" s="579"/>
      <c r="AN6" s="579"/>
      <c r="AO6" s="579"/>
      <c r="AP6" s="579"/>
      <c r="AQ6" s="579"/>
      <c r="AR6" s="579"/>
      <c r="AS6" s="579"/>
      <c r="AT6" s="580"/>
      <c r="AU6" s="225"/>
      <c r="AV6" s="226"/>
      <c r="AW6" s="226"/>
      <c r="AX6" s="226"/>
      <c r="AY6" s="226"/>
      <c r="AZ6" s="226"/>
      <c r="BA6" s="226"/>
      <c r="BB6" s="226"/>
      <c r="BC6" s="226"/>
      <c r="BD6" s="226"/>
      <c r="BE6" s="226"/>
      <c r="BF6" s="226"/>
      <c r="BG6" s="226"/>
      <c r="BH6" s="226"/>
      <c r="BI6" s="226"/>
      <c r="BJ6" s="226"/>
      <c r="BK6" s="578" t="s">
        <v>224</v>
      </c>
      <c r="BL6" s="579"/>
      <c r="BM6" s="579"/>
      <c r="BN6" s="579"/>
      <c r="BO6" s="579"/>
      <c r="BP6" s="579"/>
      <c r="BQ6" s="579"/>
      <c r="BR6" s="579"/>
      <c r="BS6" s="579"/>
      <c r="BT6" s="579"/>
      <c r="BU6" s="579"/>
      <c r="BV6" s="579"/>
      <c r="BW6" s="579"/>
      <c r="BX6" s="579"/>
      <c r="BY6" s="579"/>
      <c r="BZ6" s="579"/>
      <c r="CA6" s="234"/>
      <c r="CB6" s="235" t="s">
        <v>225</v>
      </c>
      <c r="CC6" s="154"/>
      <c r="CD6" s="154"/>
    </row>
    <row r="7" spans="1:82" ht="26.1" customHeight="1" x14ac:dyDescent="0.15">
      <c r="A7" s="156" t="s">
        <v>226</v>
      </c>
      <c r="B7" s="561" t="s">
        <v>227</v>
      </c>
      <c r="C7" s="562"/>
      <c r="D7" s="562"/>
      <c r="E7" s="562"/>
      <c r="F7" s="562"/>
      <c r="G7" s="563" t="s">
        <v>228</v>
      </c>
      <c r="H7" s="562"/>
      <c r="I7" s="562"/>
      <c r="J7" s="157">
        <v>9</v>
      </c>
      <c r="K7" s="563" t="s">
        <v>229</v>
      </c>
      <c r="L7" s="562"/>
      <c r="M7" s="562"/>
      <c r="N7" s="564"/>
      <c r="O7" s="565">
        <v>40000</v>
      </c>
      <c r="P7" s="566"/>
      <c r="Q7" s="566"/>
      <c r="R7" s="158" t="s">
        <v>1</v>
      </c>
      <c r="S7" s="158" t="s">
        <v>230</v>
      </c>
      <c r="T7" s="149">
        <v>12</v>
      </c>
      <c r="U7" s="158" t="s">
        <v>231</v>
      </c>
      <c r="V7" s="158" t="s">
        <v>230</v>
      </c>
      <c r="W7" s="149">
        <v>2</v>
      </c>
      <c r="X7" s="158" t="s">
        <v>189</v>
      </c>
      <c r="Y7" s="158" t="s">
        <v>232</v>
      </c>
      <c r="Z7" s="567">
        <f t="shared" ref="Z7:Z8" si="0">O7*T7*W7</f>
        <v>960000</v>
      </c>
      <c r="AA7" s="567"/>
      <c r="AB7" s="567"/>
      <c r="AC7" s="567"/>
      <c r="AD7" s="159" t="s">
        <v>1</v>
      </c>
      <c r="AE7" s="581">
        <v>0</v>
      </c>
      <c r="AF7" s="582"/>
      <c r="AG7" s="582"/>
      <c r="AH7" s="160" t="s">
        <v>1</v>
      </c>
      <c r="AI7" s="160" t="s">
        <v>230</v>
      </c>
      <c r="AJ7" s="150">
        <v>12</v>
      </c>
      <c r="AK7" s="160" t="s">
        <v>231</v>
      </c>
      <c r="AL7" s="160" t="s">
        <v>230</v>
      </c>
      <c r="AM7" s="150">
        <v>1</v>
      </c>
      <c r="AN7" s="160" t="s">
        <v>189</v>
      </c>
      <c r="AO7" s="160" t="s">
        <v>232</v>
      </c>
      <c r="AP7" s="568">
        <f t="shared" ref="AP7:AP8" si="1">AE7*AJ7*AM7</f>
        <v>0</v>
      </c>
      <c r="AQ7" s="568"/>
      <c r="AR7" s="568"/>
      <c r="AS7" s="568"/>
      <c r="AT7" s="161" t="s">
        <v>1</v>
      </c>
      <c r="AU7" s="565">
        <f>40000-O7</f>
        <v>0</v>
      </c>
      <c r="AV7" s="566"/>
      <c r="AW7" s="566"/>
      <c r="AX7" s="158" t="s">
        <v>1</v>
      </c>
      <c r="AY7" s="158" t="s">
        <v>230</v>
      </c>
      <c r="AZ7" s="149">
        <v>12</v>
      </c>
      <c r="BA7" s="158" t="s">
        <v>231</v>
      </c>
      <c r="BB7" s="158" t="s">
        <v>230</v>
      </c>
      <c r="BC7" s="149">
        <v>2</v>
      </c>
      <c r="BD7" s="158" t="s">
        <v>189</v>
      </c>
      <c r="BE7" s="158" t="s">
        <v>232</v>
      </c>
      <c r="BF7" s="567">
        <f>AU7*AZ7*BC7</f>
        <v>0</v>
      </c>
      <c r="BG7" s="567"/>
      <c r="BH7" s="567"/>
      <c r="BI7" s="567"/>
      <c r="BJ7" s="159" t="s">
        <v>1</v>
      </c>
      <c r="BK7" s="581">
        <v>0</v>
      </c>
      <c r="BL7" s="582"/>
      <c r="BM7" s="582"/>
      <c r="BN7" s="160" t="s">
        <v>1</v>
      </c>
      <c r="BO7" s="160" t="s">
        <v>230</v>
      </c>
      <c r="BP7" s="150">
        <v>12</v>
      </c>
      <c r="BQ7" s="160" t="s">
        <v>231</v>
      </c>
      <c r="BR7" s="160" t="s">
        <v>230</v>
      </c>
      <c r="BS7" s="150">
        <v>2</v>
      </c>
      <c r="BT7" s="160" t="s">
        <v>189</v>
      </c>
      <c r="BU7" s="160" t="s">
        <v>232</v>
      </c>
      <c r="BV7" s="568">
        <f>BK7*BP7*BS7</f>
        <v>0</v>
      </c>
      <c r="BW7" s="568"/>
      <c r="BX7" s="568"/>
      <c r="BY7" s="568"/>
      <c r="BZ7" s="162" t="s">
        <v>1</v>
      </c>
      <c r="CA7" s="163">
        <f t="shared" ref="CA7:CA8" si="2">IFERROR(Z7+BF7,"NG")</f>
        <v>960000</v>
      </c>
      <c r="CB7" s="193">
        <f>IFERROR(AP7+BV7,"NG")</f>
        <v>0</v>
      </c>
      <c r="CC7" s="152"/>
      <c r="CD7" s="152"/>
    </row>
    <row r="8" spans="1:82" ht="26.1" customHeight="1" x14ac:dyDescent="0.15">
      <c r="A8" s="156" t="s">
        <v>233</v>
      </c>
      <c r="B8" s="561" t="s">
        <v>235</v>
      </c>
      <c r="C8" s="562"/>
      <c r="D8" s="562"/>
      <c r="E8" s="562"/>
      <c r="F8" s="562"/>
      <c r="G8" s="563" t="s">
        <v>228</v>
      </c>
      <c r="H8" s="562"/>
      <c r="I8" s="562"/>
      <c r="J8" s="164">
        <v>7</v>
      </c>
      <c r="K8" s="563" t="s">
        <v>234</v>
      </c>
      <c r="L8" s="562"/>
      <c r="M8" s="562"/>
      <c r="N8" s="564"/>
      <c r="O8" s="565">
        <v>30000</v>
      </c>
      <c r="P8" s="566"/>
      <c r="Q8" s="566"/>
      <c r="R8" s="158" t="s">
        <v>1</v>
      </c>
      <c r="S8" s="158" t="s">
        <v>230</v>
      </c>
      <c r="T8" s="149">
        <v>12</v>
      </c>
      <c r="U8" s="158" t="s">
        <v>231</v>
      </c>
      <c r="V8" s="158" t="s">
        <v>230</v>
      </c>
      <c r="W8" s="149">
        <v>1</v>
      </c>
      <c r="X8" s="158" t="s">
        <v>189</v>
      </c>
      <c r="Y8" s="158" t="s">
        <v>232</v>
      </c>
      <c r="Z8" s="567">
        <f t="shared" si="0"/>
        <v>360000</v>
      </c>
      <c r="AA8" s="567"/>
      <c r="AB8" s="567"/>
      <c r="AC8" s="567"/>
      <c r="AD8" s="159" t="s">
        <v>1</v>
      </c>
      <c r="AE8" s="565">
        <v>0</v>
      </c>
      <c r="AF8" s="566"/>
      <c r="AG8" s="566"/>
      <c r="AH8" s="158" t="s">
        <v>1</v>
      </c>
      <c r="AI8" s="158" t="s">
        <v>230</v>
      </c>
      <c r="AJ8" s="149">
        <v>12</v>
      </c>
      <c r="AK8" s="158" t="s">
        <v>231</v>
      </c>
      <c r="AL8" s="158" t="s">
        <v>230</v>
      </c>
      <c r="AM8" s="149">
        <v>1</v>
      </c>
      <c r="AN8" s="158" t="s">
        <v>189</v>
      </c>
      <c r="AO8" s="158" t="s">
        <v>232</v>
      </c>
      <c r="AP8" s="568">
        <f t="shared" si="1"/>
        <v>0</v>
      </c>
      <c r="AQ8" s="568"/>
      <c r="AR8" s="568"/>
      <c r="AS8" s="568"/>
      <c r="AT8" s="165" t="s">
        <v>1</v>
      </c>
      <c r="AU8" s="565">
        <f>40000-O8</f>
        <v>10000</v>
      </c>
      <c r="AV8" s="566"/>
      <c r="AW8" s="566"/>
      <c r="AX8" s="158" t="s">
        <v>1</v>
      </c>
      <c r="AY8" s="158" t="s">
        <v>230</v>
      </c>
      <c r="AZ8" s="149">
        <v>12</v>
      </c>
      <c r="BA8" s="158" t="s">
        <v>231</v>
      </c>
      <c r="BB8" s="158" t="s">
        <v>230</v>
      </c>
      <c r="BC8" s="149">
        <v>1</v>
      </c>
      <c r="BD8" s="158" t="s">
        <v>189</v>
      </c>
      <c r="BE8" s="158" t="s">
        <v>232</v>
      </c>
      <c r="BF8" s="567">
        <f>AU8*AZ8*BC8</f>
        <v>120000</v>
      </c>
      <c r="BG8" s="567"/>
      <c r="BH8" s="567"/>
      <c r="BI8" s="567"/>
      <c r="BJ8" s="159" t="s">
        <v>1</v>
      </c>
      <c r="BK8" s="565">
        <v>0</v>
      </c>
      <c r="BL8" s="566"/>
      <c r="BM8" s="566"/>
      <c r="BN8" s="158" t="s">
        <v>1</v>
      </c>
      <c r="BO8" s="158" t="s">
        <v>230</v>
      </c>
      <c r="BP8" s="149">
        <v>12</v>
      </c>
      <c r="BQ8" s="158" t="s">
        <v>231</v>
      </c>
      <c r="BR8" s="158" t="s">
        <v>230</v>
      </c>
      <c r="BS8" s="149">
        <v>1</v>
      </c>
      <c r="BT8" s="158" t="s">
        <v>189</v>
      </c>
      <c r="BU8" s="158" t="s">
        <v>232</v>
      </c>
      <c r="BV8" s="568">
        <f>BK8*BP8*BS8</f>
        <v>0</v>
      </c>
      <c r="BW8" s="568"/>
      <c r="BX8" s="568"/>
      <c r="BY8" s="568"/>
      <c r="BZ8" s="159" t="s">
        <v>1</v>
      </c>
      <c r="CA8" s="163">
        <f t="shared" si="2"/>
        <v>480000</v>
      </c>
      <c r="CB8" s="193">
        <f t="shared" ref="CB8" si="3">IFERROR(AP8+BV8,"NG")</f>
        <v>0</v>
      </c>
      <c r="CC8" s="186"/>
      <c r="CD8" s="152"/>
    </row>
    <row r="9" spans="1:82" ht="26.1" customHeight="1" x14ac:dyDescent="0.15">
      <c r="A9" s="156">
        <v>1</v>
      </c>
      <c r="B9"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9" s="592"/>
      <c r="D9" s="592"/>
      <c r="E9" s="592"/>
      <c r="F9" s="592"/>
      <c r="G9"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9" s="587"/>
      <c r="I9" s="588"/>
      <c r="J9"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9" s="586" t="str">
        <f ca="1">IF((ROW()-8)&lt;=MAX(③入力シート２!$AV$6:$AV$1085),IF(INDEX(③入力シート２!AP$6:AP$1085,MATCH(ROW()-8,③入力シート２!$AV$6:$AV$1085,0))=1,"基本給",IF(INDEX(③入力シート２!AP$6:AP$1085,MATCH(ROW()-8,③入力シート２!$AV$6:$AV$1085,0))=2,"手当","法定福利費残")),"")</f>
        <v/>
      </c>
      <c r="L9" s="587"/>
      <c r="M9" s="587"/>
      <c r="N9" s="588"/>
      <c r="O9" s="589" t="str">
        <f ca="1">IF((ROW()-8)&lt;=MAX(③入力シート２!$AV$6:$AV$1085),INDEX(③入力シート２!AR$6:AR$1085,MATCH(ROW()-8,③入力シート２!$AV$6:$AV$1085,0)),"")</f>
        <v/>
      </c>
      <c r="P9" s="590"/>
      <c r="Q9" s="590"/>
      <c r="R9" s="158" t="s">
        <v>1</v>
      </c>
      <c r="S9" s="158" t="s">
        <v>230</v>
      </c>
      <c r="T9" s="449" t="str">
        <f ca="1">IF((ROW()-8)&lt;=MAX(③入力シート２!$AV$6:$AV$1085),INDEX(③入力シート２!AS$6:AS$1085,MATCH(ROW()-8,③入力シート２!$AV$6:$AV$1085,0)),"")</f>
        <v/>
      </c>
      <c r="U9" s="158" t="s">
        <v>231</v>
      </c>
      <c r="V9" s="158" t="s">
        <v>230</v>
      </c>
      <c r="W9" s="411">
        <v>1</v>
      </c>
      <c r="X9" s="158" t="s">
        <v>189</v>
      </c>
      <c r="Y9" s="158" t="s">
        <v>232</v>
      </c>
      <c r="Z9" s="591" t="str">
        <f ca="1">IFERROR(O9*T9*W9,"")</f>
        <v/>
      </c>
      <c r="AA9" s="591"/>
      <c r="AB9" s="591"/>
      <c r="AC9" s="591"/>
      <c r="AD9" s="159" t="s">
        <v>1</v>
      </c>
      <c r="AE9" s="593"/>
      <c r="AF9" s="594"/>
      <c r="AG9" s="594"/>
      <c r="AH9" s="158" t="s">
        <v>1</v>
      </c>
      <c r="AI9" s="158" t="s">
        <v>230</v>
      </c>
      <c r="AJ9" s="150">
        <v>12</v>
      </c>
      <c r="AK9" s="158" t="s">
        <v>231</v>
      </c>
      <c r="AL9" s="158" t="s">
        <v>230</v>
      </c>
      <c r="AM9" s="411">
        <v>1</v>
      </c>
      <c r="AN9" s="158" t="s">
        <v>189</v>
      </c>
      <c r="AO9" s="158" t="s">
        <v>232</v>
      </c>
      <c r="AP9" s="595">
        <f>IFERROR(AE9*AJ9*AM9,"")</f>
        <v>0</v>
      </c>
      <c r="AQ9" s="595"/>
      <c r="AR9" s="595"/>
      <c r="AS9" s="595"/>
      <c r="AT9" s="165" t="s">
        <v>1</v>
      </c>
      <c r="AU9" s="589" t="str">
        <f ca="1">IF((ROW()-8)&lt;=MAX(③入力シート２!$AV$6:$AV$1085),INDEX(③入力シート２!AT$6:AT$1085,MATCH(ROW()-8,③入力シート２!$AV$6:$AV$1085,0)),"")</f>
        <v/>
      </c>
      <c r="AV9" s="590"/>
      <c r="AW9" s="590"/>
      <c r="AX9" s="158" t="s">
        <v>1</v>
      </c>
      <c r="AY9" s="158" t="s">
        <v>230</v>
      </c>
      <c r="AZ9" s="449" t="str">
        <f ca="1">IF((ROW()-8)&lt;=MAX(③入力シート２!$AV$6:$AV$1085),INDEX(③入力シート２!AU$6:AU$1085,MATCH(ROW()-8,③入力シート２!$AV$6:$AV$1085,0)),"")</f>
        <v/>
      </c>
      <c r="BA9" s="158" t="s">
        <v>231</v>
      </c>
      <c r="BB9" s="158" t="s">
        <v>230</v>
      </c>
      <c r="BC9" s="411">
        <v>1</v>
      </c>
      <c r="BD9" s="158" t="s">
        <v>189</v>
      </c>
      <c r="BE9" s="158" t="s">
        <v>232</v>
      </c>
      <c r="BF9" s="591" t="str">
        <f t="shared" ref="BF9:BF38" ca="1" si="4">IFERROR(AU9*AZ9*BC9,"")</f>
        <v/>
      </c>
      <c r="BG9" s="591"/>
      <c r="BH9" s="591"/>
      <c r="BI9" s="591"/>
      <c r="BJ9" s="159" t="s">
        <v>1</v>
      </c>
      <c r="BK9" s="593"/>
      <c r="BL9" s="594"/>
      <c r="BM9" s="594"/>
      <c r="BN9" s="158" t="s">
        <v>1</v>
      </c>
      <c r="BO9" s="158" t="s">
        <v>230</v>
      </c>
      <c r="BP9" s="150">
        <v>12</v>
      </c>
      <c r="BQ9" s="158" t="s">
        <v>231</v>
      </c>
      <c r="BR9" s="158" t="s">
        <v>230</v>
      </c>
      <c r="BS9" s="411">
        <v>1</v>
      </c>
      <c r="BT9" s="158" t="s">
        <v>189</v>
      </c>
      <c r="BU9" s="158" t="s">
        <v>232</v>
      </c>
      <c r="BV9" s="596">
        <f t="shared" ref="BV9:BV38" si="5">IFERROR(BK9*BP9*BS9,"")</f>
        <v>0</v>
      </c>
      <c r="BW9" s="596"/>
      <c r="BX9" s="596"/>
      <c r="BY9" s="596"/>
      <c r="BZ9" s="159" t="s">
        <v>1</v>
      </c>
      <c r="CA9" s="434" t="str">
        <f ca="1">IFERROR(Z9+BF9,"")</f>
        <v/>
      </c>
      <c r="CB9" s="435">
        <f>IFERROR(AP9+BV9,"")</f>
        <v>0</v>
      </c>
      <c r="CC9" s="186"/>
      <c r="CD9" s="152"/>
    </row>
    <row r="10" spans="1:82" ht="26.1" customHeight="1" x14ac:dyDescent="0.15">
      <c r="A10" s="156">
        <v>2</v>
      </c>
      <c r="B10"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0" s="584"/>
      <c r="D10" s="584"/>
      <c r="E10" s="584"/>
      <c r="F10" s="585"/>
      <c r="G10"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0" s="587"/>
      <c r="I10" s="588"/>
      <c r="J10"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0" s="586" t="str">
        <f ca="1">IF((ROW()-8)&lt;=MAX(③入力シート２!$AV$6:$AV$1085),IF(INDEX(③入力シート２!AP$6:AP$1085,MATCH(ROW()-8,③入力シート２!$AV$6:$AV$1085,0))=1,"基本給",IF(INDEX(③入力シート２!AP$6:AP$1085,MATCH(ROW()-8,③入力シート２!$AV$6:$AV$1085,0))=2,"手当","法定福利費残")),"")</f>
        <v/>
      </c>
      <c r="L10" s="587"/>
      <c r="M10" s="587"/>
      <c r="N10" s="588"/>
      <c r="O10" s="589" t="str">
        <f ca="1">IF((ROW()-8)&lt;=MAX(③入力シート２!$AV$6:$AV$1085),INDEX(③入力シート２!AR$6:AR$1085,MATCH(ROW()-8,③入力シート２!$AV$6:$AV$1085,0)),"")</f>
        <v/>
      </c>
      <c r="P10" s="590"/>
      <c r="Q10" s="590"/>
      <c r="R10" s="158" t="s">
        <v>1</v>
      </c>
      <c r="S10" s="158" t="s">
        <v>230</v>
      </c>
      <c r="T10" s="449" t="str">
        <f ca="1">IF((ROW()-8)&lt;=MAX(③入力シート２!$AV$6:$AV$1085),INDEX(③入力シート２!AS$6:AS$1085,MATCH(ROW()-8,③入力シート２!$AV$6:$AV$1085,0)),"")</f>
        <v/>
      </c>
      <c r="U10" s="158" t="s">
        <v>231</v>
      </c>
      <c r="V10" s="158" t="s">
        <v>230</v>
      </c>
      <c r="W10" s="411">
        <v>1</v>
      </c>
      <c r="X10" s="158" t="s">
        <v>189</v>
      </c>
      <c r="Y10" s="158" t="s">
        <v>232</v>
      </c>
      <c r="Z10" s="591" t="str">
        <f t="shared" ref="Z10:Z38" ca="1" si="6">IFERROR(O10*T10*W10,"")</f>
        <v/>
      </c>
      <c r="AA10" s="591"/>
      <c r="AB10" s="591"/>
      <c r="AC10" s="591"/>
      <c r="AD10" s="159" t="s">
        <v>1</v>
      </c>
      <c r="AE10" s="593"/>
      <c r="AF10" s="594"/>
      <c r="AG10" s="594"/>
      <c r="AH10" s="158" t="s">
        <v>1</v>
      </c>
      <c r="AI10" s="158" t="s">
        <v>230</v>
      </c>
      <c r="AJ10" s="149">
        <v>12</v>
      </c>
      <c r="AK10" s="158" t="s">
        <v>231</v>
      </c>
      <c r="AL10" s="158" t="s">
        <v>230</v>
      </c>
      <c r="AM10" s="411">
        <v>1</v>
      </c>
      <c r="AN10" s="158" t="s">
        <v>189</v>
      </c>
      <c r="AO10" s="158" t="s">
        <v>232</v>
      </c>
      <c r="AP10" s="595">
        <f t="shared" ref="AP10:AP38" si="7">IFERROR(AE10*AJ10*AM10,"")</f>
        <v>0</v>
      </c>
      <c r="AQ10" s="595"/>
      <c r="AR10" s="595"/>
      <c r="AS10" s="595"/>
      <c r="AT10" s="165" t="s">
        <v>1</v>
      </c>
      <c r="AU10" s="589" t="str">
        <f ca="1">IF((ROW()-8)&lt;=MAX(③入力シート２!$AV$6:$AV$1085),INDEX(③入力シート２!AT$6:AT$1085,MATCH(ROW()-8,③入力シート２!$AV$6:$AV$1085,0)),"")</f>
        <v/>
      </c>
      <c r="AV10" s="590"/>
      <c r="AW10" s="590"/>
      <c r="AX10" s="158" t="s">
        <v>1</v>
      </c>
      <c r="AY10" s="158" t="s">
        <v>230</v>
      </c>
      <c r="AZ10" s="449" t="str">
        <f ca="1">IF((ROW()-8)&lt;=MAX(③入力シート２!$AV$6:$AV$1085),INDEX(③入力シート２!AU$6:AU$1085,MATCH(ROW()-8,③入力シート２!$AV$6:$AV$1085,0)),"")</f>
        <v/>
      </c>
      <c r="BA10" s="158" t="s">
        <v>231</v>
      </c>
      <c r="BB10" s="158" t="s">
        <v>230</v>
      </c>
      <c r="BC10" s="411">
        <v>1</v>
      </c>
      <c r="BD10" s="158" t="s">
        <v>189</v>
      </c>
      <c r="BE10" s="158" t="s">
        <v>232</v>
      </c>
      <c r="BF10" s="591" t="str">
        <f t="shared" ca="1" si="4"/>
        <v/>
      </c>
      <c r="BG10" s="591"/>
      <c r="BH10" s="591"/>
      <c r="BI10" s="591"/>
      <c r="BJ10" s="159" t="s">
        <v>1</v>
      </c>
      <c r="BK10" s="593"/>
      <c r="BL10" s="594"/>
      <c r="BM10" s="594"/>
      <c r="BN10" s="158" t="s">
        <v>1</v>
      </c>
      <c r="BO10" s="158" t="s">
        <v>230</v>
      </c>
      <c r="BP10" s="149">
        <v>12</v>
      </c>
      <c r="BQ10" s="158" t="s">
        <v>231</v>
      </c>
      <c r="BR10" s="158" t="s">
        <v>230</v>
      </c>
      <c r="BS10" s="411">
        <v>1</v>
      </c>
      <c r="BT10" s="158" t="s">
        <v>189</v>
      </c>
      <c r="BU10" s="158" t="s">
        <v>232</v>
      </c>
      <c r="BV10" s="596">
        <f t="shared" si="5"/>
        <v>0</v>
      </c>
      <c r="BW10" s="596"/>
      <c r="BX10" s="596"/>
      <c r="BY10" s="596"/>
      <c r="BZ10" s="159" t="s">
        <v>1</v>
      </c>
      <c r="CA10" s="434" t="str">
        <f ca="1">IFERROR(Z10+BF10,"")</f>
        <v/>
      </c>
      <c r="CB10" s="435">
        <f>IFERROR(AP10+BV10,"")</f>
        <v>0</v>
      </c>
      <c r="CC10" s="186"/>
      <c r="CD10" s="152"/>
    </row>
    <row r="11" spans="1:82" ht="26.1" customHeight="1" x14ac:dyDescent="0.15">
      <c r="A11" s="156">
        <v>3</v>
      </c>
      <c r="B11"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1" s="584"/>
      <c r="D11" s="584"/>
      <c r="E11" s="584"/>
      <c r="F11" s="585"/>
      <c r="G11"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1" s="587"/>
      <c r="I11" s="588"/>
      <c r="J11"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1" s="586" t="str">
        <f ca="1">IF((ROW()-8)&lt;=MAX(③入力シート２!$AV$6:$AV$1085),IF(INDEX(③入力シート２!AP$6:AP$1085,MATCH(ROW()-8,③入力シート２!$AV$6:$AV$1085,0))=1,"基本給",IF(INDEX(③入力シート２!AP$6:AP$1085,MATCH(ROW()-8,③入力シート２!$AV$6:$AV$1085,0))=2,"手当","法定福利費残")),"")</f>
        <v/>
      </c>
      <c r="L11" s="587"/>
      <c r="M11" s="587"/>
      <c r="N11" s="588"/>
      <c r="O11" s="589" t="str">
        <f ca="1">IF((ROW()-8)&lt;=MAX(③入力シート２!$AV$6:$AV$1085),INDEX(③入力シート２!AR$6:AR$1085,MATCH(ROW()-8,③入力シート２!$AV$6:$AV$1085,0)),"")</f>
        <v/>
      </c>
      <c r="P11" s="590"/>
      <c r="Q11" s="590"/>
      <c r="R11" s="158" t="s">
        <v>1</v>
      </c>
      <c r="S11" s="158" t="s">
        <v>230</v>
      </c>
      <c r="T11" s="449" t="str">
        <f ca="1">IF((ROW()-8)&lt;=MAX(③入力シート２!$AV$6:$AV$1085),INDEX(③入力シート２!AS$6:AS$1085,MATCH(ROW()-8,③入力シート２!$AV$6:$AV$1085,0)),"")</f>
        <v/>
      </c>
      <c r="U11" s="158" t="s">
        <v>231</v>
      </c>
      <c r="V11" s="158" t="s">
        <v>230</v>
      </c>
      <c r="W11" s="411">
        <v>1</v>
      </c>
      <c r="X11" s="158" t="s">
        <v>189</v>
      </c>
      <c r="Y11" s="158" t="s">
        <v>232</v>
      </c>
      <c r="Z11" s="591" t="str">
        <f t="shared" ca="1" si="6"/>
        <v/>
      </c>
      <c r="AA11" s="591"/>
      <c r="AB11" s="591"/>
      <c r="AC11" s="591"/>
      <c r="AD11" s="159" t="s">
        <v>1</v>
      </c>
      <c r="AE11" s="593"/>
      <c r="AF11" s="594"/>
      <c r="AG11" s="594"/>
      <c r="AH11" s="158" t="s">
        <v>1</v>
      </c>
      <c r="AI11" s="158" t="s">
        <v>230</v>
      </c>
      <c r="AJ11" s="150">
        <v>12</v>
      </c>
      <c r="AK11" s="158" t="s">
        <v>231</v>
      </c>
      <c r="AL11" s="158" t="s">
        <v>230</v>
      </c>
      <c r="AM11" s="411">
        <v>1</v>
      </c>
      <c r="AN11" s="158" t="s">
        <v>189</v>
      </c>
      <c r="AO11" s="158" t="s">
        <v>232</v>
      </c>
      <c r="AP11" s="595">
        <f t="shared" si="7"/>
        <v>0</v>
      </c>
      <c r="AQ11" s="595"/>
      <c r="AR11" s="595"/>
      <c r="AS11" s="595"/>
      <c r="AT11" s="165" t="s">
        <v>1</v>
      </c>
      <c r="AU11" s="589" t="str">
        <f ca="1">IF((ROW()-8)&lt;=MAX(③入力シート２!$AV$6:$AV$1085),INDEX(③入力シート２!AT$6:AT$1085,MATCH(ROW()-8,③入力シート２!$AV$6:$AV$1085,0)),"")</f>
        <v/>
      </c>
      <c r="AV11" s="590"/>
      <c r="AW11" s="590"/>
      <c r="AX11" s="158" t="s">
        <v>1</v>
      </c>
      <c r="AY11" s="158" t="s">
        <v>230</v>
      </c>
      <c r="AZ11" s="449" t="str">
        <f ca="1">IF((ROW()-8)&lt;=MAX(③入力シート２!$AV$6:$AV$1085),INDEX(③入力シート２!AU$6:AU$1085,MATCH(ROW()-8,③入力シート２!$AV$6:$AV$1085,0)),"")</f>
        <v/>
      </c>
      <c r="BA11" s="158" t="s">
        <v>231</v>
      </c>
      <c r="BB11" s="158" t="s">
        <v>230</v>
      </c>
      <c r="BC11" s="411">
        <v>1</v>
      </c>
      <c r="BD11" s="158" t="s">
        <v>189</v>
      </c>
      <c r="BE11" s="158" t="s">
        <v>232</v>
      </c>
      <c r="BF11" s="591" t="str">
        <f t="shared" ca="1" si="4"/>
        <v/>
      </c>
      <c r="BG11" s="591"/>
      <c r="BH11" s="591"/>
      <c r="BI11" s="591"/>
      <c r="BJ11" s="159" t="s">
        <v>1</v>
      </c>
      <c r="BK11" s="593"/>
      <c r="BL11" s="594"/>
      <c r="BM11" s="594"/>
      <c r="BN11" s="158" t="s">
        <v>1</v>
      </c>
      <c r="BO11" s="158" t="s">
        <v>230</v>
      </c>
      <c r="BP11" s="150">
        <v>12</v>
      </c>
      <c r="BQ11" s="158" t="s">
        <v>231</v>
      </c>
      <c r="BR11" s="158" t="s">
        <v>230</v>
      </c>
      <c r="BS11" s="411">
        <v>1</v>
      </c>
      <c r="BT11" s="158" t="s">
        <v>189</v>
      </c>
      <c r="BU11" s="158" t="s">
        <v>232</v>
      </c>
      <c r="BV11" s="596">
        <f t="shared" si="5"/>
        <v>0</v>
      </c>
      <c r="BW11" s="596"/>
      <c r="BX11" s="596"/>
      <c r="BY11" s="596"/>
      <c r="BZ11" s="159" t="s">
        <v>1</v>
      </c>
      <c r="CA11" s="434" t="str">
        <f ca="1">IFERROR(Z11+BF11,"")</f>
        <v/>
      </c>
      <c r="CB11" s="435">
        <f>IFERROR(AP11+BV11,"")</f>
        <v>0</v>
      </c>
      <c r="CC11" s="186"/>
      <c r="CD11" s="152"/>
    </row>
    <row r="12" spans="1:82" ht="26.1" customHeight="1" x14ac:dyDescent="0.15">
      <c r="A12" s="156">
        <v>4</v>
      </c>
      <c r="B12"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2" s="584"/>
      <c r="D12" s="584"/>
      <c r="E12" s="584"/>
      <c r="F12" s="585"/>
      <c r="G12"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2" s="587"/>
      <c r="I12" s="588"/>
      <c r="J12"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2" s="586" t="str">
        <f ca="1">IF((ROW()-8)&lt;=MAX(③入力シート２!$AV$6:$AV$1085),IF(INDEX(③入力シート２!AP$6:AP$1085,MATCH(ROW()-8,③入力シート２!$AV$6:$AV$1085,0))=1,"基本給",IF(INDEX(③入力シート２!AP$6:AP$1085,MATCH(ROW()-8,③入力シート２!$AV$6:$AV$1085,0))=2,"手当","法定福利費残")),"")</f>
        <v/>
      </c>
      <c r="L12" s="587"/>
      <c r="M12" s="587"/>
      <c r="N12" s="588"/>
      <c r="O12" s="589" t="str">
        <f ca="1">IF((ROW()-8)&lt;=MAX(③入力シート２!$AV$6:$AV$1085),INDEX(③入力シート２!AR$6:AR$1085,MATCH(ROW()-8,③入力シート２!$AV$6:$AV$1085,0)),"")</f>
        <v/>
      </c>
      <c r="P12" s="590"/>
      <c r="Q12" s="590"/>
      <c r="R12" s="158" t="s">
        <v>1</v>
      </c>
      <c r="S12" s="158" t="s">
        <v>230</v>
      </c>
      <c r="T12" s="449" t="str">
        <f ca="1">IF((ROW()-8)&lt;=MAX(③入力シート２!$AV$6:$AV$1085),INDEX(③入力シート２!AS$6:AS$1085,MATCH(ROW()-8,③入力シート２!$AV$6:$AV$1085,0)),"")</f>
        <v/>
      </c>
      <c r="U12" s="158" t="s">
        <v>231</v>
      </c>
      <c r="V12" s="158" t="s">
        <v>230</v>
      </c>
      <c r="W12" s="411">
        <v>1</v>
      </c>
      <c r="X12" s="158" t="s">
        <v>189</v>
      </c>
      <c r="Y12" s="158" t="s">
        <v>232</v>
      </c>
      <c r="Z12" s="591" t="str">
        <f t="shared" ca="1" si="6"/>
        <v/>
      </c>
      <c r="AA12" s="591"/>
      <c r="AB12" s="591"/>
      <c r="AC12" s="591"/>
      <c r="AD12" s="166" t="s">
        <v>1</v>
      </c>
      <c r="AE12" s="593"/>
      <c r="AF12" s="594"/>
      <c r="AG12" s="594"/>
      <c r="AH12" s="158" t="s">
        <v>1</v>
      </c>
      <c r="AI12" s="158" t="s">
        <v>230</v>
      </c>
      <c r="AJ12" s="149">
        <v>12</v>
      </c>
      <c r="AK12" s="158" t="s">
        <v>231</v>
      </c>
      <c r="AL12" s="158" t="s">
        <v>230</v>
      </c>
      <c r="AM12" s="411">
        <v>1</v>
      </c>
      <c r="AN12" s="158" t="s">
        <v>189</v>
      </c>
      <c r="AO12" s="158" t="s">
        <v>232</v>
      </c>
      <c r="AP12" s="595">
        <f t="shared" si="7"/>
        <v>0</v>
      </c>
      <c r="AQ12" s="595"/>
      <c r="AR12" s="595"/>
      <c r="AS12" s="595"/>
      <c r="AT12" s="167" t="s">
        <v>1</v>
      </c>
      <c r="AU12" s="589" t="str">
        <f ca="1">IF((ROW()-8)&lt;=MAX(③入力シート２!$AV$6:$AV$1085),INDEX(③入力シート２!AT$6:AT$1085,MATCH(ROW()-8,③入力シート２!$AV$6:$AV$1085,0)),"")</f>
        <v/>
      </c>
      <c r="AV12" s="590"/>
      <c r="AW12" s="590"/>
      <c r="AX12" s="158" t="s">
        <v>1</v>
      </c>
      <c r="AY12" s="158" t="s">
        <v>230</v>
      </c>
      <c r="AZ12" s="449" t="str">
        <f ca="1">IF((ROW()-8)&lt;=MAX(③入力シート２!$AV$6:$AV$1085),INDEX(③入力シート２!AU$6:AU$1085,MATCH(ROW()-8,③入力シート２!$AV$6:$AV$1085,0)),"")</f>
        <v/>
      </c>
      <c r="BA12" s="158" t="s">
        <v>231</v>
      </c>
      <c r="BB12" s="158" t="s">
        <v>230</v>
      </c>
      <c r="BC12" s="411">
        <v>1</v>
      </c>
      <c r="BD12" s="158" t="s">
        <v>189</v>
      </c>
      <c r="BE12" s="158" t="s">
        <v>232</v>
      </c>
      <c r="BF12" s="591" t="str">
        <f t="shared" ca="1" si="4"/>
        <v/>
      </c>
      <c r="BG12" s="591"/>
      <c r="BH12" s="591"/>
      <c r="BI12" s="591"/>
      <c r="BJ12" s="166" t="s">
        <v>1</v>
      </c>
      <c r="BK12" s="593"/>
      <c r="BL12" s="594"/>
      <c r="BM12" s="594"/>
      <c r="BN12" s="158" t="s">
        <v>1</v>
      </c>
      <c r="BO12" s="158" t="s">
        <v>230</v>
      </c>
      <c r="BP12" s="149">
        <v>12</v>
      </c>
      <c r="BQ12" s="158" t="s">
        <v>231</v>
      </c>
      <c r="BR12" s="158" t="s">
        <v>230</v>
      </c>
      <c r="BS12" s="411">
        <v>1</v>
      </c>
      <c r="BT12" s="158" t="s">
        <v>189</v>
      </c>
      <c r="BU12" s="158" t="s">
        <v>232</v>
      </c>
      <c r="BV12" s="596">
        <f t="shared" si="5"/>
        <v>0</v>
      </c>
      <c r="BW12" s="596"/>
      <c r="BX12" s="596"/>
      <c r="BY12" s="596"/>
      <c r="BZ12" s="166" t="s">
        <v>1</v>
      </c>
      <c r="CA12" s="434" t="str">
        <f t="shared" ref="CA12:CA38" ca="1" si="8">IFERROR(Z12+BF12,"")</f>
        <v/>
      </c>
      <c r="CB12" s="435">
        <f t="shared" ref="CB12:CB38" si="9">IFERROR(AP12+BV12,"")</f>
        <v>0</v>
      </c>
      <c r="CC12" s="186"/>
      <c r="CD12" s="152"/>
    </row>
    <row r="13" spans="1:82" ht="26.1" customHeight="1" x14ac:dyDescent="0.15">
      <c r="A13" s="156">
        <v>5</v>
      </c>
      <c r="B13"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3" s="584"/>
      <c r="D13" s="584"/>
      <c r="E13" s="584"/>
      <c r="F13" s="585"/>
      <c r="G13"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3" s="587"/>
      <c r="I13" s="588"/>
      <c r="J13"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3" s="586" t="str">
        <f ca="1">IF((ROW()-8)&lt;=MAX(③入力シート２!$AV$6:$AV$1085),IF(INDEX(③入力シート２!AP$6:AP$1085,MATCH(ROW()-8,③入力シート２!$AV$6:$AV$1085,0))=1,"基本給",IF(INDEX(③入力シート２!AP$6:AP$1085,MATCH(ROW()-8,③入力シート２!$AV$6:$AV$1085,0))=2,"手当","法定福利費残")),"")</f>
        <v/>
      </c>
      <c r="L13" s="587"/>
      <c r="M13" s="587"/>
      <c r="N13" s="588"/>
      <c r="O13" s="589" t="str">
        <f ca="1">IF((ROW()-8)&lt;=MAX(③入力シート２!$AV$6:$AV$1085),INDEX(③入力シート２!AR$6:AR$1085,MATCH(ROW()-8,③入力シート２!$AV$6:$AV$1085,0)),"")</f>
        <v/>
      </c>
      <c r="P13" s="590"/>
      <c r="Q13" s="590"/>
      <c r="R13" s="158" t="s">
        <v>1</v>
      </c>
      <c r="S13" s="158" t="s">
        <v>230</v>
      </c>
      <c r="T13" s="449" t="str">
        <f ca="1">IF((ROW()-8)&lt;=MAX(③入力シート２!$AV$6:$AV$1085),INDEX(③入力シート２!AS$6:AS$1085,MATCH(ROW()-8,③入力シート２!$AV$6:$AV$1085,0)),"")</f>
        <v/>
      </c>
      <c r="U13" s="158" t="s">
        <v>231</v>
      </c>
      <c r="V13" s="158" t="s">
        <v>230</v>
      </c>
      <c r="W13" s="411">
        <v>1</v>
      </c>
      <c r="X13" s="158" t="s">
        <v>189</v>
      </c>
      <c r="Y13" s="158" t="s">
        <v>232</v>
      </c>
      <c r="Z13" s="591" t="str">
        <f t="shared" ca="1" si="6"/>
        <v/>
      </c>
      <c r="AA13" s="591"/>
      <c r="AB13" s="591"/>
      <c r="AC13" s="591"/>
      <c r="AD13" s="166" t="s">
        <v>1</v>
      </c>
      <c r="AE13" s="593"/>
      <c r="AF13" s="594"/>
      <c r="AG13" s="594"/>
      <c r="AH13" s="158" t="s">
        <v>1</v>
      </c>
      <c r="AI13" s="158" t="s">
        <v>230</v>
      </c>
      <c r="AJ13" s="150">
        <v>12</v>
      </c>
      <c r="AK13" s="158" t="s">
        <v>231</v>
      </c>
      <c r="AL13" s="158" t="s">
        <v>230</v>
      </c>
      <c r="AM13" s="411">
        <v>1</v>
      </c>
      <c r="AN13" s="158" t="s">
        <v>189</v>
      </c>
      <c r="AO13" s="158" t="s">
        <v>232</v>
      </c>
      <c r="AP13" s="595">
        <f t="shared" si="7"/>
        <v>0</v>
      </c>
      <c r="AQ13" s="595"/>
      <c r="AR13" s="595"/>
      <c r="AS13" s="595"/>
      <c r="AT13" s="167" t="s">
        <v>1</v>
      </c>
      <c r="AU13" s="589" t="str">
        <f ca="1">IF((ROW()-8)&lt;=MAX(③入力シート２!$AV$6:$AV$1085),INDEX(③入力シート２!AT$6:AT$1085,MATCH(ROW()-8,③入力シート２!$AV$6:$AV$1085,0)),"")</f>
        <v/>
      </c>
      <c r="AV13" s="590"/>
      <c r="AW13" s="590"/>
      <c r="AX13" s="158" t="s">
        <v>1</v>
      </c>
      <c r="AY13" s="158" t="s">
        <v>230</v>
      </c>
      <c r="AZ13" s="449" t="str">
        <f ca="1">IF((ROW()-8)&lt;=MAX(③入力シート２!$AV$6:$AV$1085),INDEX(③入力シート２!AU$6:AU$1085,MATCH(ROW()-8,③入力シート２!$AV$6:$AV$1085,0)),"")</f>
        <v/>
      </c>
      <c r="BA13" s="158" t="s">
        <v>231</v>
      </c>
      <c r="BB13" s="158" t="s">
        <v>230</v>
      </c>
      <c r="BC13" s="411">
        <v>1</v>
      </c>
      <c r="BD13" s="158" t="s">
        <v>189</v>
      </c>
      <c r="BE13" s="158" t="s">
        <v>232</v>
      </c>
      <c r="BF13" s="591" t="str">
        <f t="shared" ca="1" si="4"/>
        <v/>
      </c>
      <c r="BG13" s="591"/>
      <c r="BH13" s="591"/>
      <c r="BI13" s="591"/>
      <c r="BJ13" s="166" t="s">
        <v>1</v>
      </c>
      <c r="BK13" s="593"/>
      <c r="BL13" s="594"/>
      <c r="BM13" s="594"/>
      <c r="BN13" s="158" t="s">
        <v>1</v>
      </c>
      <c r="BO13" s="158" t="s">
        <v>230</v>
      </c>
      <c r="BP13" s="150">
        <v>12</v>
      </c>
      <c r="BQ13" s="158" t="s">
        <v>231</v>
      </c>
      <c r="BR13" s="158" t="s">
        <v>230</v>
      </c>
      <c r="BS13" s="411">
        <v>1</v>
      </c>
      <c r="BT13" s="158" t="s">
        <v>189</v>
      </c>
      <c r="BU13" s="158" t="s">
        <v>232</v>
      </c>
      <c r="BV13" s="596">
        <f t="shared" si="5"/>
        <v>0</v>
      </c>
      <c r="BW13" s="596"/>
      <c r="BX13" s="596"/>
      <c r="BY13" s="596"/>
      <c r="BZ13" s="166" t="s">
        <v>1</v>
      </c>
      <c r="CA13" s="434" t="str">
        <f t="shared" ca="1" si="8"/>
        <v/>
      </c>
      <c r="CB13" s="435">
        <f t="shared" si="9"/>
        <v>0</v>
      </c>
      <c r="CC13" s="186"/>
      <c r="CD13" s="152"/>
    </row>
    <row r="14" spans="1:82" ht="26.1" customHeight="1" x14ac:dyDescent="0.15">
      <c r="A14" s="156">
        <v>6</v>
      </c>
      <c r="B14"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4" s="592"/>
      <c r="D14" s="592"/>
      <c r="E14" s="592"/>
      <c r="F14" s="592"/>
      <c r="G14"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4" s="587"/>
      <c r="I14" s="588"/>
      <c r="J14"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4" s="586" t="str">
        <f ca="1">IF((ROW()-8)&lt;=MAX(③入力シート２!$AV$6:$AV$1085),IF(INDEX(③入力シート２!AP$6:AP$1085,MATCH(ROW()-8,③入力シート２!$AV$6:$AV$1085,0))=1,"基本給",IF(INDEX(③入力シート２!AP$6:AP$1085,MATCH(ROW()-8,③入力シート２!$AV$6:$AV$1085,0))=2,"手当","法定福利費残")),"")</f>
        <v/>
      </c>
      <c r="L14" s="587"/>
      <c r="M14" s="587"/>
      <c r="N14" s="588"/>
      <c r="O14" s="589" t="str">
        <f ca="1">IF((ROW()-8)&lt;=MAX(③入力シート２!$AV$6:$AV$1085),INDEX(③入力シート２!AR$6:AR$1085,MATCH(ROW()-8,③入力シート２!$AV$6:$AV$1085,0)),"")</f>
        <v/>
      </c>
      <c r="P14" s="590"/>
      <c r="Q14" s="590"/>
      <c r="R14" s="158" t="s">
        <v>1</v>
      </c>
      <c r="S14" s="158" t="s">
        <v>230</v>
      </c>
      <c r="T14" s="449" t="str">
        <f ca="1">IF((ROW()-8)&lt;=MAX(③入力シート２!$AV$6:$AV$1085),INDEX(③入力シート２!AS$6:AS$1085,MATCH(ROW()-8,③入力シート２!$AV$6:$AV$1085,0)),"")</f>
        <v/>
      </c>
      <c r="U14" s="158" t="s">
        <v>231</v>
      </c>
      <c r="V14" s="158" t="s">
        <v>230</v>
      </c>
      <c r="W14" s="411">
        <v>1</v>
      </c>
      <c r="X14" s="158" t="s">
        <v>189</v>
      </c>
      <c r="Y14" s="158" t="s">
        <v>232</v>
      </c>
      <c r="Z14" s="591" t="str">
        <f t="shared" ca="1" si="6"/>
        <v/>
      </c>
      <c r="AA14" s="591"/>
      <c r="AB14" s="591"/>
      <c r="AC14" s="591"/>
      <c r="AD14" s="166" t="s">
        <v>1</v>
      </c>
      <c r="AE14" s="593"/>
      <c r="AF14" s="594"/>
      <c r="AG14" s="594"/>
      <c r="AH14" s="158" t="s">
        <v>1</v>
      </c>
      <c r="AI14" s="158" t="s">
        <v>230</v>
      </c>
      <c r="AJ14" s="149">
        <v>12</v>
      </c>
      <c r="AK14" s="158" t="s">
        <v>231</v>
      </c>
      <c r="AL14" s="158" t="s">
        <v>230</v>
      </c>
      <c r="AM14" s="411">
        <v>1</v>
      </c>
      <c r="AN14" s="158" t="s">
        <v>189</v>
      </c>
      <c r="AO14" s="158" t="s">
        <v>232</v>
      </c>
      <c r="AP14" s="595">
        <f t="shared" si="7"/>
        <v>0</v>
      </c>
      <c r="AQ14" s="595"/>
      <c r="AR14" s="595"/>
      <c r="AS14" s="595"/>
      <c r="AT14" s="167" t="s">
        <v>1</v>
      </c>
      <c r="AU14" s="589" t="str">
        <f ca="1">IF((ROW()-8)&lt;=MAX(③入力シート２!$AV$6:$AV$1085),INDEX(③入力シート２!AT$6:AT$1085,MATCH(ROW()-8,③入力シート２!$AV$6:$AV$1085,0)),"")</f>
        <v/>
      </c>
      <c r="AV14" s="590"/>
      <c r="AW14" s="590"/>
      <c r="AX14" s="158" t="s">
        <v>1</v>
      </c>
      <c r="AY14" s="158" t="s">
        <v>230</v>
      </c>
      <c r="AZ14" s="449" t="str">
        <f ca="1">IF((ROW()-8)&lt;=MAX(③入力シート２!$AV$6:$AV$1085),INDEX(③入力シート２!AU$6:AU$1085,MATCH(ROW()-8,③入力シート２!$AV$6:$AV$1085,0)),"")</f>
        <v/>
      </c>
      <c r="BA14" s="158" t="s">
        <v>231</v>
      </c>
      <c r="BB14" s="158" t="s">
        <v>230</v>
      </c>
      <c r="BC14" s="411">
        <v>1</v>
      </c>
      <c r="BD14" s="158" t="s">
        <v>189</v>
      </c>
      <c r="BE14" s="158" t="s">
        <v>232</v>
      </c>
      <c r="BF14" s="591" t="str">
        <f t="shared" ca="1" si="4"/>
        <v/>
      </c>
      <c r="BG14" s="591"/>
      <c r="BH14" s="591"/>
      <c r="BI14" s="591"/>
      <c r="BJ14" s="166" t="s">
        <v>1</v>
      </c>
      <c r="BK14" s="593"/>
      <c r="BL14" s="594"/>
      <c r="BM14" s="594"/>
      <c r="BN14" s="158" t="s">
        <v>1</v>
      </c>
      <c r="BO14" s="158" t="s">
        <v>230</v>
      </c>
      <c r="BP14" s="149">
        <v>12</v>
      </c>
      <c r="BQ14" s="158" t="s">
        <v>231</v>
      </c>
      <c r="BR14" s="158" t="s">
        <v>230</v>
      </c>
      <c r="BS14" s="411">
        <v>1</v>
      </c>
      <c r="BT14" s="158" t="s">
        <v>189</v>
      </c>
      <c r="BU14" s="158" t="s">
        <v>232</v>
      </c>
      <c r="BV14" s="596">
        <f t="shared" si="5"/>
        <v>0</v>
      </c>
      <c r="BW14" s="596"/>
      <c r="BX14" s="596"/>
      <c r="BY14" s="596"/>
      <c r="BZ14" s="166" t="s">
        <v>1</v>
      </c>
      <c r="CA14" s="434" t="str">
        <f t="shared" ca="1" si="8"/>
        <v/>
      </c>
      <c r="CB14" s="435">
        <f t="shared" si="9"/>
        <v>0</v>
      </c>
      <c r="CC14" s="186"/>
      <c r="CD14" s="152"/>
    </row>
    <row r="15" spans="1:82" ht="26.1" customHeight="1" x14ac:dyDescent="0.15">
      <c r="A15" s="156">
        <v>7</v>
      </c>
      <c r="B15"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5" s="584"/>
      <c r="D15" s="584"/>
      <c r="E15" s="584"/>
      <c r="F15" s="585"/>
      <c r="G15"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5" s="587"/>
      <c r="I15" s="588"/>
      <c r="J15"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5" s="586" t="str">
        <f ca="1">IF((ROW()-8)&lt;=MAX(③入力シート２!$AV$6:$AV$1085),IF(INDEX(③入力シート２!AP$6:AP$1085,MATCH(ROW()-8,③入力シート２!$AV$6:$AV$1085,0))=1,"基本給",IF(INDEX(③入力シート２!AP$6:AP$1085,MATCH(ROW()-8,③入力シート２!$AV$6:$AV$1085,0))=2,"手当","法定福利費残")),"")</f>
        <v/>
      </c>
      <c r="L15" s="587"/>
      <c r="M15" s="587"/>
      <c r="N15" s="588"/>
      <c r="O15" s="589" t="str">
        <f ca="1">IF((ROW()-8)&lt;=MAX(③入力シート２!$AV$6:$AV$1085),INDEX(③入力シート２!AR$6:AR$1085,MATCH(ROW()-8,③入力シート２!$AV$6:$AV$1085,0)),"")</f>
        <v/>
      </c>
      <c r="P15" s="590"/>
      <c r="Q15" s="590"/>
      <c r="R15" s="158" t="s">
        <v>1</v>
      </c>
      <c r="S15" s="158" t="s">
        <v>230</v>
      </c>
      <c r="T15" s="449" t="str">
        <f ca="1">IF((ROW()-8)&lt;=MAX(③入力シート２!$AV$6:$AV$1085),INDEX(③入力シート２!AS$6:AS$1085,MATCH(ROW()-8,③入力シート２!$AV$6:$AV$1085,0)),"")</f>
        <v/>
      </c>
      <c r="U15" s="158" t="s">
        <v>231</v>
      </c>
      <c r="V15" s="158" t="s">
        <v>230</v>
      </c>
      <c r="W15" s="411">
        <v>1</v>
      </c>
      <c r="X15" s="158" t="s">
        <v>189</v>
      </c>
      <c r="Y15" s="158" t="s">
        <v>232</v>
      </c>
      <c r="Z15" s="591" t="str">
        <f t="shared" ca="1" si="6"/>
        <v/>
      </c>
      <c r="AA15" s="591"/>
      <c r="AB15" s="591"/>
      <c r="AC15" s="591"/>
      <c r="AD15" s="166" t="s">
        <v>1</v>
      </c>
      <c r="AE15" s="593"/>
      <c r="AF15" s="594"/>
      <c r="AG15" s="594"/>
      <c r="AH15" s="158" t="s">
        <v>1</v>
      </c>
      <c r="AI15" s="158" t="s">
        <v>230</v>
      </c>
      <c r="AJ15" s="150">
        <v>12</v>
      </c>
      <c r="AK15" s="158" t="s">
        <v>231</v>
      </c>
      <c r="AL15" s="158" t="s">
        <v>230</v>
      </c>
      <c r="AM15" s="411">
        <v>1</v>
      </c>
      <c r="AN15" s="158" t="s">
        <v>189</v>
      </c>
      <c r="AO15" s="158" t="s">
        <v>232</v>
      </c>
      <c r="AP15" s="595">
        <f t="shared" si="7"/>
        <v>0</v>
      </c>
      <c r="AQ15" s="595"/>
      <c r="AR15" s="595"/>
      <c r="AS15" s="595"/>
      <c r="AT15" s="167" t="s">
        <v>1</v>
      </c>
      <c r="AU15" s="589" t="str">
        <f ca="1">IF((ROW()-8)&lt;=MAX(③入力シート２!$AV$6:$AV$1085),INDEX(③入力シート２!AT$6:AT$1085,MATCH(ROW()-8,③入力シート２!$AV$6:$AV$1085,0)),"")</f>
        <v/>
      </c>
      <c r="AV15" s="590"/>
      <c r="AW15" s="590"/>
      <c r="AX15" s="158" t="s">
        <v>1</v>
      </c>
      <c r="AY15" s="158" t="s">
        <v>230</v>
      </c>
      <c r="AZ15" s="449" t="str">
        <f ca="1">IF((ROW()-8)&lt;=MAX(③入力シート２!$AV$6:$AV$1085),INDEX(③入力シート２!AU$6:AU$1085,MATCH(ROW()-8,③入力シート２!$AV$6:$AV$1085,0)),"")</f>
        <v/>
      </c>
      <c r="BA15" s="158" t="s">
        <v>231</v>
      </c>
      <c r="BB15" s="158" t="s">
        <v>230</v>
      </c>
      <c r="BC15" s="411">
        <v>1</v>
      </c>
      <c r="BD15" s="158" t="s">
        <v>189</v>
      </c>
      <c r="BE15" s="158" t="s">
        <v>232</v>
      </c>
      <c r="BF15" s="591" t="str">
        <f t="shared" ca="1" si="4"/>
        <v/>
      </c>
      <c r="BG15" s="591"/>
      <c r="BH15" s="591"/>
      <c r="BI15" s="591"/>
      <c r="BJ15" s="166" t="s">
        <v>1</v>
      </c>
      <c r="BK15" s="593"/>
      <c r="BL15" s="594"/>
      <c r="BM15" s="594"/>
      <c r="BN15" s="158" t="s">
        <v>1</v>
      </c>
      <c r="BO15" s="158" t="s">
        <v>230</v>
      </c>
      <c r="BP15" s="150">
        <v>12</v>
      </c>
      <c r="BQ15" s="158" t="s">
        <v>231</v>
      </c>
      <c r="BR15" s="158" t="s">
        <v>230</v>
      </c>
      <c r="BS15" s="411">
        <v>1</v>
      </c>
      <c r="BT15" s="158" t="s">
        <v>189</v>
      </c>
      <c r="BU15" s="158" t="s">
        <v>232</v>
      </c>
      <c r="BV15" s="596">
        <f t="shared" si="5"/>
        <v>0</v>
      </c>
      <c r="BW15" s="596"/>
      <c r="BX15" s="596"/>
      <c r="BY15" s="596"/>
      <c r="BZ15" s="166" t="s">
        <v>1</v>
      </c>
      <c r="CA15" s="434" t="str">
        <f t="shared" ca="1" si="8"/>
        <v/>
      </c>
      <c r="CB15" s="435">
        <f t="shared" si="9"/>
        <v>0</v>
      </c>
      <c r="CC15" s="186"/>
      <c r="CD15" s="152"/>
    </row>
    <row r="16" spans="1:82" ht="26.1" customHeight="1" x14ac:dyDescent="0.15">
      <c r="A16" s="156">
        <v>8</v>
      </c>
      <c r="B16"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6" s="584"/>
      <c r="D16" s="584"/>
      <c r="E16" s="584"/>
      <c r="F16" s="585"/>
      <c r="G16"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6" s="587"/>
      <c r="I16" s="588"/>
      <c r="J16"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6" s="586" t="str">
        <f ca="1">IF((ROW()-8)&lt;=MAX(③入力シート２!$AV$6:$AV$1085),IF(INDEX(③入力シート２!AP$6:AP$1085,MATCH(ROW()-8,③入力シート２!$AV$6:$AV$1085,0))=1,"基本給",IF(INDEX(③入力シート２!AP$6:AP$1085,MATCH(ROW()-8,③入力シート２!$AV$6:$AV$1085,0))=2,"手当","法定福利費残")),"")</f>
        <v/>
      </c>
      <c r="L16" s="587"/>
      <c r="M16" s="587"/>
      <c r="N16" s="588"/>
      <c r="O16" s="589" t="str">
        <f ca="1">IF((ROW()-8)&lt;=MAX(③入力シート２!$AV$6:$AV$1085),INDEX(③入力シート２!AR$6:AR$1085,MATCH(ROW()-8,③入力シート２!$AV$6:$AV$1085,0)),"")</f>
        <v/>
      </c>
      <c r="P16" s="590"/>
      <c r="Q16" s="590"/>
      <c r="R16" s="158" t="s">
        <v>1</v>
      </c>
      <c r="S16" s="158" t="s">
        <v>230</v>
      </c>
      <c r="T16" s="449" t="str">
        <f ca="1">IF((ROW()-8)&lt;=MAX(③入力シート２!$AV$6:$AV$1085),INDEX(③入力シート２!AS$6:AS$1085,MATCH(ROW()-8,③入力シート２!$AV$6:$AV$1085,0)),"")</f>
        <v/>
      </c>
      <c r="U16" s="158" t="s">
        <v>231</v>
      </c>
      <c r="V16" s="158" t="s">
        <v>230</v>
      </c>
      <c r="W16" s="411">
        <v>1</v>
      </c>
      <c r="X16" s="158" t="s">
        <v>189</v>
      </c>
      <c r="Y16" s="158" t="s">
        <v>232</v>
      </c>
      <c r="Z16" s="591" t="str">
        <f t="shared" ca="1" si="6"/>
        <v/>
      </c>
      <c r="AA16" s="591"/>
      <c r="AB16" s="591"/>
      <c r="AC16" s="591"/>
      <c r="AD16" s="166" t="s">
        <v>1</v>
      </c>
      <c r="AE16" s="593"/>
      <c r="AF16" s="594"/>
      <c r="AG16" s="594"/>
      <c r="AH16" s="158" t="s">
        <v>1</v>
      </c>
      <c r="AI16" s="158" t="s">
        <v>230</v>
      </c>
      <c r="AJ16" s="149">
        <v>12</v>
      </c>
      <c r="AK16" s="158" t="s">
        <v>231</v>
      </c>
      <c r="AL16" s="158" t="s">
        <v>230</v>
      </c>
      <c r="AM16" s="411">
        <v>1</v>
      </c>
      <c r="AN16" s="158" t="s">
        <v>189</v>
      </c>
      <c r="AO16" s="158" t="s">
        <v>232</v>
      </c>
      <c r="AP16" s="595">
        <f t="shared" si="7"/>
        <v>0</v>
      </c>
      <c r="AQ16" s="595"/>
      <c r="AR16" s="595"/>
      <c r="AS16" s="595"/>
      <c r="AT16" s="167" t="s">
        <v>1</v>
      </c>
      <c r="AU16" s="589" t="str">
        <f ca="1">IF((ROW()-8)&lt;=MAX(③入力シート２!$AV$6:$AV$1085),INDEX(③入力シート２!AT$6:AT$1085,MATCH(ROW()-8,③入力シート２!$AV$6:$AV$1085,0)),"")</f>
        <v/>
      </c>
      <c r="AV16" s="590"/>
      <c r="AW16" s="590"/>
      <c r="AX16" s="158" t="s">
        <v>1</v>
      </c>
      <c r="AY16" s="158" t="s">
        <v>230</v>
      </c>
      <c r="AZ16" s="449" t="str">
        <f ca="1">IF((ROW()-8)&lt;=MAX(③入力シート２!$AV$6:$AV$1085),INDEX(③入力シート２!AU$6:AU$1085,MATCH(ROW()-8,③入力シート２!$AV$6:$AV$1085,0)),"")</f>
        <v/>
      </c>
      <c r="BA16" s="158" t="s">
        <v>231</v>
      </c>
      <c r="BB16" s="158" t="s">
        <v>230</v>
      </c>
      <c r="BC16" s="411">
        <v>1</v>
      </c>
      <c r="BD16" s="158" t="s">
        <v>189</v>
      </c>
      <c r="BE16" s="158" t="s">
        <v>232</v>
      </c>
      <c r="BF16" s="591" t="str">
        <f t="shared" ca="1" si="4"/>
        <v/>
      </c>
      <c r="BG16" s="591"/>
      <c r="BH16" s="591"/>
      <c r="BI16" s="591"/>
      <c r="BJ16" s="166" t="s">
        <v>1</v>
      </c>
      <c r="BK16" s="593"/>
      <c r="BL16" s="594"/>
      <c r="BM16" s="594"/>
      <c r="BN16" s="158" t="s">
        <v>1</v>
      </c>
      <c r="BO16" s="158" t="s">
        <v>230</v>
      </c>
      <c r="BP16" s="149">
        <v>12</v>
      </c>
      <c r="BQ16" s="158" t="s">
        <v>231</v>
      </c>
      <c r="BR16" s="158" t="s">
        <v>230</v>
      </c>
      <c r="BS16" s="411">
        <v>1</v>
      </c>
      <c r="BT16" s="158" t="s">
        <v>189</v>
      </c>
      <c r="BU16" s="158" t="s">
        <v>232</v>
      </c>
      <c r="BV16" s="596">
        <f t="shared" si="5"/>
        <v>0</v>
      </c>
      <c r="BW16" s="596"/>
      <c r="BX16" s="596"/>
      <c r="BY16" s="596"/>
      <c r="BZ16" s="166" t="s">
        <v>1</v>
      </c>
      <c r="CA16" s="434" t="str">
        <f t="shared" ca="1" si="8"/>
        <v/>
      </c>
      <c r="CB16" s="435">
        <f t="shared" si="9"/>
        <v>0</v>
      </c>
      <c r="CC16" s="186"/>
      <c r="CD16" s="152"/>
    </row>
    <row r="17" spans="1:82" ht="26.1" customHeight="1" x14ac:dyDescent="0.15">
      <c r="A17" s="156">
        <v>9</v>
      </c>
      <c r="B17"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7" s="584"/>
      <c r="D17" s="584"/>
      <c r="E17" s="584"/>
      <c r="F17" s="585"/>
      <c r="G17"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7" s="587"/>
      <c r="I17" s="588"/>
      <c r="J17"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7" s="586" t="str">
        <f ca="1">IF((ROW()-8)&lt;=MAX(③入力シート２!$AV$6:$AV$1085),IF(INDEX(③入力シート２!AP$6:AP$1085,MATCH(ROW()-8,③入力シート２!$AV$6:$AV$1085,0))=1,"基本給",IF(INDEX(③入力シート２!AP$6:AP$1085,MATCH(ROW()-8,③入力シート２!$AV$6:$AV$1085,0))=2,"手当","法定福利費残")),"")</f>
        <v/>
      </c>
      <c r="L17" s="587"/>
      <c r="M17" s="587"/>
      <c r="N17" s="588"/>
      <c r="O17" s="589" t="str">
        <f ca="1">IF((ROW()-8)&lt;=MAX(③入力シート２!$AV$6:$AV$1085),INDEX(③入力シート２!AR$6:AR$1085,MATCH(ROW()-8,③入力シート２!$AV$6:$AV$1085,0)),"")</f>
        <v/>
      </c>
      <c r="P17" s="590"/>
      <c r="Q17" s="590"/>
      <c r="R17" s="158" t="s">
        <v>1</v>
      </c>
      <c r="S17" s="158" t="s">
        <v>230</v>
      </c>
      <c r="T17" s="449" t="str">
        <f ca="1">IF((ROW()-8)&lt;=MAX(③入力シート２!$AV$6:$AV$1085),INDEX(③入力シート２!AS$6:AS$1085,MATCH(ROW()-8,③入力シート２!$AV$6:$AV$1085,0)),"")</f>
        <v/>
      </c>
      <c r="U17" s="158" t="s">
        <v>231</v>
      </c>
      <c r="V17" s="158" t="s">
        <v>230</v>
      </c>
      <c r="W17" s="411">
        <v>1</v>
      </c>
      <c r="X17" s="158" t="s">
        <v>189</v>
      </c>
      <c r="Y17" s="158" t="s">
        <v>232</v>
      </c>
      <c r="Z17" s="591" t="str">
        <f t="shared" ca="1" si="6"/>
        <v/>
      </c>
      <c r="AA17" s="591"/>
      <c r="AB17" s="591"/>
      <c r="AC17" s="591"/>
      <c r="AD17" s="166" t="s">
        <v>1</v>
      </c>
      <c r="AE17" s="593"/>
      <c r="AF17" s="594"/>
      <c r="AG17" s="594"/>
      <c r="AH17" s="158" t="s">
        <v>1</v>
      </c>
      <c r="AI17" s="158" t="s">
        <v>230</v>
      </c>
      <c r="AJ17" s="150">
        <v>12</v>
      </c>
      <c r="AK17" s="158" t="s">
        <v>231</v>
      </c>
      <c r="AL17" s="158" t="s">
        <v>230</v>
      </c>
      <c r="AM17" s="411">
        <v>1</v>
      </c>
      <c r="AN17" s="158" t="s">
        <v>189</v>
      </c>
      <c r="AO17" s="158" t="s">
        <v>232</v>
      </c>
      <c r="AP17" s="595">
        <f t="shared" si="7"/>
        <v>0</v>
      </c>
      <c r="AQ17" s="595"/>
      <c r="AR17" s="595"/>
      <c r="AS17" s="595"/>
      <c r="AT17" s="167" t="s">
        <v>1</v>
      </c>
      <c r="AU17" s="589" t="str">
        <f ca="1">IF((ROW()-8)&lt;=MAX(③入力シート２!$AV$6:$AV$1085),INDEX(③入力シート２!AT$6:AT$1085,MATCH(ROW()-8,③入力シート２!$AV$6:$AV$1085,0)),"")</f>
        <v/>
      </c>
      <c r="AV17" s="590"/>
      <c r="AW17" s="590"/>
      <c r="AX17" s="158" t="s">
        <v>1</v>
      </c>
      <c r="AY17" s="158" t="s">
        <v>230</v>
      </c>
      <c r="AZ17" s="449" t="str">
        <f ca="1">IF((ROW()-8)&lt;=MAX(③入力シート２!$AV$6:$AV$1085),INDEX(③入力シート２!AU$6:AU$1085,MATCH(ROW()-8,③入力シート２!$AV$6:$AV$1085,0)),"")</f>
        <v/>
      </c>
      <c r="BA17" s="158" t="s">
        <v>231</v>
      </c>
      <c r="BB17" s="158" t="s">
        <v>230</v>
      </c>
      <c r="BC17" s="411">
        <v>1</v>
      </c>
      <c r="BD17" s="158" t="s">
        <v>189</v>
      </c>
      <c r="BE17" s="158" t="s">
        <v>232</v>
      </c>
      <c r="BF17" s="591" t="str">
        <f t="shared" ca="1" si="4"/>
        <v/>
      </c>
      <c r="BG17" s="591"/>
      <c r="BH17" s="591"/>
      <c r="BI17" s="591"/>
      <c r="BJ17" s="166" t="s">
        <v>1</v>
      </c>
      <c r="BK17" s="593"/>
      <c r="BL17" s="594"/>
      <c r="BM17" s="594"/>
      <c r="BN17" s="158" t="s">
        <v>1</v>
      </c>
      <c r="BO17" s="158" t="s">
        <v>230</v>
      </c>
      <c r="BP17" s="150">
        <v>12</v>
      </c>
      <c r="BQ17" s="158" t="s">
        <v>231</v>
      </c>
      <c r="BR17" s="158" t="s">
        <v>230</v>
      </c>
      <c r="BS17" s="411">
        <v>1</v>
      </c>
      <c r="BT17" s="158" t="s">
        <v>189</v>
      </c>
      <c r="BU17" s="158" t="s">
        <v>232</v>
      </c>
      <c r="BV17" s="596">
        <f t="shared" si="5"/>
        <v>0</v>
      </c>
      <c r="BW17" s="596"/>
      <c r="BX17" s="596"/>
      <c r="BY17" s="596"/>
      <c r="BZ17" s="166" t="s">
        <v>1</v>
      </c>
      <c r="CA17" s="434" t="str">
        <f t="shared" ca="1" si="8"/>
        <v/>
      </c>
      <c r="CB17" s="435">
        <f t="shared" si="9"/>
        <v>0</v>
      </c>
      <c r="CC17" s="186"/>
      <c r="CD17" s="152"/>
    </row>
    <row r="18" spans="1:82" ht="26.1" customHeight="1" x14ac:dyDescent="0.15">
      <c r="A18" s="156">
        <v>10</v>
      </c>
      <c r="B18"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8" s="584"/>
      <c r="D18" s="584"/>
      <c r="E18" s="584"/>
      <c r="F18" s="585"/>
      <c r="G18"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8" s="587"/>
      <c r="I18" s="588"/>
      <c r="J18"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8" s="586" t="str">
        <f ca="1">IF((ROW()-8)&lt;=MAX(③入力シート２!$AV$6:$AV$1085),IF(INDEX(③入力シート２!AP$6:AP$1085,MATCH(ROW()-8,③入力シート２!$AV$6:$AV$1085,0))=1,"基本給",IF(INDEX(③入力シート２!AP$6:AP$1085,MATCH(ROW()-8,③入力シート２!$AV$6:$AV$1085,0))=2,"手当","法定福利費残")),"")</f>
        <v/>
      </c>
      <c r="L18" s="587"/>
      <c r="M18" s="587"/>
      <c r="N18" s="588"/>
      <c r="O18" s="589" t="str">
        <f ca="1">IF((ROW()-8)&lt;=MAX(③入力シート２!$AV$6:$AV$1085),INDEX(③入力シート２!AR$6:AR$1085,MATCH(ROW()-8,③入力シート２!$AV$6:$AV$1085,0)),"")</f>
        <v/>
      </c>
      <c r="P18" s="590"/>
      <c r="Q18" s="590"/>
      <c r="R18" s="158" t="s">
        <v>1</v>
      </c>
      <c r="S18" s="158" t="s">
        <v>230</v>
      </c>
      <c r="T18" s="449" t="str">
        <f ca="1">IF((ROW()-8)&lt;=MAX(③入力シート２!$AV$6:$AV$1085),INDEX(③入力シート２!AS$6:AS$1085,MATCH(ROW()-8,③入力シート２!$AV$6:$AV$1085,0)),"")</f>
        <v/>
      </c>
      <c r="U18" s="158" t="s">
        <v>231</v>
      </c>
      <c r="V18" s="158" t="s">
        <v>230</v>
      </c>
      <c r="W18" s="411">
        <v>1</v>
      </c>
      <c r="X18" s="158" t="s">
        <v>189</v>
      </c>
      <c r="Y18" s="158" t="s">
        <v>232</v>
      </c>
      <c r="Z18" s="591" t="str">
        <f t="shared" ca="1" si="6"/>
        <v/>
      </c>
      <c r="AA18" s="591"/>
      <c r="AB18" s="591"/>
      <c r="AC18" s="591"/>
      <c r="AD18" s="166" t="s">
        <v>1</v>
      </c>
      <c r="AE18" s="593"/>
      <c r="AF18" s="594"/>
      <c r="AG18" s="594"/>
      <c r="AH18" s="158" t="s">
        <v>1</v>
      </c>
      <c r="AI18" s="158" t="s">
        <v>230</v>
      </c>
      <c r="AJ18" s="149">
        <v>12</v>
      </c>
      <c r="AK18" s="158" t="s">
        <v>231</v>
      </c>
      <c r="AL18" s="158" t="s">
        <v>230</v>
      </c>
      <c r="AM18" s="411">
        <v>1</v>
      </c>
      <c r="AN18" s="158" t="s">
        <v>189</v>
      </c>
      <c r="AO18" s="158" t="s">
        <v>232</v>
      </c>
      <c r="AP18" s="595">
        <f t="shared" si="7"/>
        <v>0</v>
      </c>
      <c r="AQ18" s="595"/>
      <c r="AR18" s="595"/>
      <c r="AS18" s="595"/>
      <c r="AT18" s="167" t="s">
        <v>1</v>
      </c>
      <c r="AU18" s="589" t="str">
        <f ca="1">IF((ROW()-8)&lt;=MAX(③入力シート２!$AV$6:$AV$1085),INDEX(③入力シート２!AT$6:AT$1085,MATCH(ROW()-8,③入力シート２!$AV$6:$AV$1085,0)),"")</f>
        <v/>
      </c>
      <c r="AV18" s="590"/>
      <c r="AW18" s="590"/>
      <c r="AX18" s="158" t="s">
        <v>1</v>
      </c>
      <c r="AY18" s="158" t="s">
        <v>230</v>
      </c>
      <c r="AZ18" s="449" t="str">
        <f ca="1">IF((ROW()-8)&lt;=MAX(③入力シート２!$AV$6:$AV$1085),INDEX(③入力シート２!AU$6:AU$1085,MATCH(ROW()-8,③入力シート２!$AV$6:$AV$1085,0)),"")</f>
        <v/>
      </c>
      <c r="BA18" s="158" t="s">
        <v>231</v>
      </c>
      <c r="BB18" s="158" t="s">
        <v>230</v>
      </c>
      <c r="BC18" s="411">
        <v>1</v>
      </c>
      <c r="BD18" s="158" t="s">
        <v>189</v>
      </c>
      <c r="BE18" s="158" t="s">
        <v>232</v>
      </c>
      <c r="BF18" s="591" t="str">
        <f t="shared" ca="1" si="4"/>
        <v/>
      </c>
      <c r="BG18" s="591"/>
      <c r="BH18" s="591"/>
      <c r="BI18" s="591"/>
      <c r="BJ18" s="166" t="s">
        <v>1</v>
      </c>
      <c r="BK18" s="593"/>
      <c r="BL18" s="594"/>
      <c r="BM18" s="594"/>
      <c r="BN18" s="158" t="s">
        <v>1</v>
      </c>
      <c r="BO18" s="158" t="s">
        <v>230</v>
      </c>
      <c r="BP18" s="149">
        <v>12</v>
      </c>
      <c r="BQ18" s="158" t="s">
        <v>231</v>
      </c>
      <c r="BR18" s="158" t="s">
        <v>230</v>
      </c>
      <c r="BS18" s="411">
        <v>1</v>
      </c>
      <c r="BT18" s="158" t="s">
        <v>189</v>
      </c>
      <c r="BU18" s="158" t="s">
        <v>232</v>
      </c>
      <c r="BV18" s="596">
        <f t="shared" si="5"/>
        <v>0</v>
      </c>
      <c r="BW18" s="596"/>
      <c r="BX18" s="596"/>
      <c r="BY18" s="596"/>
      <c r="BZ18" s="166" t="s">
        <v>1</v>
      </c>
      <c r="CA18" s="434" t="str">
        <f t="shared" ca="1" si="8"/>
        <v/>
      </c>
      <c r="CB18" s="435">
        <f t="shared" si="9"/>
        <v>0</v>
      </c>
      <c r="CC18" s="186"/>
      <c r="CD18" s="152"/>
    </row>
    <row r="19" spans="1:82" ht="26.1" customHeight="1" x14ac:dyDescent="0.15">
      <c r="A19" s="156">
        <v>11</v>
      </c>
      <c r="B19"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19" s="592"/>
      <c r="D19" s="592"/>
      <c r="E19" s="592"/>
      <c r="F19" s="592"/>
      <c r="G19"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19" s="587"/>
      <c r="I19" s="588"/>
      <c r="J19"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19" s="586" t="str">
        <f ca="1">IF((ROW()-8)&lt;=MAX(③入力シート２!$AV$6:$AV$1085),IF(INDEX(③入力シート２!AP$6:AP$1085,MATCH(ROW()-8,③入力シート２!$AV$6:$AV$1085,0))=1,"基本給",IF(INDEX(③入力シート２!AP$6:AP$1085,MATCH(ROW()-8,③入力シート２!$AV$6:$AV$1085,0))=2,"手当","法定福利費残")),"")</f>
        <v/>
      </c>
      <c r="L19" s="587"/>
      <c r="M19" s="587"/>
      <c r="N19" s="588"/>
      <c r="O19" s="589" t="str">
        <f ca="1">IF((ROW()-8)&lt;=MAX(③入力シート２!$AV$6:$AV$1085),INDEX(③入力シート２!AR$6:AR$1085,MATCH(ROW()-8,③入力シート２!$AV$6:$AV$1085,0)),"")</f>
        <v/>
      </c>
      <c r="P19" s="590"/>
      <c r="Q19" s="590"/>
      <c r="R19" s="158" t="s">
        <v>1</v>
      </c>
      <c r="S19" s="158" t="s">
        <v>230</v>
      </c>
      <c r="T19" s="449" t="str">
        <f ca="1">IF((ROW()-8)&lt;=MAX(③入力シート２!$AV$6:$AV$1085),INDEX(③入力シート２!AS$6:AS$1085,MATCH(ROW()-8,③入力シート２!$AV$6:$AV$1085,0)),"")</f>
        <v/>
      </c>
      <c r="U19" s="158" t="s">
        <v>231</v>
      </c>
      <c r="V19" s="158" t="s">
        <v>230</v>
      </c>
      <c r="W19" s="411">
        <v>1</v>
      </c>
      <c r="X19" s="158" t="s">
        <v>189</v>
      </c>
      <c r="Y19" s="158" t="s">
        <v>232</v>
      </c>
      <c r="Z19" s="591" t="str">
        <f t="shared" ca="1" si="6"/>
        <v/>
      </c>
      <c r="AA19" s="591"/>
      <c r="AB19" s="591"/>
      <c r="AC19" s="591"/>
      <c r="AD19" s="166" t="s">
        <v>1</v>
      </c>
      <c r="AE19" s="593"/>
      <c r="AF19" s="594"/>
      <c r="AG19" s="594"/>
      <c r="AH19" s="158" t="s">
        <v>1</v>
      </c>
      <c r="AI19" s="158" t="s">
        <v>230</v>
      </c>
      <c r="AJ19" s="150">
        <v>12</v>
      </c>
      <c r="AK19" s="158" t="s">
        <v>231</v>
      </c>
      <c r="AL19" s="158" t="s">
        <v>230</v>
      </c>
      <c r="AM19" s="411">
        <v>1</v>
      </c>
      <c r="AN19" s="158" t="s">
        <v>189</v>
      </c>
      <c r="AO19" s="158" t="s">
        <v>232</v>
      </c>
      <c r="AP19" s="595">
        <f t="shared" si="7"/>
        <v>0</v>
      </c>
      <c r="AQ19" s="595"/>
      <c r="AR19" s="595"/>
      <c r="AS19" s="595"/>
      <c r="AT19" s="167" t="s">
        <v>1</v>
      </c>
      <c r="AU19" s="589" t="str">
        <f ca="1">IF((ROW()-8)&lt;=MAX(③入力シート２!$AV$6:$AV$1085),INDEX(③入力シート２!AT$6:AT$1085,MATCH(ROW()-8,③入力シート２!$AV$6:$AV$1085,0)),"")</f>
        <v/>
      </c>
      <c r="AV19" s="590"/>
      <c r="AW19" s="590"/>
      <c r="AX19" s="158" t="s">
        <v>1</v>
      </c>
      <c r="AY19" s="158" t="s">
        <v>230</v>
      </c>
      <c r="AZ19" s="449" t="str">
        <f ca="1">IF((ROW()-8)&lt;=MAX(③入力シート２!$AV$6:$AV$1085),INDEX(③入力シート２!AU$6:AU$1085,MATCH(ROW()-8,③入力シート２!$AV$6:$AV$1085,0)),"")</f>
        <v/>
      </c>
      <c r="BA19" s="158" t="s">
        <v>231</v>
      </c>
      <c r="BB19" s="158" t="s">
        <v>230</v>
      </c>
      <c r="BC19" s="411">
        <v>1</v>
      </c>
      <c r="BD19" s="158" t="s">
        <v>189</v>
      </c>
      <c r="BE19" s="158" t="s">
        <v>232</v>
      </c>
      <c r="BF19" s="591" t="str">
        <f t="shared" ca="1" si="4"/>
        <v/>
      </c>
      <c r="BG19" s="591"/>
      <c r="BH19" s="591"/>
      <c r="BI19" s="591"/>
      <c r="BJ19" s="166" t="s">
        <v>1</v>
      </c>
      <c r="BK19" s="593"/>
      <c r="BL19" s="594"/>
      <c r="BM19" s="594"/>
      <c r="BN19" s="158" t="s">
        <v>1</v>
      </c>
      <c r="BO19" s="158" t="s">
        <v>230</v>
      </c>
      <c r="BP19" s="150">
        <v>12</v>
      </c>
      <c r="BQ19" s="158" t="s">
        <v>231</v>
      </c>
      <c r="BR19" s="158" t="s">
        <v>230</v>
      </c>
      <c r="BS19" s="411">
        <v>1</v>
      </c>
      <c r="BT19" s="158" t="s">
        <v>189</v>
      </c>
      <c r="BU19" s="158" t="s">
        <v>232</v>
      </c>
      <c r="BV19" s="596">
        <f t="shared" si="5"/>
        <v>0</v>
      </c>
      <c r="BW19" s="596"/>
      <c r="BX19" s="596"/>
      <c r="BY19" s="596"/>
      <c r="BZ19" s="166" t="s">
        <v>1</v>
      </c>
      <c r="CA19" s="434" t="str">
        <f t="shared" ca="1" si="8"/>
        <v/>
      </c>
      <c r="CB19" s="435">
        <f t="shared" si="9"/>
        <v>0</v>
      </c>
      <c r="CC19" s="186"/>
      <c r="CD19" s="152"/>
    </row>
    <row r="20" spans="1:82" ht="26.1" customHeight="1" x14ac:dyDescent="0.15">
      <c r="A20" s="156">
        <v>12</v>
      </c>
      <c r="B20"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0" s="584"/>
      <c r="D20" s="584"/>
      <c r="E20" s="584"/>
      <c r="F20" s="585"/>
      <c r="G20"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0" s="587"/>
      <c r="I20" s="588"/>
      <c r="J20"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0" s="586" t="str">
        <f ca="1">IF((ROW()-8)&lt;=MAX(③入力シート２!$AV$6:$AV$1085),IF(INDEX(③入力シート２!AP$6:AP$1085,MATCH(ROW()-8,③入力シート２!$AV$6:$AV$1085,0))=1,"基本給",IF(INDEX(③入力シート２!AP$6:AP$1085,MATCH(ROW()-8,③入力シート２!$AV$6:$AV$1085,0))=2,"手当","法定福利費残")),"")</f>
        <v/>
      </c>
      <c r="L20" s="587"/>
      <c r="M20" s="587"/>
      <c r="N20" s="588"/>
      <c r="O20" s="589" t="str">
        <f ca="1">IF((ROW()-8)&lt;=MAX(③入力シート２!$AV$6:$AV$1085),INDEX(③入力シート２!AR$6:AR$1085,MATCH(ROW()-8,③入力シート２!$AV$6:$AV$1085,0)),"")</f>
        <v/>
      </c>
      <c r="P20" s="590"/>
      <c r="Q20" s="590"/>
      <c r="R20" s="158" t="s">
        <v>1</v>
      </c>
      <c r="S20" s="158" t="s">
        <v>230</v>
      </c>
      <c r="T20" s="449" t="str">
        <f ca="1">IF((ROW()-8)&lt;=MAX(③入力シート２!$AV$6:$AV$1085),INDEX(③入力シート２!AS$6:AS$1085,MATCH(ROW()-8,③入力シート２!$AV$6:$AV$1085,0)),"")</f>
        <v/>
      </c>
      <c r="U20" s="158" t="s">
        <v>231</v>
      </c>
      <c r="V20" s="158" t="s">
        <v>230</v>
      </c>
      <c r="W20" s="411">
        <v>1</v>
      </c>
      <c r="X20" s="158" t="s">
        <v>189</v>
      </c>
      <c r="Y20" s="158" t="s">
        <v>232</v>
      </c>
      <c r="Z20" s="591" t="str">
        <f t="shared" ca="1" si="6"/>
        <v/>
      </c>
      <c r="AA20" s="591"/>
      <c r="AB20" s="591"/>
      <c r="AC20" s="591"/>
      <c r="AD20" s="166" t="s">
        <v>1</v>
      </c>
      <c r="AE20" s="593"/>
      <c r="AF20" s="594"/>
      <c r="AG20" s="594"/>
      <c r="AH20" s="158" t="s">
        <v>1</v>
      </c>
      <c r="AI20" s="158" t="s">
        <v>230</v>
      </c>
      <c r="AJ20" s="149">
        <v>12</v>
      </c>
      <c r="AK20" s="158" t="s">
        <v>231</v>
      </c>
      <c r="AL20" s="158" t="s">
        <v>230</v>
      </c>
      <c r="AM20" s="411">
        <v>1</v>
      </c>
      <c r="AN20" s="158" t="s">
        <v>189</v>
      </c>
      <c r="AO20" s="158" t="s">
        <v>232</v>
      </c>
      <c r="AP20" s="595">
        <f t="shared" si="7"/>
        <v>0</v>
      </c>
      <c r="AQ20" s="595"/>
      <c r="AR20" s="595"/>
      <c r="AS20" s="595"/>
      <c r="AT20" s="167" t="s">
        <v>1</v>
      </c>
      <c r="AU20" s="589" t="str">
        <f ca="1">IF((ROW()-8)&lt;=MAX(③入力シート２!$AV$6:$AV$1085),INDEX(③入力シート２!AT$6:AT$1085,MATCH(ROW()-8,③入力シート２!$AV$6:$AV$1085,0)),"")</f>
        <v/>
      </c>
      <c r="AV20" s="590"/>
      <c r="AW20" s="590"/>
      <c r="AX20" s="158" t="s">
        <v>1</v>
      </c>
      <c r="AY20" s="158" t="s">
        <v>230</v>
      </c>
      <c r="AZ20" s="449" t="str">
        <f ca="1">IF((ROW()-8)&lt;=MAX(③入力シート２!$AV$6:$AV$1085),INDEX(③入力シート２!AU$6:AU$1085,MATCH(ROW()-8,③入力シート２!$AV$6:$AV$1085,0)),"")</f>
        <v/>
      </c>
      <c r="BA20" s="158" t="s">
        <v>231</v>
      </c>
      <c r="BB20" s="158" t="s">
        <v>230</v>
      </c>
      <c r="BC20" s="411">
        <v>1</v>
      </c>
      <c r="BD20" s="158" t="s">
        <v>189</v>
      </c>
      <c r="BE20" s="158" t="s">
        <v>232</v>
      </c>
      <c r="BF20" s="591" t="str">
        <f t="shared" ca="1" si="4"/>
        <v/>
      </c>
      <c r="BG20" s="591"/>
      <c r="BH20" s="591"/>
      <c r="BI20" s="591"/>
      <c r="BJ20" s="166" t="s">
        <v>1</v>
      </c>
      <c r="BK20" s="593"/>
      <c r="BL20" s="594"/>
      <c r="BM20" s="594"/>
      <c r="BN20" s="158" t="s">
        <v>1</v>
      </c>
      <c r="BO20" s="158" t="s">
        <v>230</v>
      </c>
      <c r="BP20" s="149">
        <v>12</v>
      </c>
      <c r="BQ20" s="158" t="s">
        <v>231</v>
      </c>
      <c r="BR20" s="158" t="s">
        <v>230</v>
      </c>
      <c r="BS20" s="411">
        <v>1</v>
      </c>
      <c r="BT20" s="158" t="s">
        <v>189</v>
      </c>
      <c r="BU20" s="158" t="s">
        <v>232</v>
      </c>
      <c r="BV20" s="596">
        <f t="shared" si="5"/>
        <v>0</v>
      </c>
      <c r="BW20" s="596"/>
      <c r="BX20" s="596"/>
      <c r="BY20" s="596"/>
      <c r="BZ20" s="166" t="s">
        <v>1</v>
      </c>
      <c r="CA20" s="434" t="str">
        <f t="shared" ca="1" si="8"/>
        <v/>
      </c>
      <c r="CB20" s="435">
        <f t="shared" si="9"/>
        <v>0</v>
      </c>
      <c r="CC20" s="186"/>
      <c r="CD20" s="152"/>
    </row>
    <row r="21" spans="1:82" ht="26.1" customHeight="1" x14ac:dyDescent="0.15">
      <c r="A21" s="156">
        <v>13</v>
      </c>
      <c r="B21"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1" s="584"/>
      <c r="D21" s="584"/>
      <c r="E21" s="584"/>
      <c r="F21" s="585"/>
      <c r="G21"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1" s="587"/>
      <c r="I21" s="588"/>
      <c r="J21"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1" s="586" t="str">
        <f ca="1">IF((ROW()-8)&lt;=MAX(③入力シート２!$AV$6:$AV$1085),IF(INDEX(③入力シート２!AP$6:AP$1085,MATCH(ROW()-8,③入力シート２!$AV$6:$AV$1085,0))=1,"基本給",IF(INDEX(③入力シート２!AP$6:AP$1085,MATCH(ROW()-8,③入力シート２!$AV$6:$AV$1085,0))=2,"手当","法定福利費残")),"")</f>
        <v/>
      </c>
      <c r="L21" s="587"/>
      <c r="M21" s="587"/>
      <c r="N21" s="588"/>
      <c r="O21" s="589" t="str">
        <f ca="1">IF((ROW()-8)&lt;=MAX(③入力シート２!$AV$6:$AV$1085),INDEX(③入力シート２!AR$6:AR$1085,MATCH(ROW()-8,③入力シート２!$AV$6:$AV$1085,0)),"")</f>
        <v/>
      </c>
      <c r="P21" s="590"/>
      <c r="Q21" s="590"/>
      <c r="R21" s="158" t="s">
        <v>1</v>
      </c>
      <c r="S21" s="158" t="s">
        <v>230</v>
      </c>
      <c r="T21" s="449" t="str">
        <f ca="1">IF((ROW()-8)&lt;=MAX(③入力シート２!$AV$6:$AV$1085),INDEX(③入力シート２!AS$6:AS$1085,MATCH(ROW()-8,③入力シート２!$AV$6:$AV$1085,0)),"")</f>
        <v/>
      </c>
      <c r="U21" s="158" t="s">
        <v>231</v>
      </c>
      <c r="V21" s="158" t="s">
        <v>230</v>
      </c>
      <c r="W21" s="411">
        <v>1</v>
      </c>
      <c r="X21" s="158" t="s">
        <v>189</v>
      </c>
      <c r="Y21" s="158" t="s">
        <v>232</v>
      </c>
      <c r="Z21" s="591" t="str">
        <f t="shared" ref="Z21:Z37" ca="1" si="10">IFERROR(O21*T21*W21,"")</f>
        <v/>
      </c>
      <c r="AA21" s="591"/>
      <c r="AB21" s="591"/>
      <c r="AC21" s="591"/>
      <c r="AD21" s="159" t="s">
        <v>1</v>
      </c>
      <c r="AE21" s="593"/>
      <c r="AF21" s="594"/>
      <c r="AG21" s="594"/>
      <c r="AH21" s="158" t="s">
        <v>1</v>
      </c>
      <c r="AI21" s="158" t="s">
        <v>230</v>
      </c>
      <c r="AJ21" s="150">
        <v>12</v>
      </c>
      <c r="AK21" s="158" t="s">
        <v>231</v>
      </c>
      <c r="AL21" s="158" t="s">
        <v>230</v>
      </c>
      <c r="AM21" s="411">
        <v>1</v>
      </c>
      <c r="AN21" s="158" t="s">
        <v>189</v>
      </c>
      <c r="AO21" s="158" t="s">
        <v>232</v>
      </c>
      <c r="AP21" s="595">
        <f t="shared" ref="AP21:AP37" si="11">IFERROR(AE21*AJ21*AM21,"")</f>
        <v>0</v>
      </c>
      <c r="AQ21" s="595"/>
      <c r="AR21" s="595"/>
      <c r="AS21" s="595"/>
      <c r="AT21" s="165" t="s">
        <v>1</v>
      </c>
      <c r="AU21" s="589" t="str">
        <f ca="1">IF((ROW()-8)&lt;=MAX(③入力シート２!$AV$6:$AV$1085),INDEX(③入力シート２!AT$6:AT$1085,MATCH(ROW()-8,③入力シート２!$AV$6:$AV$1085,0)),"")</f>
        <v/>
      </c>
      <c r="AV21" s="590"/>
      <c r="AW21" s="590"/>
      <c r="AX21" s="158" t="s">
        <v>1</v>
      </c>
      <c r="AY21" s="158" t="s">
        <v>230</v>
      </c>
      <c r="AZ21" s="449" t="str">
        <f ca="1">IF((ROW()-8)&lt;=MAX(③入力シート２!$AV$6:$AV$1085),INDEX(③入力シート２!AU$6:AU$1085,MATCH(ROW()-8,③入力シート２!$AV$6:$AV$1085,0)),"")</f>
        <v/>
      </c>
      <c r="BA21" s="158" t="s">
        <v>231</v>
      </c>
      <c r="BB21" s="158" t="s">
        <v>230</v>
      </c>
      <c r="BC21" s="411">
        <v>1</v>
      </c>
      <c r="BD21" s="158" t="s">
        <v>189</v>
      </c>
      <c r="BE21" s="158" t="s">
        <v>232</v>
      </c>
      <c r="BF21" s="591" t="str">
        <f t="shared" ref="BF21:BF37" ca="1" si="12">IFERROR(AU21*AZ21*BC21,"")</f>
        <v/>
      </c>
      <c r="BG21" s="591"/>
      <c r="BH21" s="591"/>
      <c r="BI21" s="591"/>
      <c r="BJ21" s="159" t="s">
        <v>1</v>
      </c>
      <c r="BK21" s="593"/>
      <c r="BL21" s="594"/>
      <c r="BM21" s="594"/>
      <c r="BN21" s="158" t="s">
        <v>1</v>
      </c>
      <c r="BO21" s="158" t="s">
        <v>230</v>
      </c>
      <c r="BP21" s="150">
        <v>12</v>
      </c>
      <c r="BQ21" s="158" t="s">
        <v>231</v>
      </c>
      <c r="BR21" s="158" t="s">
        <v>230</v>
      </c>
      <c r="BS21" s="411">
        <v>1</v>
      </c>
      <c r="BT21" s="158" t="s">
        <v>189</v>
      </c>
      <c r="BU21" s="158" t="s">
        <v>232</v>
      </c>
      <c r="BV21" s="596">
        <f t="shared" ref="BV21:BV37" si="13">IFERROR(BK21*BP21*BS21,"")</f>
        <v>0</v>
      </c>
      <c r="BW21" s="596"/>
      <c r="BX21" s="596"/>
      <c r="BY21" s="596"/>
      <c r="BZ21" s="159" t="s">
        <v>1</v>
      </c>
      <c r="CA21" s="434" t="str">
        <f t="shared" ca="1" si="8"/>
        <v/>
      </c>
      <c r="CB21" s="435">
        <f t="shared" si="9"/>
        <v>0</v>
      </c>
      <c r="CC21" s="186"/>
      <c r="CD21" s="152"/>
    </row>
    <row r="22" spans="1:82" ht="26.1" customHeight="1" x14ac:dyDescent="0.15">
      <c r="A22" s="156">
        <v>14</v>
      </c>
      <c r="B22"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2" s="584"/>
      <c r="D22" s="584"/>
      <c r="E22" s="584"/>
      <c r="F22" s="585"/>
      <c r="G22"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2" s="587"/>
      <c r="I22" s="588"/>
      <c r="J22"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2" s="586" t="str">
        <f ca="1">IF((ROW()-8)&lt;=MAX(③入力シート２!$AV$6:$AV$1085),IF(INDEX(③入力シート２!AP$6:AP$1085,MATCH(ROW()-8,③入力シート２!$AV$6:$AV$1085,0))=1,"基本給",IF(INDEX(③入力シート２!AP$6:AP$1085,MATCH(ROW()-8,③入力シート２!$AV$6:$AV$1085,0))=2,"手当","法定福利費残")),"")</f>
        <v/>
      </c>
      <c r="L22" s="587"/>
      <c r="M22" s="587"/>
      <c r="N22" s="588"/>
      <c r="O22" s="589" t="str">
        <f ca="1">IF((ROW()-8)&lt;=MAX(③入力シート２!$AV$6:$AV$1085),INDEX(③入力シート２!AR$6:AR$1085,MATCH(ROW()-8,③入力シート２!$AV$6:$AV$1085,0)),"")</f>
        <v/>
      </c>
      <c r="P22" s="590"/>
      <c r="Q22" s="590"/>
      <c r="R22" s="158" t="s">
        <v>1</v>
      </c>
      <c r="S22" s="158" t="s">
        <v>230</v>
      </c>
      <c r="T22" s="449" t="str">
        <f ca="1">IF((ROW()-8)&lt;=MAX(③入力シート２!$AV$6:$AV$1085),INDEX(③入力シート２!AS$6:AS$1085,MATCH(ROW()-8,③入力シート２!$AV$6:$AV$1085,0)),"")</f>
        <v/>
      </c>
      <c r="U22" s="158" t="s">
        <v>231</v>
      </c>
      <c r="V22" s="158" t="s">
        <v>230</v>
      </c>
      <c r="W22" s="411">
        <v>1</v>
      </c>
      <c r="X22" s="158" t="s">
        <v>189</v>
      </c>
      <c r="Y22" s="158" t="s">
        <v>232</v>
      </c>
      <c r="Z22" s="591" t="str">
        <f t="shared" ca="1" si="10"/>
        <v/>
      </c>
      <c r="AA22" s="591"/>
      <c r="AB22" s="591"/>
      <c r="AC22" s="591"/>
      <c r="AD22" s="159" t="s">
        <v>1</v>
      </c>
      <c r="AE22" s="593"/>
      <c r="AF22" s="594"/>
      <c r="AG22" s="594"/>
      <c r="AH22" s="158" t="s">
        <v>1</v>
      </c>
      <c r="AI22" s="158" t="s">
        <v>230</v>
      </c>
      <c r="AJ22" s="149">
        <v>12</v>
      </c>
      <c r="AK22" s="158" t="s">
        <v>231</v>
      </c>
      <c r="AL22" s="158" t="s">
        <v>230</v>
      </c>
      <c r="AM22" s="411">
        <v>1</v>
      </c>
      <c r="AN22" s="158" t="s">
        <v>189</v>
      </c>
      <c r="AO22" s="158" t="s">
        <v>232</v>
      </c>
      <c r="AP22" s="595">
        <f t="shared" si="11"/>
        <v>0</v>
      </c>
      <c r="AQ22" s="595"/>
      <c r="AR22" s="595"/>
      <c r="AS22" s="595"/>
      <c r="AT22" s="165" t="s">
        <v>1</v>
      </c>
      <c r="AU22" s="589" t="str">
        <f ca="1">IF((ROW()-8)&lt;=MAX(③入力シート２!$AV$6:$AV$1085),INDEX(③入力シート２!AT$6:AT$1085,MATCH(ROW()-8,③入力シート２!$AV$6:$AV$1085,0)),"")</f>
        <v/>
      </c>
      <c r="AV22" s="590"/>
      <c r="AW22" s="590"/>
      <c r="AX22" s="158" t="s">
        <v>1</v>
      </c>
      <c r="AY22" s="158" t="s">
        <v>230</v>
      </c>
      <c r="AZ22" s="449" t="str">
        <f ca="1">IF((ROW()-8)&lt;=MAX(③入力シート２!$AV$6:$AV$1085),INDEX(③入力シート２!AU$6:AU$1085,MATCH(ROW()-8,③入力シート２!$AV$6:$AV$1085,0)),"")</f>
        <v/>
      </c>
      <c r="BA22" s="158" t="s">
        <v>231</v>
      </c>
      <c r="BB22" s="158" t="s">
        <v>230</v>
      </c>
      <c r="BC22" s="411">
        <v>1</v>
      </c>
      <c r="BD22" s="158" t="s">
        <v>189</v>
      </c>
      <c r="BE22" s="158" t="s">
        <v>232</v>
      </c>
      <c r="BF22" s="591" t="str">
        <f t="shared" ca="1" si="12"/>
        <v/>
      </c>
      <c r="BG22" s="591"/>
      <c r="BH22" s="591"/>
      <c r="BI22" s="591"/>
      <c r="BJ22" s="159" t="s">
        <v>1</v>
      </c>
      <c r="BK22" s="593"/>
      <c r="BL22" s="594"/>
      <c r="BM22" s="594"/>
      <c r="BN22" s="158" t="s">
        <v>1</v>
      </c>
      <c r="BO22" s="158" t="s">
        <v>230</v>
      </c>
      <c r="BP22" s="149">
        <v>12</v>
      </c>
      <c r="BQ22" s="158" t="s">
        <v>231</v>
      </c>
      <c r="BR22" s="158" t="s">
        <v>230</v>
      </c>
      <c r="BS22" s="411">
        <v>1</v>
      </c>
      <c r="BT22" s="158" t="s">
        <v>189</v>
      </c>
      <c r="BU22" s="158" t="s">
        <v>232</v>
      </c>
      <c r="BV22" s="596">
        <f t="shared" si="13"/>
        <v>0</v>
      </c>
      <c r="BW22" s="596"/>
      <c r="BX22" s="596"/>
      <c r="BY22" s="596"/>
      <c r="BZ22" s="159" t="s">
        <v>1</v>
      </c>
      <c r="CA22" s="434" t="str">
        <f t="shared" ca="1" si="8"/>
        <v/>
      </c>
      <c r="CB22" s="435">
        <f t="shared" si="9"/>
        <v>0</v>
      </c>
      <c r="CC22" s="186"/>
      <c r="CD22" s="152"/>
    </row>
    <row r="23" spans="1:82" ht="26.1" customHeight="1" x14ac:dyDescent="0.15">
      <c r="A23" s="156">
        <v>15</v>
      </c>
      <c r="B23"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3" s="584"/>
      <c r="D23" s="584"/>
      <c r="E23" s="584"/>
      <c r="F23" s="585"/>
      <c r="G23"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3" s="587"/>
      <c r="I23" s="588"/>
      <c r="J23"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3" s="586" t="str">
        <f ca="1">IF((ROW()-8)&lt;=MAX(③入力シート２!$AV$6:$AV$1085),IF(INDEX(③入力シート２!AP$6:AP$1085,MATCH(ROW()-8,③入力シート２!$AV$6:$AV$1085,0))=1,"基本給",IF(INDEX(③入力シート２!AP$6:AP$1085,MATCH(ROW()-8,③入力シート２!$AV$6:$AV$1085,0))=2,"手当","法定福利費残")),"")</f>
        <v/>
      </c>
      <c r="L23" s="587"/>
      <c r="M23" s="587"/>
      <c r="N23" s="588"/>
      <c r="O23" s="589" t="str">
        <f ca="1">IF((ROW()-8)&lt;=MAX(③入力シート２!$AV$6:$AV$1085),INDEX(③入力シート２!AR$6:AR$1085,MATCH(ROW()-8,③入力シート２!$AV$6:$AV$1085,0)),"")</f>
        <v/>
      </c>
      <c r="P23" s="590"/>
      <c r="Q23" s="590"/>
      <c r="R23" s="158" t="s">
        <v>1</v>
      </c>
      <c r="S23" s="158" t="s">
        <v>230</v>
      </c>
      <c r="T23" s="449" t="str">
        <f ca="1">IF((ROW()-8)&lt;=MAX(③入力シート２!$AV$6:$AV$1085),INDEX(③入力シート２!AS$6:AS$1085,MATCH(ROW()-8,③入力シート２!$AV$6:$AV$1085,0)),"")</f>
        <v/>
      </c>
      <c r="U23" s="158" t="s">
        <v>231</v>
      </c>
      <c r="V23" s="158" t="s">
        <v>230</v>
      </c>
      <c r="W23" s="411">
        <v>1</v>
      </c>
      <c r="X23" s="158" t="s">
        <v>189</v>
      </c>
      <c r="Y23" s="158" t="s">
        <v>232</v>
      </c>
      <c r="Z23" s="591" t="str">
        <f t="shared" ca="1" si="10"/>
        <v/>
      </c>
      <c r="AA23" s="591"/>
      <c r="AB23" s="591"/>
      <c r="AC23" s="591"/>
      <c r="AD23" s="166" t="s">
        <v>1</v>
      </c>
      <c r="AE23" s="593"/>
      <c r="AF23" s="594"/>
      <c r="AG23" s="594"/>
      <c r="AH23" s="158" t="s">
        <v>1</v>
      </c>
      <c r="AI23" s="158" t="s">
        <v>230</v>
      </c>
      <c r="AJ23" s="150">
        <v>12</v>
      </c>
      <c r="AK23" s="158" t="s">
        <v>231</v>
      </c>
      <c r="AL23" s="158" t="s">
        <v>230</v>
      </c>
      <c r="AM23" s="411">
        <v>1</v>
      </c>
      <c r="AN23" s="158" t="s">
        <v>189</v>
      </c>
      <c r="AO23" s="158" t="s">
        <v>232</v>
      </c>
      <c r="AP23" s="595">
        <f t="shared" si="11"/>
        <v>0</v>
      </c>
      <c r="AQ23" s="595"/>
      <c r="AR23" s="595"/>
      <c r="AS23" s="595"/>
      <c r="AT23" s="167" t="s">
        <v>1</v>
      </c>
      <c r="AU23" s="589" t="str">
        <f ca="1">IF((ROW()-8)&lt;=MAX(③入力シート２!$AV$6:$AV$1085),INDEX(③入力シート２!AT$6:AT$1085,MATCH(ROW()-8,③入力シート２!$AV$6:$AV$1085,0)),"")</f>
        <v/>
      </c>
      <c r="AV23" s="590"/>
      <c r="AW23" s="590"/>
      <c r="AX23" s="158" t="s">
        <v>1</v>
      </c>
      <c r="AY23" s="158" t="s">
        <v>230</v>
      </c>
      <c r="AZ23" s="449" t="str">
        <f ca="1">IF((ROW()-8)&lt;=MAX(③入力シート２!$AV$6:$AV$1085),INDEX(③入力シート２!AU$6:AU$1085,MATCH(ROW()-8,③入力シート２!$AV$6:$AV$1085,0)),"")</f>
        <v/>
      </c>
      <c r="BA23" s="158" t="s">
        <v>231</v>
      </c>
      <c r="BB23" s="158" t="s">
        <v>230</v>
      </c>
      <c r="BC23" s="411">
        <v>1</v>
      </c>
      <c r="BD23" s="158" t="s">
        <v>189</v>
      </c>
      <c r="BE23" s="158" t="s">
        <v>232</v>
      </c>
      <c r="BF23" s="591" t="str">
        <f t="shared" ca="1" si="12"/>
        <v/>
      </c>
      <c r="BG23" s="591"/>
      <c r="BH23" s="591"/>
      <c r="BI23" s="591"/>
      <c r="BJ23" s="166" t="s">
        <v>1</v>
      </c>
      <c r="BK23" s="593"/>
      <c r="BL23" s="594"/>
      <c r="BM23" s="594"/>
      <c r="BN23" s="158" t="s">
        <v>1</v>
      </c>
      <c r="BO23" s="158" t="s">
        <v>230</v>
      </c>
      <c r="BP23" s="150">
        <v>12</v>
      </c>
      <c r="BQ23" s="158" t="s">
        <v>231</v>
      </c>
      <c r="BR23" s="158" t="s">
        <v>230</v>
      </c>
      <c r="BS23" s="411">
        <v>1</v>
      </c>
      <c r="BT23" s="158" t="s">
        <v>189</v>
      </c>
      <c r="BU23" s="158" t="s">
        <v>232</v>
      </c>
      <c r="BV23" s="596">
        <f t="shared" si="13"/>
        <v>0</v>
      </c>
      <c r="BW23" s="596"/>
      <c r="BX23" s="596"/>
      <c r="BY23" s="596"/>
      <c r="BZ23" s="166" t="s">
        <v>1</v>
      </c>
      <c r="CA23" s="434" t="str">
        <f t="shared" ca="1" si="8"/>
        <v/>
      </c>
      <c r="CB23" s="435">
        <f t="shared" si="9"/>
        <v>0</v>
      </c>
      <c r="CC23" s="186"/>
      <c r="CD23" s="152"/>
    </row>
    <row r="24" spans="1:82" ht="26.1" customHeight="1" x14ac:dyDescent="0.15">
      <c r="A24" s="156">
        <v>16</v>
      </c>
      <c r="B24"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4" s="592"/>
      <c r="D24" s="592"/>
      <c r="E24" s="592"/>
      <c r="F24" s="592"/>
      <c r="G24"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4" s="587"/>
      <c r="I24" s="588"/>
      <c r="J24"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4" s="586" t="str">
        <f ca="1">IF((ROW()-8)&lt;=MAX(③入力シート２!$AV$6:$AV$1085),IF(INDEX(③入力シート２!AP$6:AP$1085,MATCH(ROW()-8,③入力シート２!$AV$6:$AV$1085,0))=1,"基本給",IF(INDEX(③入力シート２!AP$6:AP$1085,MATCH(ROW()-8,③入力シート２!$AV$6:$AV$1085,0))=2,"手当","法定福利費残")),"")</f>
        <v/>
      </c>
      <c r="L24" s="587"/>
      <c r="M24" s="587"/>
      <c r="N24" s="588"/>
      <c r="O24" s="589" t="str">
        <f ca="1">IF((ROW()-8)&lt;=MAX(③入力シート２!$AV$6:$AV$1085),INDEX(③入力シート２!AR$6:AR$1085,MATCH(ROW()-8,③入力シート２!$AV$6:$AV$1085,0)),"")</f>
        <v/>
      </c>
      <c r="P24" s="590"/>
      <c r="Q24" s="590"/>
      <c r="R24" s="158" t="s">
        <v>1</v>
      </c>
      <c r="S24" s="158" t="s">
        <v>230</v>
      </c>
      <c r="T24" s="449" t="str">
        <f ca="1">IF((ROW()-8)&lt;=MAX(③入力シート２!$AV$6:$AV$1085),INDEX(③入力シート２!AS$6:AS$1085,MATCH(ROW()-8,③入力シート２!$AV$6:$AV$1085,0)),"")</f>
        <v/>
      </c>
      <c r="U24" s="158" t="s">
        <v>231</v>
      </c>
      <c r="V24" s="158" t="s">
        <v>230</v>
      </c>
      <c r="W24" s="411">
        <v>1</v>
      </c>
      <c r="X24" s="158" t="s">
        <v>189</v>
      </c>
      <c r="Y24" s="158" t="s">
        <v>232</v>
      </c>
      <c r="Z24" s="591" t="str">
        <f t="shared" ca="1" si="10"/>
        <v/>
      </c>
      <c r="AA24" s="591"/>
      <c r="AB24" s="591"/>
      <c r="AC24" s="591"/>
      <c r="AD24" s="166" t="s">
        <v>1</v>
      </c>
      <c r="AE24" s="593"/>
      <c r="AF24" s="594"/>
      <c r="AG24" s="594"/>
      <c r="AH24" s="158" t="s">
        <v>1</v>
      </c>
      <c r="AI24" s="158" t="s">
        <v>230</v>
      </c>
      <c r="AJ24" s="149">
        <v>12</v>
      </c>
      <c r="AK24" s="158" t="s">
        <v>231</v>
      </c>
      <c r="AL24" s="158" t="s">
        <v>230</v>
      </c>
      <c r="AM24" s="411">
        <v>1</v>
      </c>
      <c r="AN24" s="158" t="s">
        <v>189</v>
      </c>
      <c r="AO24" s="158" t="s">
        <v>232</v>
      </c>
      <c r="AP24" s="595">
        <f t="shared" si="11"/>
        <v>0</v>
      </c>
      <c r="AQ24" s="595"/>
      <c r="AR24" s="595"/>
      <c r="AS24" s="595"/>
      <c r="AT24" s="167" t="s">
        <v>1</v>
      </c>
      <c r="AU24" s="589" t="str">
        <f ca="1">IF((ROW()-8)&lt;=MAX(③入力シート２!$AV$6:$AV$1085),INDEX(③入力シート２!AT$6:AT$1085,MATCH(ROW()-8,③入力シート２!$AV$6:$AV$1085,0)),"")</f>
        <v/>
      </c>
      <c r="AV24" s="590"/>
      <c r="AW24" s="590"/>
      <c r="AX24" s="158" t="s">
        <v>1</v>
      </c>
      <c r="AY24" s="158" t="s">
        <v>230</v>
      </c>
      <c r="AZ24" s="449" t="str">
        <f ca="1">IF((ROW()-8)&lt;=MAX(③入力シート２!$AV$6:$AV$1085),INDEX(③入力シート２!AU$6:AU$1085,MATCH(ROW()-8,③入力シート２!$AV$6:$AV$1085,0)),"")</f>
        <v/>
      </c>
      <c r="BA24" s="158" t="s">
        <v>231</v>
      </c>
      <c r="BB24" s="158" t="s">
        <v>230</v>
      </c>
      <c r="BC24" s="411">
        <v>1</v>
      </c>
      <c r="BD24" s="158" t="s">
        <v>189</v>
      </c>
      <c r="BE24" s="158" t="s">
        <v>232</v>
      </c>
      <c r="BF24" s="591" t="str">
        <f t="shared" ca="1" si="12"/>
        <v/>
      </c>
      <c r="BG24" s="591"/>
      <c r="BH24" s="591"/>
      <c r="BI24" s="591"/>
      <c r="BJ24" s="166" t="s">
        <v>1</v>
      </c>
      <c r="BK24" s="593"/>
      <c r="BL24" s="594"/>
      <c r="BM24" s="594"/>
      <c r="BN24" s="158" t="s">
        <v>1</v>
      </c>
      <c r="BO24" s="158" t="s">
        <v>230</v>
      </c>
      <c r="BP24" s="149">
        <v>12</v>
      </c>
      <c r="BQ24" s="158" t="s">
        <v>231</v>
      </c>
      <c r="BR24" s="158" t="s">
        <v>230</v>
      </c>
      <c r="BS24" s="411">
        <v>1</v>
      </c>
      <c r="BT24" s="158" t="s">
        <v>189</v>
      </c>
      <c r="BU24" s="158" t="s">
        <v>232</v>
      </c>
      <c r="BV24" s="596">
        <f t="shared" si="13"/>
        <v>0</v>
      </c>
      <c r="BW24" s="596"/>
      <c r="BX24" s="596"/>
      <c r="BY24" s="596"/>
      <c r="BZ24" s="166" t="s">
        <v>1</v>
      </c>
      <c r="CA24" s="434" t="str">
        <f t="shared" ca="1" si="8"/>
        <v/>
      </c>
      <c r="CB24" s="435">
        <f t="shared" si="9"/>
        <v>0</v>
      </c>
      <c r="CC24" s="186"/>
      <c r="CD24" s="152"/>
    </row>
    <row r="25" spans="1:82" ht="26.1" customHeight="1" x14ac:dyDescent="0.15">
      <c r="A25" s="156">
        <v>17</v>
      </c>
      <c r="B25"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5" s="584"/>
      <c r="D25" s="584"/>
      <c r="E25" s="584"/>
      <c r="F25" s="585"/>
      <c r="G25"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5" s="587"/>
      <c r="I25" s="588"/>
      <c r="J25"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5" s="586" t="str">
        <f ca="1">IF((ROW()-8)&lt;=MAX(③入力シート２!$AV$6:$AV$1085),IF(INDEX(③入力シート２!AP$6:AP$1085,MATCH(ROW()-8,③入力シート２!$AV$6:$AV$1085,0))=1,"基本給",IF(INDEX(③入力シート２!AP$6:AP$1085,MATCH(ROW()-8,③入力シート２!$AV$6:$AV$1085,0))=2,"手当","法定福利費残")),"")</f>
        <v/>
      </c>
      <c r="L25" s="587"/>
      <c r="M25" s="587"/>
      <c r="N25" s="588"/>
      <c r="O25" s="589" t="str">
        <f ca="1">IF((ROW()-8)&lt;=MAX(③入力シート２!$AV$6:$AV$1085),INDEX(③入力シート２!AR$6:AR$1085,MATCH(ROW()-8,③入力シート２!$AV$6:$AV$1085,0)),"")</f>
        <v/>
      </c>
      <c r="P25" s="590"/>
      <c r="Q25" s="590"/>
      <c r="R25" s="158" t="s">
        <v>1</v>
      </c>
      <c r="S25" s="158" t="s">
        <v>230</v>
      </c>
      <c r="T25" s="449" t="str">
        <f ca="1">IF((ROW()-8)&lt;=MAX(③入力シート２!$AV$6:$AV$1085),INDEX(③入力シート２!AS$6:AS$1085,MATCH(ROW()-8,③入力シート２!$AV$6:$AV$1085,0)),"")</f>
        <v/>
      </c>
      <c r="U25" s="158" t="s">
        <v>231</v>
      </c>
      <c r="V25" s="158" t="s">
        <v>230</v>
      </c>
      <c r="W25" s="411">
        <v>1</v>
      </c>
      <c r="X25" s="158" t="s">
        <v>189</v>
      </c>
      <c r="Y25" s="158" t="s">
        <v>232</v>
      </c>
      <c r="Z25" s="591" t="str">
        <f t="shared" ca="1" si="10"/>
        <v/>
      </c>
      <c r="AA25" s="591"/>
      <c r="AB25" s="591"/>
      <c r="AC25" s="591"/>
      <c r="AD25" s="166" t="s">
        <v>1</v>
      </c>
      <c r="AE25" s="593"/>
      <c r="AF25" s="594"/>
      <c r="AG25" s="594"/>
      <c r="AH25" s="158" t="s">
        <v>1</v>
      </c>
      <c r="AI25" s="158" t="s">
        <v>230</v>
      </c>
      <c r="AJ25" s="150">
        <v>12</v>
      </c>
      <c r="AK25" s="158" t="s">
        <v>231</v>
      </c>
      <c r="AL25" s="158" t="s">
        <v>230</v>
      </c>
      <c r="AM25" s="411">
        <v>1</v>
      </c>
      <c r="AN25" s="158" t="s">
        <v>189</v>
      </c>
      <c r="AO25" s="158" t="s">
        <v>232</v>
      </c>
      <c r="AP25" s="595">
        <f t="shared" si="11"/>
        <v>0</v>
      </c>
      <c r="AQ25" s="595"/>
      <c r="AR25" s="595"/>
      <c r="AS25" s="595"/>
      <c r="AT25" s="167" t="s">
        <v>1</v>
      </c>
      <c r="AU25" s="589" t="str">
        <f ca="1">IF((ROW()-8)&lt;=MAX(③入力シート２!$AV$6:$AV$1085),INDEX(③入力シート２!AT$6:AT$1085,MATCH(ROW()-8,③入力シート２!$AV$6:$AV$1085,0)),"")</f>
        <v/>
      </c>
      <c r="AV25" s="590"/>
      <c r="AW25" s="590"/>
      <c r="AX25" s="158" t="s">
        <v>1</v>
      </c>
      <c r="AY25" s="158" t="s">
        <v>230</v>
      </c>
      <c r="AZ25" s="449" t="str">
        <f ca="1">IF((ROW()-8)&lt;=MAX(③入力シート２!$AV$6:$AV$1085),INDEX(③入力シート２!AU$6:AU$1085,MATCH(ROW()-8,③入力シート２!$AV$6:$AV$1085,0)),"")</f>
        <v/>
      </c>
      <c r="BA25" s="158" t="s">
        <v>231</v>
      </c>
      <c r="BB25" s="158" t="s">
        <v>230</v>
      </c>
      <c r="BC25" s="411">
        <v>1</v>
      </c>
      <c r="BD25" s="158" t="s">
        <v>189</v>
      </c>
      <c r="BE25" s="158" t="s">
        <v>232</v>
      </c>
      <c r="BF25" s="591" t="str">
        <f t="shared" ca="1" si="12"/>
        <v/>
      </c>
      <c r="BG25" s="591"/>
      <c r="BH25" s="591"/>
      <c r="BI25" s="591"/>
      <c r="BJ25" s="166" t="s">
        <v>1</v>
      </c>
      <c r="BK25" s="593"/>
      <c r="BL25" s="594"/>
      <c r="BM25" s="594"/>
      <c r="BN25" s="158" t="s">
        <v>1</v>
      </c>
      <c r="BO25" s="158" t="s">
        <v>230</v>
      </c>
      <c r="BP25" s="150">
        <v>12</v>
      </c>
      <c r="BQ25" s="158" t="s">
        <v>231</v>
      </c>
      <c r="BR25" s="158" t="s">
        <v>230</v>
      </c>
      <c r="BS25" s="411">
        <v>1</v>
      </c>
      <c r="BT25" s="158" t="s">
        <v>189</v>
      </c>
      <c r="BU25" s="158" t="s">
        <v>232</v>
      </c>
      <c r="BV25" s="596">
        <f t="shared" si="13"/>
        <v>0</v>
      </c>
      <c r="BW25" s="596"/>
      <c r="BX25" s="596"/>
      <c r="BY25" s="596"/>
      <c r="BZ25" s="166" t="s">
        <v>1</v>
      </c>
      <c r="CA25" s="434" t="str">
        <f t="shared" ca="1" si="8"/>
        <v/>
      </c>
      <c r="CB25" s="435">
        <f t="shared" si="9"/>
        <v>0</v>
      </c>
      <c r="CC25" s="186"/>
      <c r="CD25" s="152"/>
    </row>
    <row r="26" spans="1:82" ht="26.1" customHeight="1" x14ac:dyDescent="0.15">
      <c r="A26" s="156">
        <v>18</v>
      </c>
      <c r="B26"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6" s="584"/>
      <c r="D26" s="584"/>
      <c r="E26" s="584"/>
      <c r="F26" s="585"/>
      <c r="G26"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6" s="587"/>
      <c r="I26" s="588"/>
      <c r="J26"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6" s="586" t="str">
        <f ca="1">IF((ROW()-8)&lt;=MAX(③入力シート２!$AV$6:$AV$1085),IF(INDEX(③入力シート２!AP$6:AP$1085,MATCH(ROW()-8,③入力シート２!$AV$6:$AV$1085,0))=1,"基本給",IF(INDEX(③入力シート２!AP$6:AP$1085,MATCH(ROW()-8,③入力シート２!$AV$6:$AV$1085,0))=2,"手当","法定福利費残")),"")</f>
        <v/>
      </c>
      <c r="L26" s="587"/>
      <c r="M26" s="587"/>
      <c r="N26" s="588"/>
      <c r="O26" s="589" t="str">
        <f ca="1">IF((ROW()-8)&lt;=MAX(③入力シート２!$AV$6:$AV$1085),INDEX(③入力シート２!AR$6:AR$1085,MATCH(ROW()-8,③入力シート２!$AV$6:$AV$1085,0)),"")</f>
        <v/>
      </c>
      <c r="P26" s="590"/>
      <c r="Q26" s="590"/>
      <c r="R26" s="158" t="s">
        <v>1</v>
      </c>
      <c r="S26" s="158" t="s">
        <v>230</v>
      </c>
      <c r="T26" s="449" t="str">
        <f ca="1">IF((ROW()-8)&lt;=MAX(③入力シート２!$AV$6:$AV$1085),INDEX(③入力シート２!AS$6:AS$1085,MATCH(ROW()-8,③入力シート２!$AV$6:$AV$1085,0)),"")</f>
        <v/>
      </c>
      <c r="U26" s="158" t="s">
        <v>231</v>
      </c>
      <c r="V26" s="158" t="s">
        <v>230</v>
      </c>
      <c r="W26" s="411">
        <v>1</v>
      </c>
      <c r="X26" s="158" t="s">
        <v>189</v>
      </c>
      <c r="Y26" s="158" t="s">
        <v>232</v>
      </c>
      <c r="Z26" s="591" t="str">
        <f t="shared" ca="1" si="10"/>
        <v/>
      </c>
      <c r="AA26" s="591"/>
      <c r="AB26" s="591"/>
      <c r="AC26" s="591"/>
      <c r="AD26" s="166" t="s">
        <v>1</v>
      </c>
      <c r="AE26" s="593"/>
      <c r="AF26" s="594"/>
      <c r="AG26" s="594"/>
      <c r="AH26" s="158" t="s">
        <v>1</v>
      </c>
      <c r="AI26" s="158" t="s">
        <v>230</v>
      </c>
      <c r="AJ26" s="149">
        <v>12</v>
      </c>
      <c r="AK26" s="158" t="s">
        <v>231</v>
      </c>
      <c r="AL26" s="158" t="s">
        <v>230</v>
      </c>
      <c r="AM26" s="411">
        <v>1</v>
      </c>
      <c r="AN26" s="158" t="s">
        <v>189</v>
      </c>
      <c r="AO26" s="158" t="s">
        <v>232</v>
      </c>
      <c r="AP26" s="595">
        <f t="shared" si="11"/>
        <v>0</v>
      </c>
      <c r="AQ26" s="595"/>
      <c r="AR26" s="595"/>
      <c r="AS26" s="595"/>
      <c r="AT26" s="167" t="s">
        <v>1</v>
      </c>
      <c r="AU26" s="589" t="str">
        <f ca="1">IF((ROW()-8)&lt;=MAX(③入力シート２!$AV$6:$AV$1085),INDEX(③入力シート２!AT$6:AT$1085,MATCH(ROW()-8,③入力シート２!$AV$6:$AV$1085,0)),"")</f>
        <v/>
      </c>
      <c r="AV26" s="590"/>
      <c r="AW26" s="590"/>
      <c r="AX26" s="158" t="s">
        <v>1</v>
      </c>
      <c r="AY26" s="158" t="s">
        <v>230</v>
      </c>
      <c r="AZ26" s="449" t="str">
        <f ca="1">IF((ROW()-8)&lt;=MAX(③入力シート２!$AV$6:$AV$1085),INDEX(③入力シート２!AU$6:AU$1085,MATCH(ROW()-8,③入力シート２!$AV$6:$AV$1085,0)),"")</f>
        <v/>
      </c>
      <c r="BA26" s="158" t="s">
        <v>231</v>
      </c>
      <c r="BB26" s="158" t="s">
        <v>230</v>
      </c>
      <c r="BC26" s="411">
        <v>1</v>
      </c>
      <c r="BD26" s="158" t="s">
        <v>189</v>
      </c>
      <c r="BE26" s="158" t="s">
        <v>232</v>
      </c>
      <c r="BF26" s="591" t="str">
        <f t="shared" ca="1" si="12"/>
        <v/>
      </c>
      <c r="BG26" s="591"/>
      <c r="BH26" s="591"/>
      <c r="BI26" s="591"/>
      <c r="BJ26" s="166" t="s">
        <v>1</v>
      </c>
      <c r="BK26" s="593"/>
      <c r="BL26" s="594"/>
      <c r="BM26" s="594"/>
      <c r="BN26" s="158" t="s">
        <v>1</v>
      </c>
      <c r="BO26" s="158" t="s">
        <v>230</v>
      </c>
      <c r="BP26" s="149">
        <v>12</v>
      </c>
      <c r="BQ26" s="158" t="s">
        <v>231</v>
      </c>
      <c r="BR26" s="158" t="s">
        <v>230</v>
      </c>
      <c r="BS26" s="411">
        <v>1</v>
      </c>
      <c r="BT26" s="158" t="s">
        <v>189</v>
      </c>
      <c r="BU26" s="158" t="s">
        <v>232</v>
      </c>
      <c r="BV26" s="596">
        <f t="shared" si="13"/>
        <v>0</v>
      </c>
      <c r="BW26" s="596"/>
      <c r="BX26" s="596"/>
      <c r="BY26" s="596"/>
      <c r="BZ26" s="166" t="s">
        <v>1</v>
      </c>
      <c r="CA26" s="434" t="str">
        <f t="shared" ca="1" si="8"/>
        <v/>
      </c>
      <c r="CB26" s="435">
        <f t="shared" si="9"/>
        <v>0</v>
      </c>
      <c r="CC26" s="186"/>
      <c r="CD26" s="152"/>
    </row>
    <row r="27" spans="1:82" ht="26.1" customHeight="1" x14ac:dyDescent="0.15">
      <c r="A27" s="156">
        <v>19</v>
      </c>
      <c r="B27"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7" s="584"/>
      <c r="D27" s="584"/>
      <c r="E27" s="584"/>
      <c r="F27" s="585"/>
      <c r="G27"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7" s="587"/>
      <c r="I27" s="588"/>
      <c r="J27"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7" s="586" t="str">
        <f ca="1">IF((ROW()-8)&lt;=MAX(③入力シート２!$AV$6:$AV$1085),IF(INDEX(③入力シート２!AP$6:AP$1085,MATCH(ROW()-8,③入力シート２!$AV$6:$AV$1085,0))=1,"基本給",IF(INDEX(③入力シート２!AP$6:AP$1085,MATCH(ROW()-8,③入力シート２!$AV$6:$AV$1085,0))=2,"手当","法定福利費残")),"")</f>
        <v/>
      </c>
      <c r="L27" s="587"/>
      <c r="M27" s="587"/>
      <c r="N27" s="588"/>
      <c r="O27" s="589" t="str">
        <f ca="1">IF((ROW()-8)&lt;=MAX(③入力シート２!$AV$6:$AV$1085),INDEX(③入力シート２!AR$6:AR$1085,MATCH(ROW()-8,③入力シート２!$AV$6:$AV$1085,0)),"")</f>
        <v/>
      </c>
      <c r="P27" s="590"/>
      <c r="Q27" s="590"/>
      <c r="R27" s="158" t="s">
        <v>1</v>
      </c>
      <c r="S27" s="158" t="s">
        <v>230</v>
      </c>
      <c r="T27" s="449" t="str">
        <f ca="1">IF((ROW()-8)&lt;=MAX(③入力シート２!$AV$6:$AV$1085),INDEX(③入力シート２!AS$6:AS$1085,MATCH(ROW()-8,③入力シート２!$AV$6:$AV$1085,0)),"")</f>
        <v/>
      </c>
      <c r="U27" s="158" t="s">
        <v>231</v>
      </c>
      <c r="V27" s="158" t="s">
        <v>230</v>
      </c>
      <c r="W27" s="411">
        <v>1</v>
      </c>
      <c r="X27" s="158" t="s">
        <v>189</v>
      </c>
      <c r="Y27" s="158" t="s">
        <v>232</v>
      </c>
      <c r="Z27" s="591" t="str">
        <f t="shared" ca="1" si="10"/>
        <v/>
      </c>
      <c r="AA27" s="591"/>
      <c r="AB27" s="591"/>
      <c r="AC27" s="591"/>
      <c r="AD27" s="166" t="s">
        <v>1</v>
      </c>
      <c r="AE27" s="593"/>
      <c r="AF27" s="594"/>
      <c r="AG27" s="594"/>
      <c r="AH27" s="158" t="s">
        <v>1</v>
      </c>
      <c r="AI27" s="158" t="s">
        <v>230</v>
      </c>
      <c r="AJ27" s="150">
        <v>12</v>
      </c>
      <c r="AK27" s="158" t="s">
        <v>231</v>
      </c>
      <c r="AL27" s="158" t="s">
        <v>230</v>
      </c>
      <c r="AM27" s="411">
        <v>1</v>
      </c>
      <c r="AN27" s="158" t="s">
        <v>189</v>
      </c>
      <c r="AO27" s="158" t="s">
        <v>232</v>
      </c>
      <c r="AP27" s="595">
        <f t="shared" si="11"/>
        <v>0</v>
      </c>
      <c r="AQ27" s="595"/>
      <c r="AR27" s="595"/>
      <c r="AS27" s="595"/>
      <c r="AT27" s="167" t="s">
        <v>1</v>
      </c>
      <c r="AU27" s="589" t="str">
        <f ca="1">IF((ROW()-8)&lt;=MAX(③入力シート２!$AV$6:$AV$1085),INDEX(③入力シート２!AT$6:AT$1085,MATCH(ROW()-8,③入力シート２!$AV$6:$AV$1085,0)),"")</f>
        <v/>
      </c>
      <c r="AV27" s="590"/>
      <c r="AW27" s="590"/>
      <c r="AX27" s="158" t="s">
        <v>1</v>
      </c>
      <c r="AY27" s="158" t="s">
        <v>230</v>
      </c>
      <c r="AZ27" s="449" t="str">
        <f ca="1">IF((ROW()-8)&lt;=MAX(③入力シート２!$AV$6:$AV$1085),INDEX(③入力シート２!AU$6:AU$1085,MATCH(ROW()-8,③入力シート２!$AV$6:$AV$1085,0)),"")</f>
        <v/>
      </c>
      <c r="BA27" s="158" t="s">
        <v>231</v>
      </c>
      <c r="BB27" s="158" t="s">
        <v>230</v>
      </c>
      <c r="BC27" s="411">
        <v>1</v>
      </c>
      <c r="BD27" s="158" t="s">
        <v>189</v>
      </c>
      <c r="BE27" s="158" t="s">
        <v>232</v>
      </c>
      <c r="BF27" s="591" t="str">
        <f t="shared" ca="1" si="12"/>
        <v/>
      </c>
      <c r="BG27" s="591"/>
      <c r="BH27" s="591"/>
      <c r="BI27" s="591"/>
      <c r="BJ27" s="166" t="s">
        <v>1</v>
      </c>
      <c r="BK27" s="593"/>
      <c r="BL27" s="594"/>
      <c r="BM27" s="594"/>
      <c r="BN27" s="158" t="s">
        <v>1</v>
      </c>
      <c r="BO27" s="158" t="s">
        <v>230</v>
      </c>
      <c r="BP27" s="150">
        <v>12</v>
      </c>
      <c r="BQ27" s="158" t="s">
        <v>231</v>
      </c>
      <c r="BR27" s="158" t="s">
        <v>230</v>
      </c>
      <c r="BS27" s="411">
        <v>1</v>
      </c>
      <c r="BT27" s="158" t="s">
        <v>189</v>
      </c>
      <c r="BU27" s="158" t="s">
        <v>232</v>
      </c>
      <c r="BV27" s="596">
        <f t="shared" si="13"/>
        <v>0</v>
      </c>
      <c r="BW27" s="596"/>
      <c r="BX27" s="596"/>
      <c r="BY27" s="596"/>
      <c r="BZ27" s="166" t="s">
        <v>1</v>
      </c>
      <c r="CA27" s="434" t="str">
        <f t="shared" ca="1" si="8"/>
        <v/>
      </c>
      <c r="CB27" s="435">
        <f t="shared" si="9"/>
        <v>0</v>
      </c>
      <c r="CC27" s="186"/>
      <c r="CD27" s="152"/>
    </row>
    <row r="28" spans="1:82" ht="26.1" customHeight="1" x14ac:dyDescent="0.15">
      <c r="A28" s="156">
        <v>20</v>
      </c>
      <c r="B28"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8" s="584"/>
      <c r="D28" s="584"/>
      <c r="E28" s="584"/>
      <c r="F28" s="585"/>
      <c r="G28"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8" s="587"/>
      <c r="I28" s="588"/>
      <c r="J28"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8" s="586" t="str">
        <f ca="1">IF((ROW()-8)&lt;=MAX(③入力シート２!$AV$6:$AV$1085),IF(INDEX(③入力シート２!AP$6:AP$1085,MATCH(ROW()-8,③入力シート２!$AV$6:$AV$1085,0))=1,"基本給",IF(INDEX(③入力シート２!AP$6:AP$1085,MATCH(ROW()-8,③入力シート２!$AV$6:$AV$1085,0))=2,"手当","法定福利費残")),"")</f>
        <v/>
      </c>
      <c r="L28" s="587"/>
      <c r="M28" s="587"/>
      <c r="N28" s="588"/>
      <c r="O28" s="589" t="str">
        <f ca="1">IF((ROW()-8)&lt;=MAX(③入力シート２!$AV$6:$AV$1085),INDEX(③入力シート２!AR$6:AR$1085,MATCH(ROW()-8,③入力シート２!$AV$6:$AV$1085,0)),"")</f>
        <v/>
      </c>
      <c r="P28" s="590"/>
      <c r="Q28" s="590"/>
      <c r="R28" s="158" t="s">
        <v>1</v>
      </c>
      <c r="S28" s="158" t="s">
        <v>230</v>
      </c>
      <c r="T28" s="449" t="str">
        <f ca="1">IF((ROW()-8)&lt;=MAX(③入力シート２!$AV$6:$AV$1085),INDEX(③入力シート２!AS$6:AS$1085,MATCH(ROW()-8,③入力シート２!$AV$6:$AV$1085,0)),"")</f>
        <v/>
      </c>
      <c r="U28" s="158" t="s">
        <v>231</v>
      </c>
      <c r="V28" s="158" t="s">
        <v>230</v>
      </c>
      <c r="W28" s="411">
        <v>1</v>
      </c>
      <c r="X28" s="158" t="s">
        <v>189</v>
      </c>
      <c r="Y28" s="158" t="s">
        <v>232</v>
      </c>
      <c r="Z28" s="591" t="str">
        <f t="shared" ca="1" si="10"/>
        <v/>
      </c>
      <c r="AA28" s="591"/>
      <c r="AB28" s="591"/>
      <c r="AC28" s="591"/>
      <c r="AD28" s="166" t="s">
        <v>1</v>
      </c>
      <c r="AE28" s="593"/>
      <c r="AF28" s="594"/>
      <c r="AG28" s="594"/>
      <c r="AH28" s="158" t="s">
        <v>1</v>
      </c>
      <c r="AI28" s="158" t="s">
        <v>230</v>
      </c>
      <c r="AJ28" s="149">
        <v>12</v>
      </c>
      <c r="AK28" s="158" t="s">
        <v>231</v>
      </c>
      <c r="AL28" s="158" t="s">
        <v>230</v>
      </c>
      <c r="AM28" s="411">
        <v>1</v>
      </c>
      <c r="AN28" s="158" t="s">
        <v>189</v>
      </c>
      <c r="AO28" s="158" t="s">
        <v>232</v>
      </c>
      <c r="AP28" s="595">
        <f t="shared" si="11"/>
        <v>0</v>
      </c>
      <c r="AQ28" s="595"/>
      <c r="AR28" s="595"/>
      <c r="AS28" s="595"/>
      <c r="AT28" s="167" t="s">
        <v>1</v>
      </c>
      <c r="AU28" s="589" t="str">
        <f ca="1">IF((ROW()-8)&lt;=MAX(③入力シート２!$AV$6:$AV$1085),INDEX(③入力シート２!AT$6:AT$1085,MATCH(ROW()-8,③入力シート２!$AV$6:$AV$1085,0)),"")</f>
        <v/>
      </c>
      <c r="AV28" s="590"/>
      <c r="AW28" s="590"/>
      <c r="AX28" s="158" t="s">
        <v>1</v>
      </c>
      <c r="AY28" s="158" t="s">
        <v>230</v>
      </c>
      <c r="AZ28" s="449" t="str">
        <f ca="1">IF((ROW()-8)&lt;=MAX(③入力シート２!$AV$6:$AV$1085),INDEX(③入力シート２!AU$6:AU$1085,MATCH(ROW()-8,③入力シート２!$AV$6:$AV$1085,0)),"")</f>
        <v/>
      </c>
      <c r="BA28" s="158" t="s">
        <v>231</v>
      </c>
      <c r="BB28" s="158" t="s">
        <v>230</v>
      </c>
      <c r="BC28" s="411">
        <v>1</v>
      </c>
      <c r="BD28" s="158" t="s">
        <v>189</v>
      </c>
      <c r="BE28" s="158" t="s">
        <v>232</v>
      </c>
      <c r="BF28" s="591" t="str">
        <f t="shared" ca="1" si="12"/>
        <v/>
      </c>
      <c r="BG28" s="591"/>
      <c r="BH28" s="591"/>
      <c r="BI28" s="591"/>
      <c r="BJ28" s="166" t="s">
        <v>1</v>
      </c>
      <c r="BK28" s="593"/>
      <c r="BL28" s="594"/>
      <c r="BM28" s="594"/>
      <c r="BN28" s="158" t="s">
        <v>1</v>
      </c>
      <c r="BO28" s="158" t="s">
        <v>230</v>
      </c>
      <c r="BP28" s="149">
        <v>12</v>
      </c>
      <c r="BQ28" s="158" t="s">
        <v>231</v>
      </c>
      <c r="BR28" s="158" t="s">
        <v>230</v>
      </c>
      <c r="BS28" s="411">
        <v>1</v>
      </c>
      <c r="BT28" s="158" t="s">
        <v>189</v>
      </c>
      <c r="BU28" s="158" t="s">
        <v>232</v>
      </c>
      <c r="BV28" s="596">
        <f t="shared" si="13"/>
        <v>0</v>
      </c>
      <c r="BW28" s="596"/>
      <c r="BX28" s="596"/>
      <c r="BY28" s="596"/>
      <c r="BZ28" s="166" t="s">
        <v>1</v>
      </c>
      <c r="CA28" s="434" t="str">
        <f t="shared" ca="1" si="8"/>
        <v/>
      </c>
      <c r="CB28" s="435">
        <f t="shared" si="9"/>
        <v>0</v>
      </c>
      <c r="CC28" s="186"/>
      <c r="CD28" s="152"/>
    </row>
    <row r="29" spans="1:82" ht="26.1" customHeight="1" x14ac:dyDescent="0.15">
      <c r="A29" s="156">
        <v>21</v>
      </c>
      <c r="B29"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29" s="592"/>
      <c r="D29" s="592"/>
      <c r="E29" s="592"/>
      <c r="F29" s="592"/>
      <c r="G29"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29" s="587"/>
      <c r="I29" s="588"/>
      <c r="J29"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29" s="586" t="str">
        <f ca="1">IF((ROW()-8)&lt;=MAX(③入力シート２!$AV$6:$AV$1085),IF(INDEX(③入力シート２!AP$6:AP$1085,MATCH(ROW()-8,③入力シート２!$AV$6:$AV$1085,0))=1,"基本給",IF(INDEX(③入力シート２!AP$6:AP$1085,MATCH(ROW()-8,③入力シート２!$AV$6:$AV$1085,0))=2,"手当","法定福利費残")),"")</f>
        <v/>
      </c>
      <c r="L29" s="587"/>
      <c r="M29" s="587"/>
      <c r="N29" s="588"/>
      <c r="O29" s="589" t="str">
        <f ca="1">IF((ROW()-8)&lt;=MAX(③入力シート２!$AV$6:$AV$1085),INDEX(③入力シート２!AR$6:AR$1085,MATCH(ROW()-8,③入力シート２!$AV$6:$AV$1085,0)),"")</f>
        <v/>
      </c>
      <c r="P29" s="590"/>
      <c r="Q29" s="590"/>
      <c r="R29" s="158" t="s">
        <v>1</v>
      </c>
      <c r="S29" s="158" t="s">
        <v>230</v>
      </c>
      <c r="T29" s="449" t="str">
        <f ca="1">IF((ROW()-8)&lt;=MAX(③入力シート２!$AV$6:$AV$1085),INDEX(③入力シート２!AS$6:AS$1085,MATCH(ROW()-8,③入力シート２!$AV$6:$AV$1085,0)),"")</f>
        <v/>
      </c>
      <c r="U29" s="158" t="s">
        <v>231</v>
      </c>
      <c r="V29" s="158" t="s">
        <v>230</v>
      </c>
      <c r="W29" s="411">
        <v>1</v>
      </c>
      <c r="X29" s="158" t="s">
        <v>189</v>
      </c>
      <c r="Y29" s="158" t="s">
        <v>232</v>
      </c>
      <c r="Z29" s="591" t="str">
        <f t="shared" ca="1" si="10"/>
        <v/>
      </c>
      <c r="AA29" s="591"/>
      <c r="AB29" s="591"/>
      <c r="AC29" s="591"/>
      <c r="AD29" s="166" t="s">
        <v>1</v>
      </c>
      <c r="AE29" s="593"/>
      <c r="AF29" s="594"/>
      <c r="AG29" s="594"/>
      <c r="AH29" s="158" t="s">
        <v>1</v>
      </c>
      <c r="AI29" s="158" t="s">
        <v>230</v>
      </c>
      <c r="AJ29" s="150">
        <v>12</v>
      </c>
      <c r="AK29" s="158" t="s">
        <v>231</v>
      </c>
      <c r="AL29" s="158" t="s">
        <v>230</v>
      </c>
      <c r="AM29" s="411">
        <v>1</v>
      </c>
      <c r="AN29" s="158" t="s">
        <v>189</v>
      </c>
      <c r="AO29" s="158" t="s">
        <v>232</v>
      </c>
      <c r="AP29" s="595">
        <f t="shared" si="11"/>
        <v>0</v>
      </c>
      <c r="AQ29" s="595"/>
      <c r="AR29" s="595"/>
      <c r="AS29" s="595"/>
      <c r="AT29" s="167" t="s">
        <v>1</v>
      </c>
      <c r="AU29" s="589" t="str">
        <f ca="1">IF((ROW()-8)&lt;=MAX(③入力シート２!$AV$6:$AV$1085),INDEX(③入力シート２!AT$6:AT$1085,MATCH(ROW()-8,③入力シート２!$AV$6:$AV$1085,0)),"")</f>
        <v/>
      </c>
      <c r="AV29" s="590"/>
      <c r="AW29" s="590"/>
      <c r="AX29" s="158" t="s">
        <v>1</v>
      </c>
      <c r="AY29" s="158" t="s">
        <v>230</v>
      </c>
      <c r="AZ29" s="449" t="str">
        <f ca="1">IF((ROW()-8)&lt;=MAX(③入力シート２!$AV$6:$AV$1085),INDEX(③入力シート２!AU$6:AU$1085,MATCH(ROW()-8,③入力シート２!$AV$6:$AV$1085,0)),"")</f>
        <v/>
      </c>
      <c r="BA29" s="158" t="s">
        <v>231</v>
      </c>
      <c r="BB29" s="158" t="s">
        <v>230</v>
      </c>
      <c r="BC29" s="411">
        <v>1</v>
      </c>
      <c r="BD29" s="158" t="s">
        <v>189</v>
      </c>
      <c r="BE29" s="158" t="s">
        <v>232</v>
      </c>
      <c r="BF29" s="591" t="str">
        <f t="shared" ca="1" si="12"/>
        <v/>
      </c>
      <c r="BG29" s="591"/>
      <c r="BH29" s="591"/>
      <c r="BI29" s="591"/>
      <c r="BJ29" s="166" t="s">
        <v>1</v>
      </c>
      <c r="BK29" s="593"/>
      <c r="BL29" s="594"/>
      <c r="BM29" s="594"/>
      <c r="BN29" s="158" t="s">
        <v>1</v>
      </c>
      <c r="BO29" s="158" t="s">
        <v>230</v>
      </c>
      <c r="BP29" s="150">
        <v>12</v>
      </c>
      <c r="BQ29" s="158" t="s">
        <v>231</v>
      </c>
      <c r="BR29" s="158" t="s">
        <v>230</v>
      </c>
      <c r="BS29" s="411">
        <v>1</v>
      </c>
      <c r="BT29" s="158" t="s">
        <v>189</v>
      </c>
      <c r="BU29" s="158" t="s">
        <v>232</v>
      </c>
      <c r="BV29" s="596">
        <f t="shared" si="13"/>
        <v>0</v>
      </c>
      <c r="BW29" s="596"/>
      <c r="BX29" s="596"/>
      <c r="BY29" s="596"/>
      <c r="BZ29" s="166" t="s">
        <v>1</v>
      </c>
      <c r="CA29" s="434" t="str">
        <f t="shared" ca="1" si="8"/>
        <v/>
      </c>
      <c r="CB29" s="435">
        <f t="shared" si="9"/>
        <v>0</v>
      </c>
      <c r="CC29" s="186"/>
      <c r="CD29" s="152"/>
    </row>
    <row r="30" spans="1:82" ht="26.1" customHeight="1" x14ac:dyDescent="0.15">
      <c r="A30" s="156">
        <v>22</v>
      </c>
      <c r="B30"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0" s="584"/>
      <c r="D30" s="584"/>
      <c r="E30" s="584"/>
      <c r="F30" s="585"/>
      <c r="G30"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0" s="587"/>
      <c r="I30" s="588"/>
      <c r="J30"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0" s="586" t="str">
        <f ca="1">IF((ROW()-8)&lt;=MAX(③入力シート２!$AV$6:$AV$1085),IF(INDEX(③入力シート２!AP$6:AP$1085,MATCH(ROW()-8,③入力シート２!$AV$6:$AV$1085,0))=1,"基本給",IF(INDEX(③入力シート２!AP$6:AP$1085,MATCH(ROW()-8,③入力シート２!$AV$6:$AV$1085,0))=2,"手当","法定福利費残")),"")</f>
        <v/>
      </c>
      <c r="L30" s="587"/>
      <c r="M30" s="587"/>
      <c r="N30" s="588"/>
      <c r="O30" s="589" t="str">
        <f ca="1">IF((ROW()-8)&lt;=MAX(③入力シート２!$AV$6:$AV$1085),INDEX(③入力シート２!AR$6:AR$1085,MATCH(ROW()-8,③入力シート２!$AV$6:$AV$1085,0)),"")</f>
        <v/>
      </c>
      <c r="P30" s="590"/>
      <c r="Q30" s="590"/>
      <c r="R30" s="158" t="s">
        <v>1</v>
      </c>
      <c r="S30" s="158" t="s">
        <v>230</v>
      </c>
      <c r="T30" s="449" t="str">
        <f ca="1">IF((ROW()-8)&lt;=MAX(③入力シート２!$AV$6:$AV$1085),INDEX(③入力シート２!AS$6:AS$1085,MATCH(ROW()-8,③入力シート２!$AV$6:$AV$1085,0)),"")</f>
        <v/>
      </c>
      <c r="U30" s="158" t="s">
        <v>231</v>
      </c>
      <c r="V30" s="158" t="s">
        <v>230</v>
      </c>
      <c r="W30" s="411">
        <v>1</v>
      </c>
      <c r="X30" s="158" t="s">
        <v>189</v>
      </c>
      <c r="Y30" s="158" t="s">
        <v>232</v>
      </c>
      <c r="Z30" s="591" t="str">
        <f t="shared" ca="1" si="10"/>
        <v/>
      </c>
      <c r="AA30" s="591"/>
      <c r="AB30" s="591"/>
      <c r="AC30" s="591"/>
      <c r="AD30" s="166" t="s">
        <v>1</v>
      </c>
      <c r="AE30" s="593"/>
      <c r="AF30" s="594"/>
      <c r="AG30" s="594"/>
      <c r="AH30" s="158" t="s">
        <v>1</v>
      </c>
      <c r="AI30" s="158" t="s">
        <v>230</v>
      </c>
      <c r="AJ30" s="149">
        <v>12</v>
      </c>
      <c r="AK30" s="158" t="s">
        <v>231</v>
      </c>
      <c r="AL30" s="158" t="s">
        <v>230</v>
      </c>
      <c r="AM30" s="411">
        <v>1</v>
      </c>
      <c r="AN30" s="158" t="s">
        <v>189</v>
      </c>
      <c r="AO30" s="158" t="s">
        <v>232</v>
      </c>
      <c r="AP30" s="595">
        <f t="shared" si="11"/>
        <v>0</v>
      </c>
      <c r="AQ30" s="595"/>
      <c r="AR30" s="595"/>
      <c r="AS30" s="595"/>
      <c r="AT30" s="167" t="s">
        <v>1</v>
      </c>
      <c r="AU30" s="589" t="str">
        <f ca="1">IF((ROW()-8)&lt;=MAX(③入力シート２!$AV$6:$AV$1085),INDEX(③入力シート２!AT$6:AT$1085,MATCH(ROW()-8,③入力シート２!$AV$6:$AV$1085,0)),"")</f>
        <v/>
      </c>
      <c r="AV30" s="590"/>
      <c r="AW30" s="590"/>
      <c r="AX30" s="158" t="s">
        <v>1</v>
      </c>
      <c r="AY30" s="158" t="s">
        <v>230</v>
      </c>
      <c r="AZ30" s="449" t="str">
        <f ca="1">IF((ROW()-8)&lt;=MAX(③入力シート２!$AV$6:$AV$1085),INDEX(③入力シート２!AU$6:AU$1085,MATCH(ROW()-8,③入力シート２!$AV$6:$AV$1085,0)),"")</f>
        <v/>
      </c>
      <c r="BA30" s="158" t="s">
        <v>231</v>
      </c>
      <c r="BB30" s="158" t="s">
        <v>230</v>
      </c>
      <c r="BC30" s="411">
        <v>1</v>
      </c>
      <c r="BD30" s="158" t="s">
        <v>189</v>
      </c>
      <c r="BE30" s="158" t="s">
        <v>232</v>
      </c>
      <c r="BF30" s="591" t="str">
        <f t="shared" ca="1" si="12"/>
        <v/>
      </c>
      <c r="BG30" s="591"/>
      <c r="BH30" s="591"/>
      <c r="BI30" s="591"/>
      <c r="BJ30" s="166" t="s">
        <v>1</v>
      </c>
      <c r="BK30" s="593"/>
      <c r="BL30" s="594"/>
      <c r="BM30" s="594"/>
      <c r="BN30" s="158" t="s">
        <v>1</v>
      </c>
      <c r="BO30" s="158" t="s">
        <v>230</v>
      </c>
      <c r="BP30" s="149">
        <v>12</v>
      </c>
      <c r="BQ30" s="158" t="s">
        <v>231</v>
      </c>
      <c r="BR30" s="158" t="s">
        <v>230</v>
      </c>
      <c r="BS30" s="411">
        <v>1</v>
      </c>
      <c r="BT30" s="158" t="s">
        <v>189</v>
      </c>
      <c r="BU30" s="158" t="s">
        <v>232</v>
      </c>
      <c r="BV30" s="596">
        <f t="shared" si="13"/>
        <v>0</v>
      </c>
      <c r="BW30" s="596"/>
      <c r="BX30" s="596"/>
      <c r="BY30" s="596"/>
      <c r="BZ30" s="166" t="s">
        <v>1</v>
      </c>
      <c r="CA30" s="434" t="str">
        <f t="shared" ca="1" si="8"/>
        <v/>
      </c>
      <c r="CB30" s="435">
        <f t="shared" si="9"/>
        <v>0</v>
      </c>
      <c r="CC30" s="186"/>
      <c r="CD30" s="152"/>
    </row>
    <row r="31" spans="1:82" ht="26.1" customHeight="1" x14ac:dyDescent="0.15">
      <c r="A31" s="156">
        <v>23</v>
      </c>
      <c r="B31"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1" s="584"/>
      <c r="D31" s="584"/>
      <c r="E31" s="584"/>
      <c r="F31" s="585"/>
      <c r="G31"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1" s="587"/>
      <c r="I31" s="588"/>
      <c r="J31"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1" s="586" t="str">
        <f ca="1">IF((ROW()-8)&lt;=MAX(③入力シート２!$AV$6:$AV$1085),IF(INDEX(③入力シート２!AP$6:AP$1085,MATCH(ROW()-8,③入力シート２!$AV$6:$AV$1085,0))=1,"基本給",IF(INDEX(③入力シート２!AP$6:AP$1085,MATCH(ROW()-8,③入力シート２!$AV$6:$AV$1085,0))=2,"手当","法定福利費残")),"")</f>
        <v/>
      </c>
      <c r="L31" s="587"/>
      <c r="M31" s="587"/>
      <c r="N31" s="588"/>
      <c r="O31" s="589" t="str">
        <f ca="1">IF((ROW()-8)&lt;=MAX(③入力シート２!$AV$6:$AV$1085),INDEX(③入力シート２!AR$6:AR$1085,MATCH(ROW()-8,③入力シート２!$AV$6:$AV$1085,0)),"")</f>
        <v/>
      </c>
      <c r="P31" s="590"/>
      <c r="Q31" s="590"/>
      <c r="R31" s="158" t="s">
        <v>1</v>
      </c>
      <c r="S31" s="158" t="s">
        <v>230</v>
      </c>
      <c r="T31" s="449" t="str">
        <f ca="1">IF((ROW()-8)&lt;=MAX(③入力シート２!$AV$6:$AV$1085),INDEX(③入力シート２!AS$6:AS$1085,MATCH(ROW()-8,③入力シート２!$AV$6:$AV$1085,0)),"")</f>
        <v/>
      </c>
      <c r="U31" s="158" t="s">
        <v>231</v>
      </c>
      <c r="V31" s="158" t="s">
        <v>230</v>
      </c>
      <c r="W31" s="411">
        <v>1</v>
      </c>
      <c r="X31" s="158" t="s">
        <v>189</v>
      </c>
      <c r="Y31" s="158" t="s">
        <v>232</v>
      </c>
      <c r="Z31" s="591" t="str">
        <f t="shared" ca="1" si="10"/>
        <v/>
      </c>
      <c r="AA31" s="591"/>
      <c r="AB31" s="591"/>
      <c r="AC31" s="591"/>
      <c r="AD31" s="159" t="s">
        <v>1</v>
      </c>
      <c r="AE31" s="593"/>
      <c r="AF31" s="594"/>
      <c r="AG31" s="594"/>
      <c r="AH31" s="158" t="s">
        <v>1</v>
      </c>
      <c r="AI31" s="158" t="s">
        <v>230</v>
      </c>
      <c r="AJ31" s="150">
        <v>12</v>
      </c>
      <c r="AK31" s="158" t="s">
        <v>231</v>
      </c>
      <c r="AL31" s="158" t="s">
        <v>230</v>
      </c>
      <c r="AM31" s="411">
        <v>1</v>
      </c>
      <c r="AN31" s="158" t="s">
        <v>189</v>
      </c>
      <c r="AO31" s="158" t="s">
        <v>232</v>
      </c>
      <c r="AP31" s="595">
        <f t="shared" si="11"/>
        <v>0</v>
      </c>
      <c r="AQ31" s="595"/>
      <c r="AR31" s="595"/>
      <c r="AS31" s="595"/>
      <c r="AT31" s="165" t="s">
        <v>1</v>
      </c>
      <c r="AU31" s="589" t="str">
        <f ca="1">IF((ROW()-8)&lt;=MAX(③入力シート２!$AV$6:$AV$1085),INDEX(③入力シート２!AT$6:AT$1085,MATCH(ROW()-8,③入力シート２!$AV$6:$AV$1085,0)),"")</f>
        <v/>
      </c>
      <c r="AV31" s="590"/>
      <c r="AW31" s="590"/>
      <c r="AX31" s="158" t="s">
        <v>1</v>
      </c>
      <c r="AY31" s="158" t="s">
        <v>230</v>
      </c>
      <c r="AZ31" s="449" t="str">
        <f ca="1">IF((ROW()-8)&lt;=MAX(③入力シート２!$AV$6:$AV$1085),INDEX(③入力シート２!AU$6:AU$1085,MATCH(ROW()-8,③入力シート２!$AV$6:$AV$1085,0)),"")</f>
        <v/>
      </c>
      <c r="BA31" s="158" t="s">
        <v>231</v>
      </c>
      <c r="BB31" s="158" t="s">
        <v>230</v>
      </c>
      <c r="BC31" s="411">
        <v>1</v>
      </c>
      <c r="BD31" s="158" t="s">
        <v>189</v>
      </c>
      <c r="BE31" s="158" t="s">
        <v>232</v>
      </c>
      <c r="BF31" s="591" t="str">
        <f t="shared" ca="1" si="12"/>
        <v/>
      </c>
      <c r="BG31" s="591"/>
      <c r="BH31" s="591"/>
      <c r="BI31" s="591"/>
      <c r="BJ31" s="159" t="s">
        <v>1</v>
      </c>
      <c r="BK31" s="593"/>
      <c r="BL31" s="594"/>
      <c r="BM31" s="594"/>
      <c r="BN31" s="158" t="s">
        <v>1</v>
      </c>
      <c r="BO31" s="158" t="s">
        <v>230</v>
      </c>
      <c r="BP31" s="150">
        <v>12</v>
      </c>
      <c r="BQ31" s="158" t="s">
        <v>231</v>
      </c>
      <c r="BR31" s="158" t="s">
        <v>230</v>
      </c>
      <c r="BS31" s="411">
        <v>1</v>
      </c>
      <c r="BT31" s="158" t="s">
        <v>189</v>
      </c>
      <c r="BU31" s="158" t="s">
        <v>232</v>
      </c>
      <c r="BV31" s="596">
        <f t="shared" si="13"/>
        <v>0</v>
      </c>
      <c r="BW31" s="596"/>
      <c r="BX31" s="596"/>
      <c r="BY31" s="596"/>
      <c r="BZ31" s="159" t="s">
        <v>1</v>
      </c>
      <c r="CA31" s="434" t="str">
        <f t="shared" ca="1" si="8"/>
        <v/>
      </c>
      <c r="CB31" s="435">
        <f t="shared" si="9"/>
        <v>0</v>
      </c>
      <c r="CC31" s="186"/>
      <c r="CD31" s="152"/>
    </row>
    <row r="32" spans="1:82" ht="26.1" customHeight="1" x14ac:dyDescent="0.15">
      <c r="A32" s="156">
        <v>24</v>
      </c>
      <c r="B32"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2" s="584"/>
      <c r="D32" s="584"/>
      <c r="E32" s="584"/>
      <c r="F32" s="585"/>
      <c r="G32"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2" s="587"/>
      <c r="I32" s="588"/>
      <c r="J32"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2" s="586" t="str">
        <f ca="1">IF((ROW()-8)&lt;=MAX(③入力シート２!$AV$6:$AV$1085),IF(INDEX(③入力シート２!AP$6:AP$1085,MATCH(ROW()-8,③入力シート２!$AV$6:$AV$1085,0))=1,"基本給",IF(INDEX(③入力シート２!AP$6:AP$1085,MATCH(ROW()-8,③入力シート２!$AV$6:$AV$1085,0))=2,"手当","法定福利費残")),"")</f>
        <v/>
      </c>
      <c r="L32" s="587"/>
      <c r="M32" s="587"/>
      <c r="N32" s="588"/>
      <c r="O32" s="589" t="str">
        <f ca="1">IF((ROW()-8)&lt;=MAX(③入力シート２!$AV$6:$AV$1085),INDEX(③入力シート２!AR$6:AR$1085,MATCH(ROW()-8,③入力シート２!$AV$6:$AV$1085,0)),"")</f>
        <v/>
      </c>
      <c r="P32" s="590"/>
      <c r="Q32" s="590"/>
      <c r="R32" s="158" t="s">
        <v>1</v>
      </c>
      <c r="S32" s="158" t="s">
        <v>230</v>
      </c>
      <c r="T32" s="449" t="str">
        <f ca="1">IF((ROW()-8)&lt;=MAX(③入力シート２!$AV$6:$AV$1085),INDEX(③入力シート２!AS$6:AS$1085,MATCH(ROW()-8,③入力シート２!$AV$6:$AV$1085,0)),"")</f>
        <v/>
      </c>
      <c r="U32" s="158" t="s">
        <v>231</v>
      </c>
      <c r="V32" s="158" t="s">
        <v>230</v>
      </c>
      <c r="W32" s="411">
        <v>1</v>
      </c>
      <c r="X32" s="158" t="s">
        <v>189</v>
      </c>
      <c r="Y32" s="158" t="s">
        <v>232</v>
      </c>
      <c r="Z32" s="591" t="str">
        <f t="shared" ca="1" si="10"/>
        <v/>
      </c>
      <c r="AA32" s="591"/>
      <c r="AB32" s="591"/>
      <c r="AC32" s="591"/>
      <c r="AD32" s="159" t="s">
        <v>1</v>
      </c>
      <c r="AE32" s="593"/>
      <c r="AF32" s="594"/>
      <c r="AG32" s="594"/>
      <c r="AH32" s="158" t="s">
        <v>1</v>
      </c>
      <c r="AI32" s="158" t="s">
        <v>230</v>
      </c>
      <c r="AJ32" s="149">
        <v>12</v>
      </c>
      <c r="AK32" s="158" t="s">
        <v>231</v>
      </c>
      <c r="AL32" s="158" t="s">
        <v>230</v>
      </c>
      <c r="AM32" s="411">
        <v>1</v>
      </c>
      <c r="AN32" s="158" t="s">
        <v>189</v>
      </c>
      <c r="AO32" s="158" t="s">
        <v>232</v>
      </c>
      <c r="AP32" s="595">
        <f t="shared" si="11"/>
        <v>0</v>
      </c>
      <c r="AQ32" s="595"/>
      <c r="AR32" s="595"/>
      <c r="AS32" s="595"/>
      <c r="AT32" s="165" t="s">
        <v>1</v>
      </c>
      <c r="AU32" s="589" t="str">
        <f ca="1">IF((ROW()-8)&lt;=MAX(③入力シート２!$AV$6:$AV$1085),INDEX(③入力シート２!AT$6:AT$1085,MATCH(ROW()-8,③入力シート２!$AV$6:$AV$1085,0)),"")</f>
        <v/>
      </c>
      <c r="AV32" s="590"/>
      <c r="AW32" s="590"/>
      <c r="AX32" s="158" t="s">
        <v>1</v>
      </c>
      <c r="AY32" s="158" t="s">
        <v>230</v>
      </c>
      <c r="AZ32" s="449" t="str">
        <f ca="1">IF((ROW()-8)&lt;=MAX(③入力シート２!$AV$6:$AV$1085),INDEX(③入力シート２!AU$6:AU$1085,MATCH(ROW()-8,③入力シート２!$AV$6:$AV$1085,0)),"")</f>
        <v/>
      </c>
      <c r="BA32" s="158" t="s">
        <v>231</v>
      </c>
      <c r="BB32" s="158" t="s">
        <v>230</v>
      </c>
      <c r="BC32" s="411">
        <v>1</v>
      </c>
      <c r="BD32" s="158" t="s">
        <v>189</v>
      </c>
      <c r="BE32" s="158" t="s">
        <v>232</v>
      </c>
      <c r="BF32" s="591" t="str">
        <f t="shared" ca="1" si="12"/>
        <v/>
      </c>
      <c r="BG32" s="591"/>
      <c r="BH32" s="591"/>
      <c r="BI32" s="591"/>
      <c r="BJ32" s="159" t="s">
        <v>1</v>
      </c>
      <c r="BK32" s="593"/>
      <c r="BL32" s="594"/>
      <c r="BM32" s="594"/>
      <c r="BN32" s="158" t="s">
        <v>1</v>
      </c>
      <c r="BO32" s="158" t="s">
        <v>230</v>
      </c>
      <c r="BP32" s="149">
        <v>12</v>
      </c>
      <c r="BQ32" s="158" t="s">
        <v>231</v>
      </c>
      <c r="BR32" s="158" t="s">
        <v>230</v>
      </c>
      <c r="BS32" s="411">
        <v>1</v>
      </c>
      <c r="BT32" s="158" t="s">
        <v>189</v>
      </c>
      <c r="BU32" s="158" t="s">
        <v>232</v>
      </c>
      <c r="BV32" s="596">
        <f t="shared" si="13"/>
        <v>0</v>
      </c>
      <c r="BW32" s="596"/>
      <c r="BX32" s="596"/>
      <c r="BY32" s="596"/>
      <c r="BZ32" s="159" t="s">
        <v>1</v>
      </c>
      <c r="CA32" s="434" t="str">
        <f t="shared" ca="1" si="8"/>
        <v/>
      </c>
      <c r="CB32" s="435">
        <f t="shared" si="9"/>
        <v>0</v>
      </c>
      <c r="CC32" s="186"/>
      <c r="CD32" s="152"/>
    </row>
    <row r="33" spans="1:82" ht="26.1" customHeight="1" x14ac:dyDescent="0.15">
      <c r="A33" s="156">
        <v>25</v>
      </c>
      <c r="B33"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3" s="584"/>
      <c r="D33" s="584"/>
      <c r="E33" s="584"/>
      <c r="F33" s="585"/>
      <c r="G33"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3" s="587"/>
      <c r="I33" s="588"/>
      <c r="J33"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3" s="586" t="str">
        <f ca="1">IF((ROW()-8)&lt;=MAX(③入力シート２!$AV$6:$AV$1085),IF(INDEX(③入力シート２!AP$6:AP$1085,MATCH(ROW()-8,③入力シート２!$AV$6:$AV$1085,0))=1,"基本給",IF(INDEX(③入力シート２!AP$6:AP$1085,MATCH(ROW()-8,③入力シート２!$AV$6:$AV$1085,0))=2,"手当","法定福利費残")),"")</f>
        <v/>
      </c>
      <c r="L33" s="587"/>
      <c r="M33" s="587"/>
      <c r="N33" s="588"/>
      <c r="O33" s="589" t="str">
        <f ca="1">IF((ROW()-8)&lt;=MAX(③入力シート２!$AV$6:$AV$1085),INDEX(③入力シート２!AR$6:AR$1085,MATCH(ROW()-8,③入力シート２!$AV$6:$AV$1085,0)),"")</f>
        <v/>
      </c>
      <c r="P33" s="590"/>
      <c r="Q33" s="590"/>
      <c r="R33" s="158" t="s">
        <v>1</v>
      </c>
      <c r="S33" s="158" t="s">
        <v>230</v>
      </c>
      <c r="T33" s="449" t="str">
        <f ca="1">IF((ROW()-8)&lt;=MAX(③入力シート２!$AV$6:$AV$1085),INDEX(③入力シート２!AS$6:AS$1085,MATCH(ROW()-8,③入力シート２!$AV$6:$AV$1085,0)),"")</f>
        <v/>
      </c>
      <c r="U33" s="158" t="s">
        <v>231</v>
      </c>
      <c r="V33" s="158" t="s">
        <v>230</v>
      </c>
      <c r="W33" s="411">
        <v>1</v>
      </c>
      <c r="X33" s="158" t="s">
        <v>189</v>
      </c>
      <c r="Y33" s="158" t="s">
        <v>232</v>
      </c>
      <c r="Z33" s="591" t="str">
        <f t="shared" ca="1" si="10"/>
        <v/>
      </c>
      <c r="AA33" s="591"/>
      <c r="AB33" s="591"/>
      <c r="AC33" s="591"/>
      <c r="AD33" s="166" t="s">
        <v>1</v>
      </c>
      <c r="AE33" s="593"/>
      <c r="AF33" s="594"/>
      <c r="AG33" s="594"/>
      <c r="AH33" s="158" t="s">
        <v>1</v>
      </c>
      <c r="AI33" s="158" t="s">
        <v>230</v>
      </c>
      <c r="AJ33" s="150">
        <v>12</v>
      </c>
      <c r="AK33" s="158" t="s">
        <v>231</v>
      </c>
      <c r="AL33" s="158" t="s">
        <v>230</v>
      </c>
      <c r="AM33" s="411">
        <v>1</v>
      </c>
      <c r="AN33" s="158" t="s">
        <v>189</v>
      </c>
      <c r="AO33" s="158" t="s">
        <v>232</v>
      </c>
      <c r="AP33" s="595">
        <f t="shared" si="11"/>
        <v>0</v>
      </c>
      <c r="AQ33" s="595"/>
      <c r="AR33" s="595"/>
      <c r="AS33" s="595"/>
      <c r="AT33" s="167" t="s">
        <v>1</v>
      </c>
      <c r="AU33" s="589" t="str">
        <f ca="1">IF((ROW()-8)&lt;=MAX(③入力シート２!$AV$6:$AV$1085),INDEX(③入力シート２!AT$6:AT$1085,MATCH(ROW()-8,③入力シート２!$AV$6:$AV$1085,0)),"")</f>
        <v/>
      </c>
      <c r="AV33" s="590"/>
      <c r="AW33" s="590"/>
      <c r="AX33" s="158" t="s">
        <v>1</v>
      </c>
      <c r="AY33" s="158" t="s">
        <v>230</v>
      </c>
      <c r="AZ33" s="449" t="str">
        <f ca="1">IF((ROW()-8)&lt;=MAX(③入力シート２!$AV$6:$AV$1085),INDEX(③入力シート２!AU$6:AU$1085,MATCH(ROW()-8,③入力シート２!$AV$6:$AV$1085,0)),"")</f>
        <v/>
      </c>
      <c r="BA33" s="158" t="s">
        <v>231</v>
      </c>
      <c r="BB33" s="158" t="s">
        <v>230</v>
      </c>
      <c r="BC33" s="411">
        <v>1</v>
      </c>
      <c r="BD33" s="158" t="s">
        <v>189</v>
      </c>
      <c r="BE33" s="158" t="s">
        <v>232</v>
      </c>
      <c r="BF33" s="591" t="str">
        <f t="shared" ca="1" si="12"/>
        <v/>
      </c>
      <c r="BG33" s="591"/>
      <c r="BH33" s="591"/>
      <c r="BI33" s="591"/>
      <c r="BJ33" s="166" t="s">
        <v>1</v>
      </c>
      <c r="BK33" s="593"/>
      <c r="BL33" s="594"/>
      <c r="BM33" s="594"/>
      <c r="BN33" s="158" t="s">
        <v>1</v>
      </c>
      <c r="BO33" s="158" t="s">
        <v>230</v>
      </c>
      <c r="BP33" s="150">
        <v>12</v>
      </c>
      <c r="BQ33" s="158" t="s">
        <v>231</v>
      </c>
      <c r="BR33" s="158" t="s">
        <v>230</v>
      </c>
      <c r="BS33" s="411">
        <v>1</v>
      </c>
      <c r="BT33" s="158" t="s">
        <v>189</v>
      </c>
      <c r="BU33" s="158" t="s">
        <v>232</v>
      </c>
      <c r="BV33" s="596">
        <f t="shared" si="13"/>
        <v>0</v>
      </c>
      <c r="BW33" s="596"/>
      <c r="BX33" s="596"/>
      <c r="BY33" s="596"/>
      <c r="BZ33" s="166" t="s">
        <v>1</v>
      </c>
      <c r="CA33" s="434" t="str">
        <f t="shared" ca="1" si="8"/>
        <v/>
      </c>
      <c r="CB33" s="435">
        <f t="shared" si="9"/>
        <v>0</v>
      </c>
      <c r="CC33" s="186"/>
      <c r="CD33" s="152"/>
    </row>
    <row r="34" spans="1:82" ht="26.1" customHeight="1" x14ac:dyDescent="0.15">
      <c r="A34" s="156">
        <v>26</v>
      </c>
      <c r="B34"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4" s="592"/>
      <c r="D34" s="592"/>
      <c r="E34" s="592"/>
      <c r="F34" s="592"/>
      <c r="G34"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4" s="587"/>
      <c r="I34" s="588"/>
      <c r="J34"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4" s="586" t="str">
        <f ca="1">IF((ROW()-8)&lt;=MAX(③入力シート２!$AV$6:$AV$1085),IF(INDEX(③入力シート２!AP$6:AP$1085,MATCH(ROW()-8,③入力シート２!$AV$6:$AV$1085,0))=1,"基本給",IF(INDEX(③入力シート２!AP$6:AP$1085,MATCH(ROW()-8,③入力シート２!$AV$6:$AV$1085,0))=2,"手当","法定福利費残")),"")</f>
        <v/>
      </c>
      <c r="L34" s="587"/>
      <c r="M34" s="587"/>
      <c r="N34" s="588"/>
      <c r="O34" s="589" t="str">
        <f ca="1">IF((ROW()-8)&lt;=MAX(③入力シート２!$AV$6:$AV$1085),INDEX(③入力シート２!AR$6:AR$1085,MATCH(ROW()-8,③入力シート２!$AV$6:$AV$1085,0)),"")</f>
        <v/>
      </c>
      <c r="P34" s="590"/>
      <c r="Q34" s="590"/>
      <c r="R34" s="158" t="s">
        <v>1</v>
      </c>
      <c r="S34" s="158" t="s">
        <v>230</v>
      </c>
      <c r="T34" s="449" t="str">
        <f ca="1">IF((ROW()-8)&lt;=MAX(③入力シート２!$AV$6:$AV$1085),INDEX(③入力シート２!AS$6:AS$1085,MATCH(ROW()-8,③入力シート２!$AV$6:$AV$1085,0)),"")</f>
        <v/>
      </c>
      <c r="U34" s="158" t="s">
        <v>231</v>
      </c>
      <c r="V34" s="158" t="s">
        <v>230</v>
      </c>
      <c r="W34" s="411">
        <v>1</v>
      </c>
      <c r="X34" s="158" t="s">
        <v>189</v>
      </c>
      <c r="Y34" s="158" t="s">
        <v>232</v>
      </c>
      <c r="Z34" s="591" t="str">
        <f t="shared" ca="1" si="10"/>
        <v/>
      </c>
      <c r="AA34" s="591"/>
      <c r="AB34" s="591"/>
      <c r="AC34" s="591"/>
      <c r="AD34" s="166" t="s">
        <v>1</v>
      </c>
      <c r="AE34" s="593"/>
      <c r="AF34" s="594"/>
      <c r="AG34" s="594"/>
      <c r="AH34" s="158" t="s">
        <v>1</v>
      </c>
      <c r="AI34" s="158" t="s">
        <v>230</v>
      </c>
      <c r="AJ34" s="149">
        <v>12</v>
      </c>
      <c r="AK34" s="158" t="s">
        <v>231</v>
      </c>
      <c r="AL34" s="158" t="s">
        <v>230</v>
      </c>
      <c r="AM34" s="411">
        <v>1</v>
      </c>
      <c r="AN34" s="158" t="s">
        <v>189</v>
      </c>
      <c r="AO34" s="158" t="s">
        <v>232</v>
      </c>
      <c r="AP34" s="595">
        <f t="shared" si="11"/>
        <v>0</v>
      </c>
      <c r="AQ34" s="595"/>
      <c r="AR34" s="595"/>
      <c r="AS34" s="595"/>
      <c r="AT34" s="167" t="s">
        <v>1</v>
      </c>
      <c r="AU34" s="589" t="str">
        <f ca="1">IF((ROW()-8)&lt;=MAX(③入力シート２!$AV$6:$AV$1085),INDEX(③入力シート２!AT$6:AT$1085,MATCH(ROW()-8,③入力シート２!$AV$6:$AV$1085,0)),"")</f>
        <v/>
      </c>
      <c r="AV34" s="590"/>
      <c r="AW34" s="590"/>
      <c r="AX34" s="158" t="s">
        <v>1</v>
      </c>
      <c r="AY34" s="158" t="s">
        <v>230</v>
      </c>
      <c r="AZ34" s="449" t="str">
        <f ca="1">IF((ROW()-8)&lt;=MAX(③入力シート２!$AV$6:$AV$1085),INDEX(③入力シート２!AU$6:AU$1085,MATCH(ROW()-8,③入力シート２!$AV$6:$AV$1085,0)),"")</f>
        <v/>
      </c>
      <c r="BA34" s="158" t="s">
        <v>231</v>
      </c>
      <c r="BB34" s="158" t="s">
        <v>230</v>
      </c>
      <c r="BC34" s="411">
        <v>1</v>
      </c>
      <c r="BD34" s="158" t="s">
        <v>189</v>
      </c>
      <c r="BE34" s="158" t="s">
        <v>232</v>
      </c>
      <c r="BF34" s="591" t="str">
        <f t="shared" ca="1" si="12"/>
        <v/>
      </c>
      <c r="BG34" s="591"/>
      <c r="BH34" s="591"/>
      <c r="BI34" s="591"/>
      <c r="BJ34" s="166" t="s">
        <v>1</v>
      </c>
      <c r="BK34" s="593"/>
      <c r="BL34" s="594"/>
      <c r="BM34" s="594"/>
      <c r="BN34" s="158" t="s">
        <v>1</v>
      </c>
      <c r="BO34" s="158" t="s">
        <v>230</v>
      </c>
      <c r="BP34" s="149">
        <v>12</v>
      </c>
      <c r="BQ34" s="158" t="s">
        <v>231</v>
      </c>
      <c r="BR34" s="158" t="s">
        <v>230</v>
      </c>
      <c r="BS34" s="411">
        <v>1</v>
      </c>
      <c r="BT34" s="158" t="s">
        <v>189</v>
      </c>
      <c r="BU34" s="158" t="s">
        <v>232</v>
      </c>
      <c r="BV34" s="596">
        <f t="shared" si="13"/>
        <v>0</v>
      </c>
      <c r="BW34" s="596"/>
      <c r="BX34" s="596"/>
      <c r="BY34" s="596"/>
      <c r="BZ34" s="166" t="s">
        <v>1</v>
      </c>
      <c r="CA34" s="434" t="str">
        <f t="shared" ca="1" si="8"/>
        <v/>
      </c>
      <c r="CB34" s="435">
        <f t="shared" si="9"/>
        <v>0</v>
      </c>
      <c r="CC34" s="186"/>
      <c r="CD34" s="152"/>
    </row>
    <row r="35" spans="1:82" ht="26.1" customHeight="1" x14ac:dyDescent="0.15">
      <c r="A35" s="156">
        <v>27</v>
      </c>
      <c r="B35"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5" s="584"/>
      <c r="D35" s="584"/>
      <c r="E35" s="584"/>
      <c r="F35" s="585"/>
      <c r="G35"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5" s="587"/>
      <c r="I35" s="588"/>
      <c r="J35"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5" s="586" t="str">
        <f ca="1">IF((ROW()-8)&lt;=MAX(③入力シート２!$AV$6:$AV$1085),IF(INDEX(③入力シート２!AP$6:AP$1085,MATCH(ROW()-8,③入力シート２!$AV$6:$AV$1085,0))=1,"基本給",IF(INDEX(③入力シート２!AP$6:AP$1085,MATCH(ROW()-8,③入力シート２!$AV$6:$AV$1085,0))=2,"手当","法定福利費残")),"")</f>
        <v/>
      </c>
      <c r="L35" s="587"/>
      <c r="M35" s="587"/>
      <c r="N35" s="588"/>
      <c r="O35" s="589" t="str">
        <f ca="1">IF((ROW()-8)&lt;=MAX(③入力シート２!$AV$6:$AV$1085),INDEX(③入力シート２!AR$6:AR$1085,MATCH(ROW()-8,③入力シート２!$AV$6:$AV$1085,0)),"")</f>
        <v/>
      </c>
      <c r="P35" s="590"/>
      <c r="Q35" s="590"/>
      <c r="R35" s="158" t="s">
        <v>1</v>
      </c>
      <c r="S35" s="158" t="s">
        <v>230</v>
      </c>
      <c r="T35" s="449" t="str">
        <f ca="1">IF((ROW()-8)&lt;=MAX(③入力シート２!$AV$6:$AV$1085),INDEX(③入力シート２!AS$6:AS$1085,MATCH(ROW()-8,③入力シート２!$AV$6:$AV$1085,0)),"")</f>
        <v/>
      </c>
      <c r="U35" s="158" t="s">
        <v>231</v>
      </c>
      <c r="V35" s="158" t="s">
        <v>230</v>
      </c>
      <c r="W35" s="411">
        <v>1</v>
      </c>
      <c r="X35" s="158" t="s">
        <v>189</v>
      </c>
      <c r="Y35" s="158" t="s">
        <v>232</v>
      </c>
      <c r="Z35" s="591" t="str">
        <f t="shared" ca="1" si="10"/>
        <v/>
      </c>
      <c r="AA35" s="591"/>
      <c r="AB35" s="591"/>
      <c r="AC35" s="591"/>
      <c r="AD35" s="166" t="s">
        <v>1</v>
      </c>
      <c r="AE35" s="593"/>
      <c r="AF35" s="594"/>
      <c r="AG35" s="594"/>
      <c r="AH35" s="158" t="s">
        <v>1</v>
      </c>
      <c r="AI35" s="158" t="s">
        <v>230</v>
      </c>
      <c r="AJ35" s="150">
        <v>12</v>
      </c>
      <c r="AK35" s="158" t="s">
        <v>231</v>
      </c>
      <c r="AL35" s="158" t="s">
        <v>230</v>
      </c>
      <c r="AM35" s="411">
        <v>1</v>
      </c>
      <c r="AN35" s="158" t="s">
        <v>189</v>
      </c>
      <c r="AO35" s="158" t="s">
        <v>232</v>
      </c>
      <c r="AP35" s="595">
        <f t="shared" si="11"/>
        <v>0</v>
      </c>
      <c r="AQ35" s="595"/>
      <c r="AR35" s="595"/>
      <c r="AS35" s="595"/>
      <c r="AT35" s="167" t="s">
        <v>1</v>
      </c>
      <c r="AU35" s="589" t="str">
        <f ca="1">IF((ROW()-8)&lt;=MAX(③入力シート２!$AV$6:$AV$1085),INDEX(③入力シート２!AT$6:AT$1085,MATCH(ROW()-8,③入力シート２!$AV$6:$AV$1085,0)),"")</f>
        <v/>
      </c>
      <c r="AV35" s="590"/>
      <c r="AW35" s="590"/>
      <c r="AX35" s="158" t="s">
        <v>1</v>
      </c>
      <c r="AY35" s="158" t="s">
        <v>230</v>
      </c>
      <c r="AZ35" s="449" t="str">
        <f ca="1">IF((ROW()-8)&lt;=MAX(③入力シート２!$AV$6:$AV$1085),INDEX(③入力シート２!AU$6:AU$1085,MATCH(ROW()-8,③入力シート２!$AV$6:$AV$1085,0)),"")</f>
        <v/>
      </c>
      <c r="BA35" s="158" t="s">
        <v>231</v>
      </c>
      <c r="BB35" s="158" t="s">
        <v>230</v>
      </c>
      <c r="BC35" s="411">
        <v>1</v>
      </c>
      <c r="BD35" s="158" t="s">
        <v>189</v>
      </c>
      <c r="BE35" s="158" t="s">
        <v>232</v>
      </c>
      <c r="BF35" s="591" t="str">
        <f t="shared" ca="1" si="12"/>
        <v/>
      </c>
      <c r="BG35" s="591"/>
      <c r="BH35" s="591"/>
      <c r="BI35" s="591"/>
      <c r="BJ35" s="166" t="s">
        <v>1</v>
      </c>
      <c r="BK35" s="593"/>
      <c r="BL35" s="594"/>
      <c r="BM35" s="594"/>
      <c r="BN35" s="158" t="s">
        <v>1</v>
      </c>
      <c r="BO35" s="158" t="s">
        <v>230</v>
      </c>
      <c r="BP35" s="150">
        <v>12</v>
      </c>
      <c r="BQ35" s="158" t="s">
        <v>231</v>
      </c>
      <c r="BR35" s="158" t="s">
        <v>230</v>
      </c>
      <c r="BS35" s="411">
        <v>1</v>
      </c>
      <c r="BT35" s="158" t="s">
        <v>189</v>
      </c>
      <c r="BU35" s="158" t="s">
        <v>232</v>
      </c>
      <c r="BV35" s="596">
        <f t="shared" si="13"/>
        <v>0</v>
      </c>
      <c r="BW35" s="596"/>
      <c r="BX35" s="596"/>
      <c r="BY35" s="596"/>
      <c r="BZ35" s="166" t="s">
        <v>1</v>
      </c>
      <c r="CA35" s="434" t="str">
        <f t="shared" ca="1" si="8"/>
        <v/>
      </c>
      <c r="CB35" s="435">
        <f t="shared" si="9"/>
        <v>0</v>
      </c>
      <c r="CC35" s="186"/>
      <c r="CD35" s="152"/>
    </row>
    <row r="36" spans="1:82" ht="26.1" customHeight="1" x14ac:dyDescent="0.15">
      <c r="A36" s="156">
        <v>28</v>
      </c>
      <c r="B36"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6" s="584"/>
      <c r="D36" s="584"/>
      <c r="E36" s="584"/>
      <c r="F36" s="585"/>
      <c r="G36"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6" s="587"/>
      <c r="I36" s="588"/>
      <c r="J36"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6" s="586" t="str">
        <f ca="1">IF((ROW()-8)&lt;=MAX(③入力シート２!$AV$6:$AV$1085),IF(INDEX(③入力シート２!AP$6:AP$1085,MATCH(ROW()-8,③入力シート２!$AV$6:$AV$1085,0))=1,"基本給",IF(INDEX(③入力シート２!AP$6:AP$1085,MATCH(ROW()-8,③入力シート２!$AV$6:$AV$1085,0))=2,"手当","法定福利費残")),"")</f>
        <v/>
      </c>
      <c r="L36" s="587"/>
      <c r="M36" s="587"/>
      <c r="N36" s="588"/>
      <c r="O36" s="589" t="str">
        <f ca="1">IF((ROW()-8)&lt;=MAX(③入力シート２!$AV$6:$AV$1085),INDEX(③入力シート２!AR$6:AR$1085,MATCH(ROW()-8,③入力シート２!$AV$6:$AV$1085,0)),"")</f>
        <v/>
      </c>
      <c r="P36" s="590"/>
      <c r="Q36" s="590"/>
      <c r="R36" s="158" t="s">
        <v>1</v>
      </c>
      <c r="S36" s="158" t="s">
        <v>230</v>
      </c>
      <c r="T36" s="449" t="str">
        <f ca="1">IF((ROW()-8)&lt;=MAX(③入力シート２!$AV$6:$AV$1085),INDEX(③入力シート２!AS$6:AS$1085,MATCH(ROW()-8,③入力シート２!$AV$6:$AV$1085,0)),"")</f>
        <v/>
      </c>
      <c r="U36" s="158" t="s">
        <v>231</v>
      </c>
      <c r="V36" s="158" t="s">
        <v>230</v>
      </c>
      <c r="W36" s="411">
        <v>1</v>
      </c>
      <c r="X36" s="158" t="s">
        <v>189</v>
      </c>
      <c r="Y36" s="158" t="s">
        <v>232</v>
      </c>
      <c r="Z36" s="591" t="str">
        <f t="shared" ca="1" si="10"/>
        <v/>
      </c>
      <c r="AA36" s="591"/>
      <c r="AB36" s="591"/>
      <c r="AC36" s="591"/>
      <c r="AD36" s="166" t="s">
        <v>1</v>
      </c>
      <c r="AE36" s="593"/>
      <c r="AF36" s="594"/>
      <c r="AG36" s="594"/>
      <c r="AH36" s="158" t="s">
        <v>1</v>
      </c>
      <c r="AI36" s="158" t="s">
        <v>230</v>
      </c>
      <c r="AJ36" s="149">
        <v>12</v>
      </c>
      <c r="AK36" s="158" t="s">
        <v>231</v>
      </c>
      <c r="AL36" s="158" t="s">
        <v>230</v>
      </c>
      <c r="AM36" s="411">
        <v>1</v>
      </c>
      <c r="AN36" s="158" t="s">
        <v>189</v>
      </c>
      <c r="AO36" s="158" t="s">
        <v>232</v>
      </c>
      <c r="AP36" s="595">
        <f t="shared" si="11"/>
        <v>0</v>
      </c>
      <c r="AQ36" s="595"/>
      <c r="AR36" s="595"/>
      <c r="AS36" s="595"/>
      <c r="AT36" s="167" t="s">
        <v>1</v>
      </c>
      <c r="AU36" s="589" t="str">
        <f ca="1">IF((ROW()-8)&lt;=MAX(③入力シート２!$AV$6:$AV$1085),INDEX(③入力シート２!AT$6:AT$1085,MATCH(ROW()-8,③入力シート２!$AV$6:$AV$1085,0)),"")</f>
        <v/>
      </c>
      <c r="AV36" s="590"/>
      <c r="AW36" s="590"/>
      <c r="AX36" s="158" t="s">
        <v>1</v>
      </c>
      <c r="AY36" s="158" t="s">
        <v>230</v>
      </c>
      <c r="AZ36" s="449" t="str">
        <f ca="1">IF((ROW()-8)&lt;=MAX(③入力シート２!$AV$6:$AV$1085),INDEX(③入力シート２!AU$6:AU$1085,MATCH(ROW()-8,③入力シート２!$AV$6:$AV$1085,0)),"")</f>
        <v/>
      </c>
      <c r="BA36" s="158" t="s">
        <v>231</v>
      </c>
      <c r="BB36" s="158" t="s">
        <v>230</v>
      </c>
      <c r="BC36" s="411">
        <v>1</v>
      </c>
      <c r="BD36" s="158" t="s">
        <v>189</v>
      </c>
      <c r="BE36" s="158" t="s">
        <v>232</v>
      </c>
      <c r="BF36" s="591" t="str">
        <f t="shared" ca="1" si="12"/>
        <v/>
      </c>
      <c r="BG36" s="591"/>
      <c r="BH36" s="591"/>
      <c r="BI36" s="591"/>
      <c r="BJ36" s="166" t="s">
        <v>1</v>
      </c>
      <c r="BK36" s="593"/>
      <c r="BL36" s="594"/>
      <c r="BM36" s="594"/>
      <c r="BN36" s="158" t="s">
        <v>1</v>
      </c>
      <c r="BO36" s="158" t="s">
        <v>230</v>
      </c>
      <c r="BP36" s="149">
        <v>12</v>
      </c>
      <c r="BQ36" s="158" t="s">
        <v>231</v>
      </c>
      <c r="BR36" s="158" t="s">
        <v>230</v>
      </c>
      <c r="BS36" s="411">
        <v>1</v>
      </c>
      <c r="BT36" s="158" t="s">
        <v>189</v>
      </c>
      <c r="BU36" s="158" t="s">
        <v>232</v>
      </c>
      <c r="BV36" s="596">
        <f t="shared" si="13"/>
        <v>0</v>
      </c>
      <c r="BW36" s="596"/>
      <c r="BX36" s="596"/>
      <c r="BY36" s="596"/>
      <c r="BZ36" s="166" t="s">
        <v>1</v>
      </c>
      <c r="CA36" s="434" t="str">
        <f t="shared" ca="1" si="8"/>
        <v/>
      </c>
      <c r="CB36" s="435">
        <f t="shared" si="9"/>
        <v>0</v>
      </c>
      <c r="CC36" s="186"/>
      <c r="CD36" s="152"/>
    </row>
    <row r="37" spans="1:82" ht="26.1" customHeight="1" x14ac:dyDescent="0.15">
      <c r="A37" s="156">
        <v>29</v>
      </c>
      <c r="B37"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7" s="584"/>
      <c r="D37" s="584"/>
      <c r="E37" s="584"/>
      <c r="F37" s="585"/>
      <c r="G37"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7" s="587"/>
      <c r="I37" s="588"/>
      <c r="J37" s="408"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7" s="586" t="str">
        <f ca="1">IF((ROW()-8)&lt;=MAX(③入力シート２!$AV$6:$AV$1085),IF(INDEX(③入力シート２!AP$6:AP$1085,MATCH(ROW()-8,③入力シート２!$AV$6:$AV$1085,0))=1,"基本給",IF(INDEX(③入力シート２!AP$6:AP$1085,MATCH(ROW()-8,③入力シート２!$AV$6:$AV$1085,0))=2,"手当","法定福利費残")),"")</f>
        <v/>
      </c>
      <c r="L37" s="587"/>
      <c r="M37" s="587"/>
      <c r="N37" s="588"/>
      <c r="O37" s="589" t="str">
        <f ca="1">IF((ROW()-8)&lt;=MAX(③入力シート２!$AV$6:$AV$1085),INDEX(③入力シート２!AR$6:AR$1085,MATCH(ROW()-8,③入力シート２!$AV$6:$AV$1085,0)),"")</f>
        <v/>
      </c>
      <c r="P37" s="590"/>
      <c r="Q37" s="590"/>
      <c r="R37" s="158" t="s">
        <v>1</v>
      </c>
      <c r="S37" s="158" t="s">
        <v>230</v>
      </c>
      <c r="T37" s="449" t="str">
        <f ca="1">IF((ROW()-8)&lt;=MAX(③入力シート２!$AV$6:$AV$1085),INDEX(③入力シート２!AS$6:AS$1085,MATCH(ROW()-8,③入力シート２!$AV$6:$AV$1085,0)),"")</f>
        <v/>
      </c>
      <c r="U37" s="158" t="s">
        <v>231</v>
      </c>
      <c r="V37" s="158" t="s">
        <v>230</v>
      </c>
      <c r="W37" s="411">
        <v>1</v>
      </c>
      <c r="X37" s="158" t="s">
        <v>189</v>
      </c>
      <c r="Y37" s="158" t="s">
        <v>232</v>
      </c>
      <c r="Z37" s="591" t="str">
        <f t="shared" ca="1" si="10"/>
        <v/>
      </c>
      <c r="AA37" s="591"/>
      <c r="AB37" s="591"/>
      <c r="AC37" s="591"/>
      <c r="AD37" s="166" t="s">
        <v>1</v>
      </c>
      <c r="AE37" s="593"/>
      <c r="AF37" s="594"/>
      <c r="AG37" s="594"/>
      <c r="AH37" s="158" t="s">
        <v>1</v>
      </c>
      <c r="AI37" s="158" t="s">
        <v>230</v>
      </c>
      <c r="AJ37" s="150">
        <v>12</v>
      </c>
      <c r="AK37" s="158" t="s">
        <v>231</v>
      </c>
      <c r="AL37" s="158" t="s">
        <v>230</v>
      </c>
      <c r="AM37" s="411">
        <v>1</v>
      </c>
      <c r="AN37" s="158" t="s">
        <v>189</v>
      </c>
      <c r="AO37" s="158" t="s">
        <v>232</v>
      </c>
      <c r="AP37" s="595">
        <f t="shared" si="11"/>
        <v>0</v>
      </c>
      <c r="AQ37" s="595"/>
      <c r="AR37" s="595"/>
      <c r="AS37" s="595"/>
      <c r="AT37" s="167" t="s">
        <v>1</v>
      </c>
      <c r="AU37" s="589" t="str">
        <f ca="1">IF((ROW()-8)&lt;=MAX(③入力シート２!$AV$6:$AV$1085),INDEX(③入力シート２!AT$6:AT$1085,MATCH(ROW()-8,③入力シート２!$AV$6:$AV$1085,0)),"")</f>
        <v/>
      </c>
      <c r="AV37" s="590"/>
      <c r="AW37" s="590"/>
      <c r="AX37" s="158" t="s">
        <v>1</v>
      </c>
      <c r="AY37" s="158" t="s">
        <v>230</v>
      </c>
      <c r="AZ37" s="449" t="str">
        <f ca="1">IF((ROW()-8)&lt;=MAX(③入力シート２!$AV$6:$AV$1085),INDEX(③入力シート２!AU$6:AU$1085,MATCH(ROW()-8,③入力シート２!$AV$6:$AV$1085,0)),"")</f>
        <v/>
      </c>
      <c r="BA37" s="158" t="s">
        <v>231</v>
      </c>
      <c r="BB37" s="158" t="s">
        <v>230</v>
      </c>
      <c r="BC37" s="411">
        <v>1</v>
      </c>
      <c r="BD37" s="158" t="s">
        <v>189</v>
      </c>
      <c r="BE37" s="158" t="s">
        <v>232</v>
      </c>
      <c r="BF37" s="591" t="str">
        <f t="shared" ca="1" si="12"/>
        <v/>
      </c>
      <c r="BG37" s="591"/>
      <c r="BH37" s="591"/>
      <c r="BI37" s="591"/>
      <c r="BJ37" s="166" t="s">
        <v>1</v>
      </c>
      <c r="BK37" s="593"/>
      <c r="BL37" s="594"/>
      <c r="BM37" s="594"/>
      <c r="BN37" s="158" t="s">
        <v>1</v>
      </c>
      <c r="BO37" s="158" t="s">
        <v>230</v>
      </c>
      <c r="BP37" s="150">
        <v>12</v>
      </c>
      <c r="BQ37" s="158" t="s">
        <v>231</v>
      </c>
      <c r="BR37" s="158" t="s">
        <v>230</v>
      </c>
      <c r="BS37" s="411">
        <v>1</v>
      </c>
      <c r="BT37" s="158" t="s">
        <v>189</v>
      </c>
      <c r="BU37" s="158" t="s">
        <v>232</v>
      </c>
      <c r="BV37" s="596">
        <f t="shared" si="13"/>
        <v>0</v>
      </c>
      <c r="BW37" s="596"/>
      <c r="BX37" s="596"/>
      <c r="BY37" s="596"/>
      <c r="BZ37" s="166" t="s">
        <v>1</v>
      </c>
      <c r="CA37" s="434" t="str">
        <f t="shared" ca="1" si="8"/>
        <v/>
      </c>
      <c r="CB37" s="435">
        <f t="shared" si="9"/>
        <v>0</v>
      </c>
      <c r="CC37" s="186"/>
      <c r="CD37" s="152"/>
    </row>
    <row r="38" spans="1:82" ht="26.1" customHeight="1" thickBot="1" x14ac:dyDescent="0.2">
      <c r="A38" s="156">
        <v>30</v>
      </c>
      <c r="B38" s="583" t="str">
        <f ca="1">IF((ROW()-8)&lt;=MAX(③入力シート２!$AV$6:$AV$1085),IF(INDIRECT("③入力シート2!C"&amp;(INDEX(③入力シート２!AO$6:AO$1085,MATCH(ROW()-8,③入力シート２!$AV$6:$AV$1085,0))+1)*3)="","",INDIRECT("③入力シート2!C"&amp;(INDEX(③入力シート２!AO$6:AO$1085,MATCH(ROW()-8,③入力シート２!$AV$6:$AV$1085,0))+1)*3)),"")</f>
        <v/>
      </c>
      <c r="C38" s="584"/>
      <c r="D38" s="584"/>
      <c r="E38" s="584"/>
      <c r="F38" s="585"/>
      <c r="G38" s="586" t="str">
        <f ca="1">IF((ROW()-8)&lt;=MAX(③入力シート２!$AV$6:$AV$1085),IF(INDIRECT("③入力シート2!E"&amp;(INDEX(③入力シート２!AO$6:AO$1085,MATCH(ROW()-8,③入力シート２!$AV$6:$AV$1085,0))+1)*3)="","",INDIRECT("③入力シート2!E"&amp;(INDEX(③入力シート２!AO$6:AO$1085,MATCH(ROW()-8,③入力シート２!$AV$6:$AV$1085,0))+1)*3)),"")</f>
        <v/>
      </c>
      <c r="H38" s="587"/>
      <c r="I38" s="588"/>
      <c r="J38" s="409" t="str">
        <f ca="1">IF((ROW()-8)&lt;=MAX(③入力シート２!$AV$6:$AV$1085),IF(INDIRECT("③入力シート2!F"&amp;(INDEX(③入力シート２!AO$6:AO$1085,MATCH(ROW()-8,③入力シート２!$AV$6:$AV$1085,0))+1)*3)="","",INDIRECT("③入力シート2!F"&amp;(INDEX(③入力シート２!AO$6:AO$1085,MATCH(ROW()-8,③入力シート２!$AV$6:$AV$1085,0))+1)*3)),"")</f>
        <v/>
      </c>
      <c r="K38" s="586" t="str">
        <f ca="1">IF((ROW()-8)&lt;=MAX(③入力シート２!$AV$6:$AV$1085),IF(INDEX(③入力シート２!AP$6:AP$1085,MATCH(ROW()-8,③入力シート２!$AV$6:$AV$1085,0))=1,"基本給",IF(INDEX(③入力シート２!AP$6:AP$1085,MATCH(ROW()-8,③入力シート２!$AV$6:$AV$1085,0))=2,"手当","法定福利費残")),"")</f>
        <v/>
      </c>
      <c r="L38" s="587"/>
      <c r="M38" s="587"/>
      <c r="N38" s="588"/>
      <c r="O38" s="589" t="str">
        <f ca="1">IF((ROW()-8)&lt;=MAX(③入力シート２!$AV$6:$AV$1085),INDEX(③入力シート２!AR$6:AR$1085,MATCH(ROW()-8,③入力シート２!$AV$6:$AV$1085,0)),"")</f>
        <v/>
      </c>
      <c r="P38" s="590"/>
      <c r="Q38" s="590"/>
      <c r="R38" s="158" t="s">
        <v>1</v>
      </c>
      <c r="S38" s="158" t="s">
        <v>230</v>
      </c>
      <c r="T38" s="449" t="str">
        <f ca="1">IF((ROW()-8)&lt;=MAX(③入力シート２!$AV$6:$AV$1085),INDEX(③入力シート２!AS$6:AS$1085,MATCH(ROW()-8,③入力シート２!$AV$6:$AV$1085,0)),"")</f>
        <v/>
      </c>
      <c r="U38" s="158" t="s">
        <v>231</v>
      </c>
      <c r="V38" s="158" t="s">
        <v>230</v>
      </c>
      <c r="W38" s="411">
        <v>1</v>
      </c>
      <c r="X38" s="158" t="s">
        <v>189</v>
      </c>
      <c r="Y38" s="158" t="s">
        <v>232</v>
      </c>
      <c r="Z38" s="591" t="str">
        <f t="shared" ca="1" si="6"/>
        <v/>
      </c>
      <c r="AA38" s="591"/>
      <c r="AB38" s="591"/>
      <c r="AC38" s="591"/>
      <c r="AD38" s="166" t="s">
        <v>1</v>
      </c>
      <c r="AE38" s="593"/>
      <c r="AF38" s="594"/>
      <c r="AG38" s="594"/>
      <c r="AH38" s="168" t="s">
        <v>1</v>
      </c>
      <c r="AI38" s="168" t="s">
        <v>230</v>
      </c>
      <c r="AJ38" s="149">
        <v>12</v>
      </c>
      <c r="AK38" s="158" t="s">
        <v>231</v>
      </c>
      <c r="AL38" s="158" t="s">
        <v>230</v>
      </c>
      <c r="AM38" s="411">
        <v>1</v>
      </c>
      <c r="AN38" s="158" t="s">
        <v>189</v>
      </c>
      <c r="AO38" s="158" t="s">
        <v>232</v>
      </c>
      <c r="AP38" s="595">
        <f t="shared" si="7"/>
        <v>0</v>
      </c>
      <c r="AQ38" s="595"/>
      <c r="AR38" s="595"/>
      <c r="AS38" s="595"/>
      <c r="AT38" s="167" t="s">
        <v>1</v>
      </c>
      <c r="AU38" s="589" t="str">
        <f ca="1">IF((ROW()-8)&lt;=MAX(③入力シート２!$AV$6:$AV$1085),INDEX(③入力シート２!AT$6:AT$1085,MATCH(ROW()-8,③入力シート２!$AV$6:$AV$1085,0)),"")</f>
        <v/>
      </c>
      <c r="AV38" s="590"/>
      <c r="AW38" s="590"/>
      <c r="AX38" s="158" t="s">
        <v>1</v>
      </c>
      <c r="AY38" s="158" t="s">
        <v>230</v>
      </c>
      <c r="AZ38" s="449" t="str">
        <f ca="1">IF((ROW()-8)&lt;=MAX(③入力シート２!$AV$6:$AV$1085),INDEX(③入力シート２!AU$6:AU$1085,MATCH(ROW()-8,③入力シート２!$AV$6:$AV$1085,0)),"")</f>
        <v/>
      </c>
      <c r="BA38" s="158" t="s">
        <v>231</v>
      </c>
      <c r="BB38" s="158" t="s">
        <v>230</v>
      </c>
      <c r="BC38" s="411">
        <v>1</v>
      </c>
      <c r="BD38" s="158" t="s">
        <v>189</v>
      </c>
      <c r="BE38" s="158" t="s">
        <v>232</v>
      </c>
      <c r="BF38" s="591" t="str">
        <f t="shared" ca="1" si="4"/>
        <v/>
      </c>
      <c r="BG38" s="591"/>
      <c r="BH38" s="591"/>
      <c r="BI38" s="591"/>
      <c r="BJ38" s="166" t="s">
        <v>1</v>
      </c>
      <c r="BK38" s="593"/>
      <c r="BL38" s="594"/>
      <c r="BM38" s="594"/>
      <c r="BN38" s="158" t="s">
        <v>1</v>
      </c>
      <c r="BO38" s="158" t="s">
        <v>230</v>
      </c>
      <c r="BP38" s="149">
        <v>12</v>
      </c>
      <c r="BQ38" s="158" t="s">
        <v>231</v>
      </c>
      <c r="BR38" s="158" t="s">
        <v>230</v>
      </c>
      <c r="BS38" s="411">
        <v>1</v>
      </c>
      <c r="BT38" s="158" t="s">
        <v>189</v>
      </c>
      <c r="BU38" s="158" t="s">
        <v>232</v>
      </c>
      <c r="BV38" s="597">
        <f t="shared" si="5"/>
        <v>0</v>
      </c>
      <c r="BW38" s="597"/>
      <c r="BX38" s="597"/>
      <c r="BY38" s="597"/>
      <c r="BZ38" s="166" t="s">
        <v>1</v>
      </c>
      <c r="CA38" s="434" t="str">
        <f t="shared" ca="1" si="8"/>
        <v/>
      </c>
      <c r="CB38" s="435">
        <f t="shared" si="9"/>
        <v>0</v>
      </c>
      <c r="CC38" s="186"/>
      <c r="CD38" s="152"/>
    </row>
    <row r="39" spans="1:82" s="171" customFormat="1" ht="26.1" customHeight="1" x14ac:dyDescent="0.15">
      <c r="A39" s="598" t="s">
        <v>236</v>
      </c>
      <c r="B39" s="599"/>
      <c r="C39" s="599"/>
      <c r="D39" s="599"/>
      <c r="E39" s="599"/>
      <c r="F39" s="599"/>
      <c r="G39" s="599"/>
      <c r="H39" s="599"/>
      <c r="I39" s="599"/>
      <c r="J39" s="600"/>
      <c r="K39" s="599"/>
      <c r="L39" s="599"/>
      <c r="M39" s="599"/>
      <c r="N39" s="599"/>
      <c r="O39" s="601">
        <f ca="1">SUM(Z9:AC38)</f>
        <v>0</v>
      </c>
      <c r="P39" s="602"/>
      <c r="Q39" s="602"/>
      <c r="R39" s="602"/>
      <c r="S39" s="602"/>
      <c r="T39" s="602"/>
      <c r="U39" s="602"/>
      <c r="V39" s="602"/>
      <c r="W39" s="602"/>
      <c r="X39" s="602"/>
      <c r="Y39" s="602"/>
      <c r="Z39" s="602"/>
      <c r="AA39" s="602"/>
      <c r="AB39" s="602"/>
      <c r="AC39" s="602"/>
      <c r="AD39" s="169" t="s">
        <v>1</v>
      </c>
      <c r="AE39" s="602">
        <f>SUM(AP9:AS38)</f>
        <v>0</v>
      </c>
      <c r="AF39" s="602"/>
      <c r="AG39" s="602"/>
      <c r="AH39" s="602"/>
      <c r="AI39" s="602"/>
      <c r="AJ39" s="602"/>
      <c r="AK39" s="602"/>
      <c r="AL39" s="602"/>
      <c r="AM39" s="602"/>
      <c r="AN39" s="602"/>
      <c r="AO39" s="602"/>
      <c r="AP39" s="602"/>
      <c r="AQ39" s="602"/>
      <c r="AR39" s="602"/>
      <c r="AS39" s="602"/>
      <c r="AT39" s="170" t="s">
        <v>1</v>
      </c>
      <c r="AU39" s="601">
        <f ca="1">SUM(BF9:BI38)</f>
        <v>0</v>
      </c>
      <c r="AV39" s="602"/>
      <c r="AW39" s="602"/>
      <c r="AX39" s="602"/>
      <c r="AY39" s="602"/>
      <c r="AZ39" s="602"/>
      <c r="BA39" s="602"/>
      <c r="BB39" s="602"/>
      <c r="BC39" s="602"/>
      <c r="BD39" s="602"/>
      <c r="BE39" s="602"/>
      <c r="BF39" s="602"/>
      <c r="BG39" s="602"/>
      <c r="BH39" s="602"/>
      <c r="BI39" s="602"/>
      <c r="BJ39" s="169" t="s">
        <v>1</v>
      </c>
      <c r="BK39" s="602">
        <f>SUM(BV9:BY38)</f>
        <v>0</v>
      </c>
      <c r="BL39" s="602"/>
      <c r="BM39" s="602"/>
      <c r="BN39" s="602"/>
      <c r="BO39" s="602"/>
      <c r="BP39" s="602"/>
      <c r="BQ39" s="602"/>
      <c r="BR39" s="602"/>
      <c r="BS39" s="602"/>
      <c r="BT39" s="602"/>
      <c r="BU39" s="602"/>
      <c r="BV39" s="602"/>
      <c r="BW39" s="602"/>
      <c r="BX39" s="602"/>
      <c r="BY39" s="602"/>
      <c r="BZ39" s="170" t="s">
        <v>1</v>
      </c>
      <c r="CA39" s="186"/>
      <c r="CB39" s="194"/>
      <c r="CC39" s="186"/>
      <c r="CD39" s="152"/>
    </row>
    <row r="40" spans="1:82" s="171" customFormat="1" ht="26.1" customHeight="1" x14ac:dyDescent="0.15">
      <c r="A40" s="606" t="s">
        <v>237</v>
      </c>
      <c r="B40" s="607"/>
      <c r="C40" s="607"/>
      <c r="D40" s="607"/>
      <c r="E40" s="607"/>
      <c r="F40" s="607"/>
      <c r="G40" s="607"/>
      <c r="H40" s="607"/>
      <c r="I40" s="607"/>
      <c r="J40" s="607"/>
      <c r="K40" s="607"/>
      <c r="L40" s="607"/>
      <c r="M40" s="607"/>
      <c r="N40" s="608"/>
      <c r="O40" s="609">
        <f ca="1">IFERROR(O39*①入力シート!L21,0)</f>
        <v>0</v>
      </c>
      <c r="P40" s="610"/>
      <c r="Q40" s="610"/>
      <c r="R40" s="610"/>
      <c r="S40" s="610"/>
      <c r="T40" s="610"/>
      <c r="U40" s="610"/>
      <c r="V40" s="610"/>
      <c r="W40" s="610"/>
      <c r="X40" s="610"/>
      <c r="Y40" s="610"/>
      <c r="Z40" s="610"/>
      <c r="AA40" s="610"/>
      <c r="AB40" s="610"/>
      <c r="AC40" s="610"/>
      <c r="AD40" s="172" t="s">
        <v>1</v>
      </c>
      <c r="AE40" s="224"/>
      <c r="AF40" s="224"/>
      <c r="AG40" s="224"/>
      <c r="AH40" s="224"/>
      <c r="AI40" s="224"/>
      <c r="AJ40" s="224"/>
      <c r="AK40" s="224"/>
      <c r="AL40" s="224"/>
      <c r="AM40" s="224"/>
      <c r="AN40" s="224"/>
      <c r="AO40" s="224"/>
      <c r="AP40" s="224"/>
      <c r="AQ40" s="224"/>
      <c r="AR40" s="224"/>
      <c r="AS40" s="224"/>
      <c r="AT40" s="173"/>
      <c r="AU40" s="609">
        <f ca="1">IFERROR(AU39*①入力シート!L21,0)</f>
        <v>0</v>
      </c>
      <c r="AV40" s="610"/>
      <c r="AW40" s="610"/>
      <c r="AX40" s="610"/>
      <c r="AY40" s="610"/>
      <c r="AZ40" s="610"/>
      <c r="BA40" s="610"/>
      <c r="BB40" s="610"/>
      <c r="BC40" s="610"/>
      <c r="BD40" s="610"/>
      <c r="BE40" s="610"/>
      <c r="BF40" s="610"/>
      <c r="BG40" s="610"/>
      <c r="BH40" s="610"/>
      <c r="BI40" s="610"/>
      <c r="BJ40" s="172" t="s">
        <v>1</v>
      </c>
      <c r="BK40" s="224"/>
      <c r="BL40" s="224"/>
      <c r="BM40" s="224"/>
      <c r="BN40" s="224"/>
      <c r="BO40" s="224"/>
      <c r="BP40" s="224"/>
      <c r="BQ40" s="224"/>
      <c r="BR40" s="224"/>
      <c r="BS40" s="224"/>
      <c r="BT40" s="224"/>
      <c r="BU40" s="224"/>
      <c r="BV40" s="224"/>
      <c r="BW40" s="224"/>
      <c r="BX40" s="224"/>
      <c r="BY40" s="224"/>
      <c r="BZ40" s="173"/>
      <c r="CA40" s="186"/>
      <c r="CB40" s="194"/>
      <c r="CC40" s="152"/>
      <c r="CD40" s="152"/>
    </row>
    <row r="41" spans="1:82" s="171" customFormat="1" ht="26.1" customHeight="1" thickBot="1" x14ac:dyDescent="0.2">
      <c r="A41" s="611" t="s">
        <v>238</v>
      </c>
      <c r="B41" s="612"/>
      <c r="C41" s="612"/>
      <c r="D41" s="612"/>
      <c r="E41" s="612"/>
      <c r="F41" s="612"/>
      <c r="G41" s="612"/>
      <c r="H41" s="612"/>
      <c r="I41" s="612"/>
      <c r="J41" s="612"/>
      <c r="K41" s="612"/>
      <c r="L41" s="612"/>
      <c r="M41" s="612"/>
      <c r="N41" s="613"/>
      <c r="O41" s="614">
        <f ca="1">O39+O40</f>
        <v>0</v>
      </c>
      <c r="P41" s="615"/>
      <c r="Q41" s="615"/>
      <c r="R41" s="615"/>
      <c r="S41" s="615"/>
      <c r="T41" s="615"/>
      <c r="U41" s="615"/>
      <c r="V41" s="615"/>
      <c r="W41" s="615"/>
      <c r="X41" s="615"/>
      <c r="Y41" s="615"/>
      <c r="Z41" s="615"/>
      <c r="AA41" s="615"/>
      <c r="AB41" s="615"/>
      <c r="AC41" s="615"/>
      <c r="AD41" s="174" t="s">
        <v>1</v>
      </c>
      <c r="AE41" s="175"/>
      <c r="AF41" s="175"/>
      <c r="AG41" s="175"/>
      <c r="AH41" s="175"/>
      <c r="AI41" s="175"/>
      <c r="AJ41" s="175"/>
      <c r="AK41" s="175"/>
      <c r="AL41" s="175"/>
      <c r="AM41" s="175"/>
      <c r="AN41" s="175"/>
      <c r="AO41" s="175"/>
      <c r="AP41" s="175"/>
      <c r="AQ41" s="175"/>
      <c r="AR41" s="175"/>
      <c r="AS41" s="175"/>
      <c r="AT41" s="176"/>
      <c r="AU41" s="616">
        <f ca="1">AU39+AU40</f>
        <v>0</v>
      </c>
      <c r="AV41" s="617"/>
      <c r="AW41" s="617"/>
      <c r="AX41" s="617"/>
      <c r="AY41" s="617"/>
      <c r="AZ41" s="617"/>
      <c r="BA41" s="617"/>
      <c r="BB41" s="617"/>
      <c r="BC41" s="617"/>
      <c r="BD41" s="617"/>
      <c r="BE41" s="617"/>
      <c r="BF41" s="617"/>
      <c r="BG41" s="617"/>
      <c r="BH41" s="617"/>
      <c r="BI41" s="617"/>
      <c r="BJ41" s="174" t="s">
        <v>1</v>
      </c>
      <c r="BK41" s="175"/>
      <c r="BL41" s="175"/>
      <c r="BM41" s="175"/>
      <c r="BN41" s="175"/>
      <c r="BO41" s="175"/>
      <c r="BP41" s="175"/>
      <c r="BQ41" s="175"/>
      <c r="BR41" s="175"/>
      <c r="BS41" s="175"/>
      <c r="BT41" s="175"/>
      <c r="BU41" s="175"/>
      <c r="BV41" s="175"/>
      <c r="BW41" s="175"/>
      <c r="BX41" s="175"/>
      <c r="BY41" s="175"/>
      <c r="BZ41" s="176"/>
      <c r="CA41" s="186"/>
      <c r="CB41" s="194"/>
      <c r="CC41" s="152"/>
      <c r="CD41" s="152"/>
    </row>
    <row r="42" spans="1:82" s="171" customFormat="1" ht="41.25" customHeight="1" x14ac:dyDescent="0.15">
      <c r="A42" s="200"/>
      <c r="B42" s="200"/>
      <c r="C42" s="200"/>
      <c r="D42" s="200"/>
      <c r="E42" s="200"/>
      <c r="F42" s="200"/>
      <c r="G42" s="200"/>
      <c r="H42" s="200"/>
      <c r="I42" s="200"/>
      <c r="J42" s="200"/>
      <c r="K42" s="200"/>
      <c r="L42" s="200"/>
      <c r="M42" s="200"/>
      <c r="N42" s="200"/>
      <c r="O42" s="202"/>
      <c r="P42" s="202"/>
      <c r="Q42" s="202"/>
      <c r="R42" s="202"/>
      <c r="S42" s="202"/>
      <c r="T42" s="202"/>
      <c r="U42" s="202"/>
      <c r="V42" s="202"/>
      <c r="W42" s="202"/>
      <c r="X42" s="202"/>
      <c r="Y42" s="202"/>
      <c r="Z42" s="202"/>
      <c r="AA42" s="202"/>
      <c r="AB42" s="202"/>
      <c r="AC42" s="202"/>
      <c r="AD42" s="189"/>
      <c r="AE42" s="224"/>
      <c r="AF42" s="224"/>
      <c r="AG42" s="224"/>
      <c r="AH42" s="224"/>
      <c r="AI42" s="224"/>
      <c r="AJ42" s="224"/>
      <c r="AK42" s="224"/>
      <c r="AL42" s="224"/>
      <c r="AM42" s="224"/>
      <c r="AN42" s="224"/>
      <c r="AO42" s="224"/>
      <c r="AP42" s="224"/>
      <c r="AQ42" s="224"/>
      <c r="AR42" s="224"/>
      <c r="AS42" s="224"/>
      <c r="AT42" s="189"/>
      <c r="AU42" s="202"/>
      <c r="AV42" s="202"/>
      <c r="AW42" s="202"/>
      <c r="AX42" s="202"/>
      <c r="AY42" s="202"/>
      <c r="AZ42" s="202"/>
      <c r="BA42" s="202"/>
      <c r="BB42" s="202"/>
      <c r="BC42" s="202"/>
      <c r="BD42" s="202"/>
      <c r="BE42" s="202"/>
      <c r="BF42" s="202"/>
      <c r="BG42" s="202"/>
      <c r="BH42" s="202"/>
      <c r="BI42" s="202"/>
      <c r="BJ42" s="189"/>
      <c r="BK42" s="224"/>
      <c r="BL42" s="224"/>
      <c r="BM42" s="224"/>
      <c r="BN42" s="224"/>
      <c r="BO42" s="224"/>
      <c r="BP42" s="224"/>
      <c r="BQ42" s="224"/>
      <c r="BR42" s="224"/>
      <c r="BS42" s="224"/>
      <c r="BT42" s="224"/>
      <c r="BU42" s="224"/>
      <c r="BV42" s="224"/>
      <c r="BW42" s="224"/>
      <c r="BX42" s="224"/>
      <c r="BY42" s="224"/>
      <c r="BZ42" s="189"/>
      <c r="CA42" s="186"/>
      <c r="CB42" s="186"/>
      <c r="CC42" s="152"/>
      <c r="CD42" s="152"/>
    </row>
    <row r="43" spans="1:82" s="171" customFormat="1" ht="41.25" customHeight="1" x14ac:dyDescent="0.15">
      <c r="A43" s="624"/>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c r="BQ43" s="624"/>
      <c r="BR43" s="624"/>
      <c r="BS43" s="624"/>
      <c r="BT43" s="624"/>
      <c r="BU43" s="624"/>
      <c r="BV43" s="624"/>
      <c r="BW43" s="624"/>
      <c r="BX43" s="624"/>
      <c r="BY43" s="624"/>
      <c r="BZ43" s="624"/>
      <c r="CA43" s="624"/>
      <c r="CB43" s="624"/>
      <c r="CC43" s="152"/>
      <c r="CD43" s="152"/>
    </row>
    <row r="44" spans="1:82" s="171" customFormat="1" ht="41.25" customHeight="1" x14ac:dyDescent="0.15">
      <c r="A44" s="200"/>
      <c r="B44" s="200"/>
      <c r="C44" s="200"/>
      <c r="D44" s="200"/>
      <c r="E44" s="200"/>
      <c r="F44" s="200"/>
      <c r="G44" s="200"/>
      <c r="H44" s="200"/>
      <c r="I44" s="200"/>
      <c r="J44" s="200"/>
      <c r="K44" s="200"/>
      <c r="L44" s="200"/>
      <c r="M44" s="200"/>
      <c r="N44" s="200"/>
      <c r="O44" s="202"/>
      <c r="P44" s="202"/>
      <c r="Q44" s="202"/>
      <c r="R44" s="202"/>
      <c r="S44" s="202"/>
      <c r="T44" s="202"/>
      <c r="U44" s="202"/>
      <c r="V44" s="202"/>
      <c r="W44" s="203"/>
      <c r="X44" s="203"/>
      <c r="Y44" s="203"/>
      <c r="Z44" s="203"/>
      <c r="AA44" s="203"/>
      <c r="AB44" s="203"/>
      <c r="AC44" s="203"/>
      <c r="AD44" s="189"/>
      <c r="AE44" s="224"/>
      <c r="AF44" s="224"/>
      <c r="AG44" s="224"/>
      <c r="AH44" s="224"/>
      <c r="AI44" s="224"/>
      <c r="AJ44" s="224"/>
      <c r="AK44" s="224"/>
      <c r="AL44" s="224"/>
      <c r="AM44" s="224"/>
      <c r="AN44" s="224"/>
      <c r="AO44" s="224"/>
      <c r="AP44" s="224"/>
      <c r="AQ44" s="224"/>
      <c r="AR44" s="224"/>
      <c r="AS44" s="224"/>
      <c r="AT44" s="189"/>
      <c r="AU44" s="202"/>
      <c r="AV44" s="202"/>
      <c r="AW44" s="202"/>
      <c r="AX44" s="202"/>
      <c r="AY44" s="202"/>
      <c r="AZ44" s="202"/>
      <c r="BA44" s="202"/>
      <c r="BB44" s="202"/>
      <c r="BC44" s="202"/>
      <c r="BD44" s="202"/>
      <c r="BE44" s="202"/>
      <c r="BF44" s="202"/>
      <c r="BG44" s="202"/>
      <c r="BH44" s="202"/>
      <c r="BI44" s="202"/>
      <c r="BJ44" s="189"/>
      <c r="BK44" s="224"/>
      <c r="BL44" s="224"/>
      <c r="BM44" s="224"/>
      <c r="BN44" s="224"/>
      <c r="BO44" s="224"/>
      <c r="BP44" s="224"/>
      <c r="BQ44" s="224"/>
      <c r="BR44" s="224"/>
      <c r="BS44" s="224"/>
      <c r="BT44" s="224"/>
      <c r="BU44" s="224"/>
      <c r="BV44" s="224"/>
      <c r="BW44" s="224"/>
      <c r="BX44" s="224"/>
      <c r="BY44" s="224"/>
      <c r="BZ44" s="189"/>
      <c r="CA44" s="186"/>
      <c r="CB44" s="186"/>
      <c r="CC44" s="152"/>
      <c r="CD44" s="152"/>
    </row>
    <row r="45" spans="1:82" ht="30" customHeight="1" x14ac:dyDescent="0.15">
      <c r="A45" s="236" t="s">
        <v>270</v>
      </c>
      <c r="B45" s="186"/>
      <c r="C45" s="186"/>
      <c r="D45" s="186"/>
      <c r="E45" s="186"/>
      <c r="F45" s="186"/>
      <c r="G45" s="152"/>
      <c r="H45" s="152"/>
      <c r="I45" s="152"/>
      <c r="J45" s="152"/>
      <c r="K45" s="152"/>
      <c r="L45" s="152"/>
      <c r="M45" s="152"/>
      <c r="N45" s="152"/>
      <c r="O45" s="152"/>
      <c r="P45" s="152"/>
      <c r="Q45" s="152"/>
      <c r="R45" s="152"/>
      <c r="S45" s="152"/>
      <c r="T45" s="152"/>
      <c r="U45" s="152"/>
      <c r="V45" s="152"/>
      <c r="W45" s="621">
        <f>BP1</f>
        <v>0</v>
      </c>
      <c r="X45" s="622"/>
      <c r="Y45" s="622"/>
      <c r="Z45" s="622"/>
      <c r="AA45" s="622"/>
      <c r="AB45" s="622"/>
      <c r="AC45" s="622"/>
      <c r="AD45" s="618" t="s">
        <v>51</v>
      </c>
      <c r="AE45" s="619"/>
      <c r="AF45" s="619">
        <f>BK3</f>
        <v>0</v>
      </c>
      <c r="AG45" s="620"/>
      <c r="AH45" s="620"/>
      <c r="AI45" s="620"/>
      <c r="AJ45" s="620"/>
      <c r="AK45" s="620"/>
      <c r="AL45" s="620"/>
      <c r="AM45" s="620"/>
      <c r="AN45" s="620"/>
      <c r="AO45" s="620"/>
      <c r="AP45" s="620"/>
      <c r="AQ45" s="620"/>
      <c r="AR45" s="620"/>
      <c r="AS45" s="620"/>
      <c r="AT45" s="620"/>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row>
    <row r="46" spans="1:82" s="179" customFormat="1" ht="34.5" customHeight="1" thickBot="1" x14ac:dyDescent="0.2">
      <c r="A46" s="569" t="s">
        <v>220</v>
      </c>
      <c r="B46" s="569"/>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4"/>
      <c r="AF46" s="604"/>
      <c r="AG46" s="604"/>
      <c r="AH46" s="604"/>
      <c r="AI46" s="604"/>
      <c r="AJ46" s="604"/>
      <c r="AK46" s="604"/>
      <c r="AL46" s="604"/>
      <c r="AM46" s="604"/>
      <c r="AN46" s="604"/>
      <c r="AO46" s="604"/>
      <c r="AP46" s="604"/>
      <c r="AQ46" s="604"/>
      <c r="AR46" s="604"/>
      <c r="AS46" s="604"/>
      <c r="AT46" s="604"/>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8"/>
      <c r="CB46" s="178"/>
      <c r="CC46" s="178"/>
      <c r="CD46" s="178"/>
    </row>
    <row r="47" spans="1:82" s="155" customFormat="1" ht="20.100000000000001" customHeight="1" x14ac:dyDescent="0.15">
      <c r="A47" s="548" t="s">
        <v>72</v>
      </c>
      <c r="B47" s="550" t="s">
        <v>221</v>
      </c>
      <c r="C47" s="551"/>
      <c r="D47" s="551"/>
      <c r="E47" s="551"/>
      <c r="F47" s="552"/>
      <c r="G47" s="550" t="s">
        <v>222</v>
      </c>
      <c r="H47" s="551"/>
      <c r="I47" s="552"/>
      <c r="J47" s="505" t="s">
        <v>296</v>
      </c>
      <c r="K47" s="507" t="s">
        <v>318</v>
      </c>
      <c r="L47" s="556"/>
      <c r="M47" s="556"/>
      <c r="N47" s="556"/>
      <c r="O47" s="605" t="s">
        <v>223</v>
      </c>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60"/>
      <c r="AU47" s="200"/>
      <c r="AV47" s="200"/>
      <c r="AW47" s="623"/>
      <c r="AX47" s="623"/>
      <c r="AY47" s="623"/>
      <c r="AZ47" s="623"/>
      <c r="BA47" s="623"/>
      <c r="BB47" s="623"/>
      <c r="BC47" s="623"/>
      <c r="BD47" s="623"/>
      <c r="BE47" s="623"/>
      <c r="BF47" s="623"/>
      <c r="BG47" s="623"/>
      <c r="BH47" s="623"/>
      <c r="BI47" s="623"/>
      <c r="BJ47" s="623"/>
      <c r="BK47" s="623"/>
      <c r="BL47" s="623"/>
      <c r="BM47" s="623"/>
      <c r="BN47" s="623"/>
      <c r="BO47" s="623"/>
      <c r="BP47" s="623"/>
      <c r="BQ47" s="623"/>
      <c r="BR47" s="623"/>
      <c r="BS47" s="623"/>
      <c r="BT47" s="623"/>
      <c r="BU47" s="623"/>
      <c r="BV47" s="623"/>
      <c r="BW47" s="623"/>
      <c r="BX47" s="623"/>
      <c r="BY47" s="623"/>
      <c r="BZ47" s="623"/>
      <c r="CA47" s="623"/>
      <c r="CB47" s="623"/>
      <c r="CC47" s="154"/>
      <c r="CD47" s="154"/>
    </row>
    <row r="48" spans="1:82" s="155" customFormat="1" ht="60" customHeight="1" thickBot="1" x14ac:dyDescent="0.2">
      <c r="A48" s="549"/>
      <c r="B48" s="553"/>
      <c r="C48" s="554"/>
      <c r="D48" s="554"/>
      <c r="E48" s="554"/>
      <c r="F48" s="555"/>
      <c r="G48" s="553"/>
      <c r="H48" s="554"/>
      <c r="I48" s="555"/>
      <c r="J48" s="506"/>
      <c r="K48" s="557"/>
      <c r="L48" s="558"/>
      <c r="M48" s="558"/>
      <c r="N48" s="558"/>
      <c r="O48" s="195"/>
      <c r="P48" s="226"/>
      <c r="Q48" s="226"/>
      <c r="R48" s="226"/>
      <c r="S48" s="226"/>
      <c r="T48" s="226"/>
      <c r="U48" s="226"/>
      <c r="V48" s="226"/>
      <c r="W48" s="226"/>
      <c r="X48" s="226"/>
      <c r="Y48" s="226"/>
      <c r="Z48" s="226"/>
      <c r="AA48" s="226"/>
      <c r="AB48" s="226"/>
      <c r="AC48" s="226"/>
      <c r="AD48" s="226"/>
      <c r="AE48" s="578" t="s">
        <v>239</v>
      </c>
      <c r="AF48" s="579"/>
      <c r="AG48" s="579"/>
      <c r="AH48" s="579"/>
      <c r="AI48" s="579"/>
      <c r="AJ48" s="579"/>
      <c r="AK48" s="579"/>
      <c r="AL48" s="579"/>
      <c r="AM48" s="579"/>
      <c r="AN48" s="579"/>
      <c r="AO48" s="579"/>
      <c r="AP48" s="579"/>
      <c r="AQ48" s="579"/>
      <c r="AR48" s="579"/>
      <c r="AS48" s="579"/>
      <c r="AT48" s="580"/>
      <c r="AU48" s="180"/>
      <c r="AV48" s="180"/>
      <c r="AW48" s="623"/>
      <c r="AX48" s="623"/>
      <c r="AY48" s="623"/>
      <c r="AZ48" s="623"/>
      <c r="BA48" s="623"/>
      <c r="BB48" s="623"/>
      <c r="BC48" s="623"/>
      <c r="BD48" s="623"/>
      <c r="BE48" s="623"/>
      <c r="BF48" s="623"/>
      <c r="BG48" s="623"/>
      <c r="BH48" s="623"/>
      <c r="BI48" s="623"/>
      <c r="BJ48" s="623"/>
      <c r="BK48" s="623"/>
      <c r="BL48" s="623"/>
      <c r="BM48" s="623"/>
      <c r="BN48" s="623"/>
      <c r="BO48" s="623"/>
      <c r="BP48" s="623"/>
      <c r="BQ48" s="623"/>
      <c r="BR48" s="623"/>
      <c r="BS48" s="623"/>
      <c r="BT48" s="623"/>
      <c r="BU48" s="623"/>
      <c r="BV48" s="623"/>
      <c r="BW48" s="623"/>
      <c r="BX48" s="623"/>
      <c r="BY48" s="623"/>
      <c r="BZ48" s="623"/>
      <c r="CA48" s="623"/>
      <c r="CB48" s="623"/>
      <c r="CC48" s="154"/>
      <c r="CD48" s="154"/>
    </row>
    <row r="49" spans="1:82" s="187" customFormat="1" ht="26.1" customHeight="1" x14ac:dyDescent="0.15">
      <c r="A49" s="156" t="s">
        <v>226</v>
      </c>
      <c r="B49" s="627" t="s">
        <v>240</v>
      </c>
      <c r="C49" s="633"/>
      <c r="D49" s="633"/>
      <c r="E49" s="633"/>
      <c r="F49" s="633"/>
      <c r="G49" s="563" t="s">
        <v>228</v>
      </c>
      <c r="H49" s="562"/>
      <c r="I49" s="562"/>
      <c r="J49" s="181">
        <v>3</v>
      </c>
      <c r="K49" s="563" t="s">
        <v>229</v>
      </c>
      <c r="L49" s="562"/>
      <c r="M49" s="562"/>
      <c r="N49" s="562"/>
      <c r="O49" s="632">
        <v>5000</v>
      </c>
      <c r="P49" s="566"/>
      <c r="Q49" s="566"/>
      <c r="R49" s="158" t="s">
        <v>1</v>
      </c>
      <c r="S49" s="158" t="s">
        <v>230</v>
      </c>
      <c r="T49" s="149">
        <v>12</v>
      </c>
      <c r="U49" s="158" t="s">
        <v>231</v>
      </c>
      <c r="V49" s="158" t="s">
        <v>230</v>
      </c>
      <c r="W49" s="149">
        <v>2</v>
      </c>
      <c r="X49" s="158" t="s">
        <v>189</v>
      </c>
      <c r="Y49" s="158" t="s">
        <v>232</v>
      </c>
      <c r="Z49" s="567">
        <f>O49*T49*W49</f>
        <v>120000</v>
      </c>
      <c r="AA49" s="567"/>
      <c r="AB49" s="567"/>
      <c r="AC49" s="567"/>
      <c r="AD49" s="159" t="s">
        <v>1</v>
      </c>
      <c r="AE49" s="634">
        <v>0</v>
      </c>
      <c r="AF49" s="635"/>
      <c r="AG49" s="635"/>
      <c r="AH49" s="182" t="s">
        <v>1</v>
      </c>
      <c r="AI49" s="182" t="s">
        <v>230</v>
      </c>
      <c r="AJ49" s="416">
        <v>12</v>
      </c>
      <c r="AK49" s="182" t="s">
        <v>231</v>
      </c>
      <c r="AL49" s="182" t="s">
        <v>230</v>
      </c>
      <c r="AM49" s="151">
        <v>2</v>
      </c>
      <c r="AN49" s="182" t="s">
        <v>189</v>
      </c>
      <c r="AO49" s="182" t="s">
        <v>232</v>
      </c>
      <c r="AP49" s="636">
        <f t="shared" ref="AP49:AP50" si="14">AE49*AJ49*AM49</f>
        <v>0</v>
      </c>
      <c r="AQ49" s="636"/>
      <c r="AR49" s="636"/>
      <c r="AS49" s="636"/>
      <c r="AT49" s="161" t="s">
        <v>1</v>
      </c>
      <c r="AU49" s="625"/>
      <c r="AV49" s="625"/>
      <c r="AW49" s="625"/>
      <c r="AX49" s="183"/>
      <c r="AY49" s="183"/>
      <c r="AZ49" s="184"/>
      <c r="BA49" s="183"/>
      <c r="BB49" s="183"/>
      <c r="BC49" s="184"/>
      <c r="BD49" s="183"/>
      <c r="BE49" s="183"/>
      <c r="BF49" s="626"/>
      <c r="BG49" s="626"/>
      <c r="BH49" s="626"/>
      <c r="BI49" s="626"/>
      <c r="BJ49" s="185"/>
      <c r="BK49" s="625"/>
      <c r="BL49" s="625"/>
      <c r="BM49" s="625"/>
      <c r="BN49" s="183"/>
      <c r="BO49" s="183"/>
      <c r="BP49" s="184"/>
      <c r="BQ49" s="183"/>
      <c r="BR49" s="183"/>
      <c r="BS49" s="184"/>
      <c r="BT49" s="183"/>
      <c r="BU49" s="183"/>
      <c r="BV49" s="626"/>
      <c r="BW49" s="626"/>
      <c r="BX49" s="626"/>
      <c r="BY49" s="626"/>
      <c r="BZ49" s="185"/>
      <c r="CA49" s="186"/>
      <c r="CB49" s="186"/>
      <c r="CC49" s="186"/>
      <c r="CD49" s="186"/>
    </row>
    <row r="50" spans="1:82" s="187" customFormat="1" ht="26.1" customHeight="1" x14ac:dyDescent="0.15">
      <c r="A50" s="156" t="s">
        <v>233</v>
      </c>
      <c r="B50" s="627" t="s">
        <v>241</v>
      </c>
      <c r="C50" s="628"/>
      <c r="D50" s="628"/>
      <c r="E50" s="628"/>
      <c r="F50" s="629"/>
      <c r="G50" s="630" t="s">
        <v>252</v>
      </c>
      <c r="H50" s="631"/>
      <c r="I50" s="631"/>
      <c r="J50" s="61">
        <v>2</v>
      </c>
      <c r="K50" s="563" t="s">
        <v>229</v>
      </c>
      <c r="L50" s="562"/>
      <c r="M50" s="562"/>
      <c r="N50" s="562"/>
      <c r="O50" s="632">
        <v>5000</v>
      </c>
      <c r="P50" s="566"/>
      <c r="Q50" s="566"/>
      <c r="R50" s="158" t="s">
        <v>1</v>
      </c>
      <c r="S50" s="158" t="s">
        <v>230</v>
      </c>
      <c r="T50" s="149">
        <v>12</v>
      </c>
      <c r="U50" s="158" t="s">
        <v>231</v>
      </c>
      <c r="V50" s="158" t="s">
        <v>230</v>
      </c>
      <c r="W50" s="149">
        <v>1</v>
      </c>
      <c r="X50" s="158" t="s">
        <v>189</v>
      </c>
      <c r="Y50" s="158" t="s">
        <v>232</v>
      </c>
      <c r="Z50" s="566">
        <v>60000</v>
      </c>
      <c r="AA50" s="566"/>
      <c r="AB50" s="566"/>
      <c r="AC50" s="566"/>
      <c r="AD50" s="159" t="s">
        <v>1</v>
      </c>
      <c r="AE50" s="565">
        <v>0</v>
      </c>
      <c r="AF50" s="566"/>
      <c r="AG50" s="566"/>
      <c r="AH50" s="158" t="s">
        <v>1</v>
      </c>
      <c r="AI50" s="158" t="s">
        <v>230</v>
      </c>
      <c r="AJ50" s="417">
        <v>12</v>
      </c>
      <c r="AK50" s="158" t="s">
        <v>231</v>
      </c>
      <c r="AL50" s="158" t="s">
        <v>230</v>
      </c>
      <c r="AM50" s="149">
        <v>1</v>
      </c>
      <c r="AN50" s="158" t="s">
        <v>189</v>
      </c>
      <c r="AO50" s="158" t="s">
        <v>232</v>
      </c>
      <c r="AP50" s="568">
        <f t="shared" si="14"/>
        <v>0</v>
      </c>
      <c r="AQ50" s="568"/>
      <c r="AR50" s="568"/>
      <c r="AS50" s="568"/>
      <c r="AT50" s="165" t="s">
        <v>1</v>
      </c>
      <c r="AU50" s="625"/>
      <c r="AV50" s="625"/>
      <c r="AW50" s="625"/>
      <c r="AX50" s="183"/>
      <c r="AY50" s="183"/>
      <c r="AZ50" s="184"/>
      <c r="BA50" s="183"/>
      <c r="BB50" s="183"/>
      <c r="BC50" s="184"/>
      <c r="BD50" s="183"/>
      <c r="BE50" s="183"/>
      <c r="BF50" s="625"/>
      <c r="BG50" s="625"/>
      <c r="BH50" s="625"/>
      <c r="BI50" s="625"/>
      <c r="BJ50" s="185"/>
      <c r="BK50" s="625"/>
      <c r="BL50" s="625"/>
      <c r="BM50" s="625"/>
      <c r="BN50" s="183"/>
      <c r="BO50" s="183"/>
      <c r="BP50" s="184"/>
      <c r="BQ50" s="183"/>
      <c r="BR50" s="183"/>
      <c r="BS50" s="184"/>
      <c r="BT50" s="183"/>
      <c r="BU50" s="183"/>
      <c r="BV50" s="626"/>
      <c r="BW50" s="626"/>
      <c r="BX50" s="626"/>
      <c r="BY50" s="626"/>
      <c r="BZ50" s="185"/>
      <c r="CA50" s="186"/>
      <c r="CB50" s="186"/>
      <c r="CC50" s="186"/>
      <c r="CD50" s="186"/>
    </row>
    <row r="51" spans="1:82" s="187" customFormat="1" ht="26.1" customHeight="1" x14ac:dyDescent="0.15">
      <c r="A51" s="156">
        <v>1</v>
      </c>
      <c r="B51"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1" s="638"/>
      <c r="D51" s="638"/>
      <c r="E51" s="638"/>
      <c r="F51" s="639"/>
      <c r="G51"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1" s="641"/>
      <c r="I51" s="641"/>
      <c r="J51"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1" s="642" t="str">
        <f ca="1">IF((ROW()-50)&lt;=MAX(④入力シート３!$AV$6:$AV$1085),IF(INDEX(④入力シート３!AP$6:AP$1085,MATCH(ROW()-50,④入力シート３!$AV$6:$AV$1085,0))=1,"基本給",IF(INDEX(④入力シート３!AP$6:AP$1085,MATCH(ROW()-50,④入力シート３!$AV$6:$AV$1085,0))=2,"手当","法定福利費残")),"")</f>
        <v/>
      </c>
      <c r="L51" s="643"/>
      <c r="M51" s="643"/>
      <c r="N51" s="643"/>
      <c r="O51" s="644" t="str">
        <f ca="1">IF((ROW()-50)&lt;=MAX(④入力シート３!$AV$6:$AV$1085),INDEX(④入力シート３!AR$6:AR$1085,MATCH(ROW()-50,④入力シート３!$AV$6:$AV$1085,0)),"")</f>
        <v/>
      </c>
      <c r="P51" s="645"/>
      <c r="Q51" s="645"/>
      <c r="R51" s="158" t="s">
        <v>1</v>
      </c>
      <c r="S51" s="158" t="s">
        <v>230</v>
      </c>
      <c r="T51" s="446" t="str">
        <f ca="1">IF((ROW()-50)&lt;=MAX(④入力シート３!$AV$6:$AV$1085),INDEX(④入力シート３!AS$6:AS$1085,MATCH(ROW()-50,④入力シート３!$AV$6:$AV$1085,0)),"")</f>
        <v/>
      </c>
      <c r="U51" s="158" t="s">
        <v>231</v>
      </c>
      <c r="V51" s="158" t="s">
        <v>230</v>
      </c>
      <c r="W51" s="411">
        <v>1</v>
      </c>
      <c r="X51" s="158" t="s">
        <v>189</v>
      </c>
      <c r="Y51" s="158" t="s">
        <v>232</v>
      </c>
      <c r="Z51" s="646" t="str">
        <f t="shared" ref="Z51:Z80" ca="1" si="15">IFERROR(O51*T51*W51,"")</f>
        <v/>
      </c>
      <c r="AA51" s="646"/>
      <c r="AB51" s="646"/>
      <c r="AC51" s="646"/>
      <c r="AD51" s="159" t="s">
        <v>1</v>
      </c>
      <c r="AE51" s="593"/>
      <c r="AF51" s="594"/>
      <c r="AG51" s="594"/>
      <c r="AH51" s="158" t="s">
        <v>1</v>
      </c>
      <c r="AI51" s="158" t="s">
        <v>230</v>
      </c>
      <c r="AJ51" s="411">
        <v>12</v>
      </c>
      <c r="AK51" s="158" t="s">
        <v>231</v>
      </c>
      <c r="AL51" s="158" t="s">
        <v>230</v>
      </c>
      <c r="AM51" s="411">
        <v>1</v>
      </c>
      <c r="AN51" s="158" t="s">
        <v>189</v>
      </c>
      <c r="AO51" s="158" t="s">
        <v>232</v>
      </c>
      <c r="AP51" s="647">
        <f>IFERROR(AE51*AJ51*AM51,"")</f>
        <v>0</v>
      </c>
      <c r="AQ51" s="647"/>
      <c r="AR51" s="647"/>
      <c r="AS51" s="647"/>
      <c r="AT51" s="165" t="s">
        <v>1</v>
      </c>
      <c r="AU51" s="649"/>
      <c r="AV51" s="649"/>
      <c r="AW51" s="649"/>
      <c r="AX51" s="649"/>
      <c r="AY51" s="649"/>
      <c r="AZ51" s="649"/>
      <c r="BA51" s="649"/>
      <c r="BB51" s="649"/>
      <c r="BC51" s="649"/>
      <c r="BD51" s="649"/>
      <c r="BE51" s="649"/>
      <c r="BF51" s="649"/>
      <c r="BG51" s="649"/>
      <c r="BH51" s="649"/>
      <c r="BI51" s="649"/>
      <c r="BJ51" s="185"/>
      <c r="BK51" s="625"/>
      <c r="BL51" s="625"/>
      <c r="BM51" s="625"/>
      <c r="BN51" s="183"/>
      <c r="BO51" s="183"/>
      <c r="BP51" s="184"/>
      <c r="BQ51" s="183"/>
      <c r="BR51" s="183"/>
      <c r="BS51" s="184"/>
      <c r="BT51" s="183"/>
      <c r="BU51" s="183"/>
      <c r="BV51" s="626"/>
      <c r="BW51" s="626"/>
      <c r="BX51" s="626"/>
      <c r="BY51" s="626"/>
      <c r="BZ51" s="185"/>
      <c r="CA51" s="186"/>
      <c r="CB51" s="186"/>
      <c r="CC51" s="186"/>
      <c r="CD51" s="186"/>
    </row>
    <row r="52" spans="1:82" s="187" customFormat="1" ht="26.1" customHeight="1" x14ac:dyDescent="0.15">
      <c r="A52" s="156">
        <v>2</v>
      </c>
      <c r="B52"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2" s="638"/>
      <c r="D52" s="638"/>
      <c r="E52" s="638"/>
      <c r="F52" s="639"/>
      <c r="G52"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2" s="641"/>
      <c r="I52" s="641"/>
      <c r="J52"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2" s="642" t="str">
        <f ca="1">IF((ROW()-50)&lt;=MAX(④入力シート３!$AV$6:$AV$1085),IF(INDEX(④入力シート３!AP$6:AP$1085,MATCH(ROW()-50,④入力シート３!$AV$6:$AV$1085,0))=1,"基本給",IF(INDEX(④入力シート３!AP$6:AP$1085,MATCH(ROW()-50,④入力シート３!$AV$6:$AV$1085,0))=2,"手当","法定福利費残")),"")</f>
        <v/>
      </c>
      <c r="L52" s="643"/>
      <c r="M52" s="643"/>
      <c r="N52" s="643"/>
      <c r="O52" s="644" t="str">
        <f ca="1">IF((ROW()-50)&lt;=MAX(④入力シート３!$AV$6:$AV$1085),INDEX(④入力シート３!AR$6:AR$1085,MATCH(ROW()-50,④入力シート３!$AV$6:$AV$1085,0)),"")</f>
        <v/>
      </c>
      <c r="P52" s="645"/>
      <c r="Q52" s="645"/>
      <c r="R52" s="158" t="s">
        <v>1</v>
      </c>
      <c r="S52" s="158" t="s">
        <v>230</v>
      </c>
      <c r="T52" s="447" t="str">
        <f ca="1">IF((ROW()-50)&lt;=MAX(④入力シート３!$AV$6:$AV$1085),INDEX(④入力シート３!AS$6:AS$1085,MATCH(ROW()-50,④入力シート３!$AV$6:$AV$1085,0)),"")</f>
        <v/>
      </c>
      <c r="U52" s="158" t="s">
        <v>231</v>
      </c>
      <c r="V52" s="158" t="s">
        <v>230</v>
      </c>
      <c r="W52" s="411">
        <v>1</v>
      </c>
      <c r="X52" s="158" t="s">
        <v>189</v>
      </c>
      <c r="Y52" s="158" t="s">
        <v>232</v>
      </c>
      <c r="Z52" s="646" t="str">
        <f t="shared" ca="1" si="15"/>
        <v/>
      </c>
      <c r="AA52" s="646"/>
      <c r="AB52" s="646"/>
      <c r="AC52" s="646"/>
      <c r="AD52" s="159" t="s">
        <v>1</v>
      </c>
      <c r="AE52" s="593"/>
      <c r="AF52" s="594"/>
      <c r="AG52" s="594"/>
      <c r="AH52" s="158" t="s">
        <v>1</v>
      </c>
      <c r="AI52" s="158" t="s">
        <v>230</v>
      </c>
      <c r="AJ52" s="411">
        <v>12</v>
      </c>
      <c r="AK52" s="158" t="s">
        <v>231</v>
      </c>
      <c r="AL52" s="158" t="s">
        <v>230</v>
      </c>
      <c r="AM52" s="411">
        <v>1</v>
      </c>
      <c r="AN52" s="158" t="s">
        <v>189</v>
      </c>
      <c r="AO52" s="158" t="s">
        <v>232</v>
      </c>
      <c r="AP52" s="647">
        <f>IFERROR(AE52*AJ52*AM52,"")</f>
        <v>0</v>
      </c>
      <c r="AQ52" s="647"/>
      <c r="AR52" s="647"/>
      <c r="AS52" s="647"/>
      <c r="AT52" s="165" t="s">
        <v>1</v>
      </c>
      <c r="AU52" s="649"/>
      <c r="AV52" s="649"/>
      <c r="AW52" s="649"/>
      <c r="AX52" s="649"/>
      <c r="AY52" s="649"/>
      <c r="AZ52" s="649"/>
      <c r="BA52" s="649"/>
      <c r="BB52" s="649"/>
      <c r="BC52" s="649"/>
      <c r="BD52" s="649"/>
      <c r="BE52" s="649"/>
      <c r="BF52" s="649"/>
      <c r="BG52" s="649"/>
      <c r="BH52" s="649"/>
      <c r="BI52" s="649"/>
      <c r="BJ52" s="185"/>
      <c r="BK52" s="625"/>
      <c r="BL52" s="625"/>
      <c r="BM52" s="625"/>
      <c r="BN52" s="183"/>
      <c r="BO52" s="183"/>
      <c r="BP52" s="184"/>
      <c r="BQ52" s="183"/>
      <c r="BR52" s="183"/>
      <c r="BS52" s="184"/>
      <c r="BT52" s="183"/>
      <c r="BU52" s="183"/>
      <c r="BV52" s="626"/>
      <c r="BW52" s="626"/>
      <c r="BX52" s="626"/>
      <c r="BY52" s="626"/>
      <c r="BZ52" s="185"/>
      <c r="CA52" s="186"/>
      <c r="CB52" s="186"/>
      <c r="CC52" s="186"/>
      <c r="CD52" s="186"/>
    </row>
    <row r="53" spans="1:82" s="187" customFormat="1" ht="26.1" customHeight="1" x14ac:dyDescent="0.15">
      <c r="A53" s="156">
        <v>3</v>
      </c>
      <c r="B53"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3" s="638"/>
      <c r="D53" s="638"/>
      <c r="E53" s="638"/>
      <c r="F53" s="639"/>
      <c r="G53"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3" s="641"/>
      <c r="I53" s="641"/>
      <c r="J53"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3" s="642" t="str">
        <f ca="1">IF((ROW()-50)&lt;=MAX(④入力シート３!$AV$6:$AV$1085),IF(INDEX(④入力シート３!AP$6:AP$1085,MATCH(ROW()-50,④入力シート３!$AV$6:$AV$1085,0))=1,"基本給",IF(INDEX(④入力シート３!AP$6:AP$1085,MATCH(ROW()-50,④入力シート３!$AV$6:$AV$1085,0))=2,"手当","法定福利費残")),"")</f>
        <v/>
      </c>
      <c r="L53" s="643"/>
      <c r="M53" s="643"/>
      <c r="N53" s="643"/>
      <c r="O53" s="644" t="str">
        <f ca="1">IF((ROW()-50)&lt;=MAX(④入力シート３!$AV$6:$AV$1085),INDEX(④入力シート３!AR$6:AR$1085,MATCH(ROW()-50,④入力シート３!$AV$6:$AV$1085,0)),"")</f>
        <v/>
      </c>
      <c r="P53" s="645"/>
      <c r="Q53" s="645"/>
      <c r="R53" s="158" t="s">
        <v>1</v>
      </c>
      <c r="S53" s="158" t="s">
        <v>230</v>
      </c>
      <c r="T53" s="448" t="str">
        <f ca="1">IF((ROW()-50)&lt;=MAX(④入力シート３!$AV$6:$AV$1085),INDEX(④入力シート３!AS$6:AS$1085,MATCH(ROW()-50,④入力シート３!$AV$6:$AV$1085,0)),"")</f>
        <v/>
      </c>
      <c r="U53" s="158" t="s">
        <v>231</v>
      </c>
      <c r="V53" s="158" t="s">
        <v>230</v>
      </c>
      <c r="W53" s="411">
        <v>1</v>
      </c>
      <c r="X53" s="158" t="s">
        <v>189</v>
      </c>
      <c r="Y53" s="158" t="s">
        <v>232</v>
      </c>
      <c r="Z53" s="646" t="str">
        <f t="shared" ca="1" si="15"/>
        <v/>
      </c>
      <c r="AA53" s="646"/>
      <c r="AB53" s="646"/>
      <c r="AC53" s="646"/>
      <c r="AD53" s="166" t="s">
        <v>1</v>
      </c>
      <c r="AE53" s="593"/>
      <c r="AF53" s="594"/>
      <c r="AG53" s="594"/>
      <c r="AH53" s="158" t="s">
        <v>1</v>
      </c>
      <c r="AI53" s="158" t="s">
        <v>230</v>
      </c>
      <c r="AJ53" s="411">
        <v>12</v>
      </c>
      <c r="AK53" s="158" t="s">
        <v>231</v>
      </c>
      <c r="AL53" s="158" t="s">
        <v>230</v>
      </c>
      <c r="AM53" s="411">
        <v>1</v>
      </c>
      <c r="AN53" s="158" t="s">
        <v>189</v>
      </c>
      <c r="AO53" s="158" t="s">
        <v>232</v>
      </c>
      <c r="AP53" s="647">
        <f>IFERROR(AE53*AJ53*AM53,"")</f>
        <v>0</v>
      </c>
      <c r="AQ53" s="647"/>
      <c r="AR53" s="647"/>
      <c r="AS53" s="647"/>
      <c r="AT53" s="167" t="s">
        <v>1</v>
      </c>
      <c r="AU53" s="649"/>
      <c r="AV53" s="649"/>
      <c r="AW53" s="649"/>
      <c r="AX53" s="649"/>
      <c r="AY53" s="649"/>
      <c r="AZ53" s="649"/>
      <c r="BA53" s="649"/>
      <c r="BB53" s="649"/>
      <c r="BC53" s="649"/>
      <c r="BD53" s="649"/>
      <c r="BE53" s="649"/>
      <c r="BF53" s="649"/>
      <c r="BG53" s="649"/>
      <c r="BH53" s="649"/>
      <c r="BI53" s="649"/>
      <c r="BJ53" s="185"/>
      <c r="BK53" s="188"/>
      <c r="BL53" s="188"/>
      <c r="BM53" s="188"/>
      <c r="BN53" s="183"/>
      <c r="BO53" s="183"/>
      <c r="BP53" s="184"/>
      <c r="BQ53" s="183"/>
      <c r="BR53" s="183"/>
      <c r="BS53" s="184"/>
      <c r="BT53" s="183"/>
      <c r="BU53" s="183"/>
      <c r="BV53" s="648"/>
      <c r="BW53" s="648"/>
      <c r="BX53" s="648"/>
      <c r="BY53" s="648"/>
      <c r="BZ53" s="185"/>
      <c r="CA53" s="186"/>
      <c r="CB53" s="186"/>
      <c r="CC53" s="186"/>
      <c r="CD53" s="186"/>
    </row>
    <row r="54" spans="1:82" s="187" customFormat="1" ht="26.1" customHeight="1" x14ac:dyDescent="0.15">
      <c r="A54" s="156">
        <v>4</v>
      </c>
      <c r="B54"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4" s="638"/>
      <c r="D54" s="638"/>
      <c r="E54" s="638"/>
      <c r="F54" s="639"/>
      <c r="G54"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4" s="641"/>
      <c r="I54" s="641"/>
      <c r="J54"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4" s="642" t="str">
        <f ca="1">IF((ROW()-50)&lt;=MAX(④入力シート３!$AV$6:$AV$1085),IF(INDEX(④入力シート３!AP$6:AP$1085,MATCH(ROW()-50,④入力シート３!$AV$6:$AV$1085,0))=1,"基本給",IF(INDEX(④入力シート３!AP$6:AP$1085,MATCH(ROW()-50,④入力シート３!$AV$6:$AV$1085,0))=2,"手当","法定福利費残")),"")</f>
        <v/>
      </c>
      <c r="L54" s="643"/>
      <c r="M54" s="643"/>
      <c r="N54" s="643"/>
      <c r="O54" s="644" t="str">
        <f ca="1">IF((ROW()-50)&lt;=MAX(④入力シート３!$AV$6:$AV$1085),INDEX(④入力シート３!AR$6:AR$1085,MATCH(ROW()-50,④入力シート３!$AV$6:$AV$1085,0)),"")</f>
        <v/>
      </c>
      <c r="P54" s="645"/>
      <c r="Q54" s="645"/>
      <c r="R54" s="158" t="s">
        <v>1</v>
      </c>
      <c r="S54" s="158" t="s">
        <v>230</v>
      </c>
      <c r="T54" s="447" t="str">
        <f ca="1">IF((ROW()-50)&lt;=MAX(④入力シート３!$AV$6:$AV$1085),INDEX(④入力シート３!AS$6:AS$1085,MATCH(ROW()-50,④入力シート３!$AV$6:$AV$1085,0)),"")</f>
        <v/>
      </c>
      <c r="U54" s="158" t="s">
        <v>231</v>
      </c>
      <c r="V54" s="158" t="s">
        <v>230</v>
      </c>
      <c r="W54" s="411">
        <v>1</v>
      </c>
      <c r="X54" s="158" t="s">
        <v>189</v>
      </c>
      <c r="Y54" s="158" t="s">
        <v>232</v>
      </c>
      <c r="Z54" s="646" t="str">
        <f t="shared" ca="1" si="15"/>
        <v/>
      </c>
      <c r="AA54" s="646"/>
      <c r="AB54" s="646"/>
      <c r="AC54" s="646"/>
      <c r="AD54" s="166" t="s">
        <v>1</v>
      </c>
      <c r="AE54" s="593"/>
      <c r="AF54" s="594"/>
      <c r="AG54" s="594"/>
      <c r="AH54" s="158" t="s">
        <v>1</v>
      </c>
      <c r="AI54" s="158" t="s">
        <v>230</v>
      </c>
      <c r="AJ54" s="411">
        <v>12</v>
      </c>
      <c r="AK54" s="158" t="s">
        <v>231</v>
      </c>
      <c r="AL54" s="158" t="s">
        <v>230</v>
      </c>
      <c r="AM54" s="411">
        <v>1</v>
      </c>
      <c r="AN54" s="158" t="s">
        <v>189</v>
      </c>
      <c r="AO54" s="158" t="s">
        <v>232</v>
      </c>
      <c r="AP54" s="647">
        <f t="shared" ref="AP54:AP80" si="16">IFERROR(AE54*AJ54*AM54,"")</f>
        <v>0</v>
      </c>
      <c r="AQ54" s="647"/>
      <c r="AR54" s="647"/>
      <c r="AS54" s="647"/>
      <c r="AT54" s="167" t="s">
        <v>1</v>
      </c>
      <c r="AU54" s="649"/>
      <c r="AV54" s="649"/>
      <c r="AW54" s="649"/>
      <c r="AX54" s="649"/>
      <c r="AY54" s="649"/>
      <c r="AZ54" s="649"/>
      <c r="BA54" s="649"/>
      <c r="BB54" s="649"/>
      <c r="BC54" s="649"/>
      <c r="BD54" s="649"/>
      <c r="BE54" s="649"/>
      <c r="BF54" s="649"/>
      <c r="BG54" s="649"/>
      <c r="BH54" s="649"/>
      <c r="BI54" s="649"/>
      <c r="BJ54" s="185"/>
      <c r="BK54" s="188"/>
      <c r="BL54" s="188"/>
      <c r="BM54" s="188"/>
      <c r="BN54" s="183"/>
      <c r="BO54" s="183"/>
      <c r="BP54" s="184"/>
      <c r="BQ54" s="183"/>
      <c r="BR54" s="183"/>
      <c r="BS54" s="184"/>
      <c r="BT54" s="183"/>
      <c r="BU54" s="183"/>
      <c r="BV54" s="648"/>
      <c r="BW54" s="648"/>
      <c r="BX54" s="648"/>
      <c r="BY54" s="648"/>
      <c r="BZ54" s="185"/>
      <c r="CA54" s="186"/>
      <c r="CB54" s="186"/>
      <c r="CC54" s="186"/>
      <c r="CD54" s="186"/>
    </row>
    <row r="55" spans="1:82" s="187" customFormat="1" ht="26.1" customHeight="1" x14ac:dyDescent="0.15">
      <c r="A55" s="156">
        <v>5</v>
      </c>
      <c r="B55"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5" s="638"/>
      <c r="D55" s="638"/>
      <c r="E55" s="638"/>
      <c r="F55" s="639"/>
      <c r="G55"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5" s="641"/>
      <c r="I55" s="641"/>
      <c r="J55"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5" s="642" t="str">
        <f ca="1">IF((ROW()-50)&lt;=MAX(④入力シート３!$AV$6:$AV$1085),IF(INDEX(④入力シート３!AP$6:AP$1085,MATCH(ROW()-50,④入力シート３!$AV$6:$AV$1085,0))=1,"基本給",IF(INDEX(④入力シート３!AP$6:AP$1085,MATCH(ROW()-50,④入力シート３!$AV$6:$AV$1085,0))=2,"手当","法定福利費残")),"")</f>
        <v/>
      </c>
      <c r="L55" s="643"/>
      <c r="M55" s="643"/>
      <c r="N55" s="643"/>
      <c r="O55" s="644" t="str">
        <f ca="1">IF((ROW()-50)&lt;=MAX(④入力シート３!$AV$6:$AV$1085),INDEX(④入力シート３!AR$6:AR$1085,MATCH(ROW()-50,④入力シート３!$AV$6:$AV$1085,0)),"")</f>
        <v/>
      </c>
      <c r="P55" s="645"/>
      <c r="Q55" s="645"/>
      <c r="R55" s="158" t="s">
        <v>1</v>
      </c>
      <c r="S55" s="158" t="s">
        <v>230</v>
      </c>
      <c r="T55" s="448" t="str">
        <f ca="1">IF((ROW()-50)&lt;=MAX(④入力シート３!$AV$6:$AV$1085),INDEX(④入力シート３!AS$6:AS$1085,MATCH(ROW()-50,④入力シート３!$AV$6:$AV$1085,0)),"")</f>
        <v/>
      </c>
      <c r="U55" s="158" t="s">
        <v>231</v>
      </c>
      <c r="V55" s="158" t="s">
        <v>230</v>
      </c>
      <c r="W55" s="411">
        <v>1</v>
      </c>
      <c r="X55" s="158" t="s">
        <v>189</v>
      </c>
      <c r="Y55" s="158" t="s">
        <v>232</v>
      </c>
      <c r="Z55" s="646" t="str">
        <f t="shared" ca="1" si="15"/>
        <v/>
      </c>
      <c r="AA55" s="646"/>
      <c r="AB55" s="646"/>
      <c r="AC55" s="646"/>
      <c r="AD55" s="166" t="s">
        <v>1</v>
      </c>
      <c r="AE55" s="593"/>
      <c r="AF55" s="594"/>
      <c r="AG55" s="594"/>
      <c r="AH55" s="158" t="s">
        <v>1</v>
      </c>
      <c r="AI55" s="158" t="s">
        <v>230</v>
      </c>
      <c r="AJ55" s="411">
        <v>12</v>
      </c>
      <c r="AK55" s="158" t="s">
        <v>231</v>
      </c>
      <c r="AL55" s="158" t="s">
        <v>230</v>
      </c>
      <c r="AM55" s="411">
        <v>1</v>
      </c>
      <c r="AN55" s="158" t="s">
        <v>189</v>
      </c>
      <c r="AO55" s="158" t="s">
        <v>232</v>
      </c>
      <c r="AP55" s="647">
        <f t="shared" si="16"/>
        <v>0</v>
      </c>
      <c r="AQ55" s="647"/>
      <c r="AR55" s="647"/>
      <c r="AS55" s="647"/>
      <c r="AT55" s="167" t="s">
        <v>1</v>
      </c>
      <c r="AU55" s="649"/>
      <c r="AV55" s="649"/>
      <c r="AW55" s="649"/>
      <c r="AX55" s="649"/>
      <c r="AY55" s="649"/>
      <c r="AZ55" s="649"/>
      <c r="BA55" s="649"/>
      <c r="BB55" s="649"/>
      <c r="BC55" s="649"/>
      <c r="BD55" s="649"/>
      <c r="BE55" s="649"/>
      <c r="BF55" s="649"/>
      <c r="BG55" s="649"/>
      <c r="BH55" s="649"/>
      <c r="BI55" s="649"/>
      <c r="BJ55" s="185"/>
      <c r="BK55" s="188"/>
      <c r="BL55" s="188"/>
      <c r="BM55" s="188"/>
      <c r="BN55" s="183"/>
      <c r="BO55" s="183"/>
      <c r="BP55" s="184"/>
      <c r="BQ55" s="183"/>
      <c r="BR55" s="183"/>
      <c r="BS55" s="184"/>
      <c r="BT55" s="183"/>
      <c r="BU55" s="183"/>
      <c r="BV55" s="648"/>
      <c r="BW55" s="648"/>
      <c r="BX55" s="648"/>
      <c r="BY55" s="648"/>
      <c r="BZ55" s="185"/>
      <c r="CA55" s="186"/>
      <c r="CB55" s="186"/>
      <c r="CC55" s="186"/>
      <c r="CD55" s="186"/>
    </row>
    <row r="56" spans="1:82" s="187" customFormat="1" ht="26.1" customHeight="1" x14ac:dyDescent="0.15">
      <c r="A56" s="156">
        <v>6</v>
      </c>
      <c r="B56"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6" s="638"/>
      <c r="D56" s="638"/>
      <c r="E56" s="638"/>
      <c r="F56" s="639"/>
      <c r="G56"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6" s="641"/>
      <c r="I56" s="641"/>
      <c r="J56"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6" s="642" t="str">
        <f ca="1">IF((ROW()-50)&lt;=MAX(④入力シート３!$AV$6:$AV$1085),IF(INDEX(④入力シート３!AP$6:AP$1085,MATCH(ROW()-50,④入力シート３!$AV$6:$AV$1085,0))=1,"基本給",IF(INDEX(④入力シート３!AP$6:AP$1085,MATCH(ROW()-50,④入力シート３!$AV$6:$AV$1085,0))=2,"手当","法定福利費残")),"")</f>
        <v/>
      </c>
      <c r="L56" s="643"/>
      <c r="M56" s="643"/>
      <c r="N56" s="643"/>
      <c r="O56" s="644" t="str">
        <f ca="1">IF((ROW()-50)&lt;=MAX(④入力シート３!$AV$6:$AV$1085),INDEX(④入力シート３!AR$6:AR$1085,MATCH(ROW()-50,④入力シート３!$AV$6:$AV$1085,0)),"")</f>
        <v/>
      </c>
      <c r="P56" s="645"/>
      <c r="Q56" s="645"/>
      <c r="R56" s="158" t="s">
        <v>1</v>
      </c>
      <c r="S56" s="158" t="s">
        <v>230</v>
      </c>
      <c r="T56" s="447" t="str">
        <f ca="1">IF((ROW()-50)&lt;=MAX(④入力シート３!$AV$6:$AV$1085),INDEX(④入力シート３!AS$6:AS$1085,MATCH(ROW()-50,④入力シート３!$AV$6:$AV$1085,0)),"")</f>
        <v/>
      </c>
      <c r="U56" s="158" t="s">
        <v>231</v>
      </c>
      <c r="V56" s="158" t="s">
        <v>230</v>
      </c>
      <c r="W56" s="411">
        <v>1</v>
      </c>
      <c r="X56" s="158" t="s">
        <v>189</v>
      </c>
      <c r="Y56" s="158" t="s">
        <v>232</v>
      </c>
      <c r="Z56" s="646" t="str">
        <f t="shared" ca="1" si="15"/>
        <v/>
      </c>
      <c r="AA56" s="646"/>
      <c r="AB56" s="646"/>
      <c r="AC56" s="646"/>
      <c r="AD56" s="166" t="s">
        <v>1</v>
      </c>
      <c r="AE56" s="593"/>
      <c r="AF56" s="594"/>
      <c r="AG56" s="594"/>
      <c r="AH56" s="158" t="s">
        <v>1</v>
      </c>
      <c r="AI56" s="158" t="s">
        <v>230</v>
      </c>
      <c r="AJ56" s="411">
        <v>12</v>
      </c>
      <c r="AK56" s="158" t="s">
        <v>231</v>
      </c>
      <c r="AL56" s="158" t="s">
        <v>230</v>
      </c>
      <c r="AM56" s="411">
        <v>1</v>
      </c>
      <c r="AN56" s="158" t="s">
        <v>189</v>
      </c>
      <c r="AO56" s="158" t="s">
        <v>232</v>
      </c>
      <c r="AP56" s="647">
        <f t="shared" si="16"/>
        <v>0</v>
      </c>
      <c r="AQ56" s="647"/>
      <c r="AR56" s="647"/>
      <c r="AS56" s="647"/>
      <c r="AT56" s="167" t="s">
        <v>1</v>
      </c>
      <c r="AU56" s="649"/>
      <c r="AV56" s="649"/>
      <c r="AW56" s="649"/>
      <c r="AX56" s="649"/>
      <c r="AY56" s="649"/>
      <c r="AZ56" s="649"/>
      <c r="BA56" s="649"/>
      <c r="BB56" s="649"/>
      <c r="BC56" s="649"/>
      <c r="BD56" s="649"/>
      <c r="BE56" s="649"/>
      <c r="BF56" s="649"/>
      <c r="BG56" s="649"/>
      <c r="BH56" s="649"/>
      <c r="BI56" s="649"/>
      <c r="BJ56" s="185"/>
      <c r="BK56" s="188"/>
      <c r="BL56" s="188"/>
      <c r="BM56" s="188"/>
      <c r="BN56" s="183"/>
      <c r="BO56" s="183"/>
      <c r="BP56" s="184"/>
      <c r="BQ56" s="183"/>
      <c r="BR56" s="183"/>
      <c r="BS56" s="184"/>
      <c r="BT56" s="183"/>
      <c r="BU56" s="183"/>
      <c r="BV56" s="648"/>
      <c r="BW56" s="648"/>
      <c r="BX56" s="648"/>
      <c r="BY56" s="648"/>
      <c r="BZ56" s="185"/>
      <c r="CA56" s="186"/>
      <c r="CB56" s="186"/>
      <c r="CC56" s="186"/>
      <c r="CD56" s="186"/>
    </row>
    <row r="57" spans="1:82" s="187" customFormat="1" ht="26.1" customHeight="1" x14ac:dyDescent="0.15">
      <c r="A57" s="156">
        <v>7</v>
      </c>
      <c r="B57"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7" s="638"/>
      <c r="D57" s="638"/>
      <c r="E57" s="638"/>
      <c r="F57" s="639"/>
      <c r="G57"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7" s="641"/>
      <c r="I57" s="641"/>
      <c r="J57"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7" s="642" t="str">
        <f ca="1">IF((ROW()-50)&lt;=MAX(④入力シート３!$AV$6:$AV$1085),IF(INDEX(④入力シート３!AP$6:AP$1085,MATCH(ROW()-50,④入力シート３!$AV$6:$AV$1085,0))=1,"基本給",IF(INDEX(④入力シート３!AP$6:AP$1085,MATCH(ROW()-50,④入力シート３!$AV$6:$AV$1085,0))=2,"手当","法定福利費残")),"")</f>
        <v/>
      </c>
      <c r="L57" s="643"/>
      <c r="M57" s="643"/>
      <c r="N57" s="643"/>
      <c r="O57" s="644" t="str">
        <f ca="1">IF((ROW()-50)&lt;=MAX(④入力シート３!$AV$6:$AV$1085),INDEX(④入力シート３!AR$6:AR$1085,MATCH(ROW()-50,④入力シート３!$AV$6:$AV$1085,0)),"")</f>
        <v/>
      </c>
      <c r="P57" s="645"/>
      <c r="Q57" s="645"/>
      <c r="R57" s="158" t="s">
        <v>1</v>
      </c>
      <c r="S57" s="158" t="s">
        <v>230</v>
      </c>
      <c r="T57" s="448" t="str">
        <f ca="1">IF((ROW()-50)&lt;=MAX(④入力シート３!$AV$6:$AV$1085),INDEX(④入力シート３!AS$6:AS$1085,MATCH(ROW()-50,④入力シート３!$AV$6:$AV$1085,0)),"")</f>
        <v/>
      </c>
      <c r="U57" s="158" t="s">
        <v>231</v>
      </c>
      <c r="V57" s="158" t="s">
        <v>230</v>
      </c>
      <c r="W57" s="411">
        <v>1</v>
      </c>
      <c r="X57" s="158" t="s">
        <v>189</v>
      </c>
      <c r="Y57" s="158" t="s">
        <v>232</v>
      </c>
      <c r="Z57" s="646" t="str">
        <f t="shared" ca="1" si="15"/>
        <v/>
      </c>
      <c r="AA57" s="646"/>
      <c r="AB57" s="646"/>
      <c r="AC57" s="646"/>
      <c r="AD57" s="166" t="s">
        <v>1</v>
      </c>
      <c r="AE57" s="593"/>
      <c r="AF57" s="594"/>
      <c r="AG57" s="594"/>
      <c r="AH57" s="158" t="s">
        <v>1</v>
      </c>
      <c r="AI57" s="158" t="s">
        <v>230</v>
      </c>
      <c r="AJ57" s="411">
        <v>12</v>
      </c>
      <c r="AK57" s="158" t="s">
        <v>231</v>
      </c>
      <c r="AL57" s="158" t="s">
        <v>230</v>
      </c>
      <c r="AM57" s="411">
        <v>1</v>
      </c>
      <c r="AN57" s="158" t="s">
        <v>189</v>
      </c>
      <c r="AO57" s="158" t="s">
        <v>232</v>
      </c>
      <c r="AP57" s="647">
        <f t="shared" si="16"/>
        <v>0</v>
      </c>
      <c r="AQ57" s="647"/>
      <c r="AR57" s="647"/>
      <c r="AS57" s="647"/>
      <c r="AT57" s="167" t="s">
        <v>1</v>
      </c>
      <c r="AU57" s="649"/>
      <c r="AV57" s="649"/>
      <c r="AW57" s="649"/>
      <c r="AX57" s="649"/>
      <c r="AY57" s="649"/>
      <c r="AZ57" s="649"/>
      <c r="BA57" s="649"/>
      <c r="BB57" s="649"/>
      <c r="BC57" s="649"/>
      <c r="BD57" s="649"/>
      <c r="BE57" s="649"/>
      <c r="BF57" s="649"/>
      <c r="BG57" s="649"/>
      <c r="BH57" s="649"/>
      <c r="BI57" s="649"/>
      <c r="BJ57" s="185"/>
      <c r="BK57" s="188"/>
      <c r="BL57" s="188"/>
      <c r="BM57" s="188"/>
      <c r="BN57" s="183"/>
      <c r="BO57" s="183"/>
      <c r="BP57" s="184"/>
      <c r="BQ57" s="183"/>
      <c r="BR57" s="183"/>
      <c r="BS57" s="184"/>
      <c r="BT57" s="183"/>
      <c r="BU57" s="183"/>
      <c r="BV57" s="648"/>
      <c r="BW57" s="648"/>
      <c r="BX57" s="648"/>
      <c r="BY57" s="648"/>
      <c r="BZ57" s="185"/>
      <c r="CA57" s="186"/>
      <c r="CB57" s="186"/>
      <c r="CC57" s="186"/>
      <c r="CD57" s="186"/>
    </row>
    <row r="58" spans="1:82" s="187" customFormat="1" ht="26.1" customHeight="1" x14ac:dyDescent="0.15">
      <c r="A58" s="156">
        <v>8</v>
      </c>
      <c r="B58"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8" s="638"/>
      <c r="D58" s="638"/>
      <c r="E58" s="638"/>
      <c r="F58" s="639"/>
      <c r="G58"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8" s="641"/>
      <c r="I58" s="641"/>
      <c r="J58"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8" s="642" t="str">
        <f ca="1">IF((ROW()-50)&lt;=MAX(④入力シート３!$AV$6:$AV$1085),IF(INDEX(④入力シート３!AP$6:AP$1085,MATCH(ROW()-50,④入力シート３!$AV$6:$AV$1085,0))=1,"基本給",IF(INDEX(④入力シート３!AP$6:AP$1085,MATCH(ROW()-50,④入力シート３!$AV$6:$AV$1085,0))=2,"手当","法定福利費残")),"")</f>
        <v/>
      </c>
      <c r="L58" s="643"/>
      <c r="M58" s="643"/>
      <c r="N58" s="643"/>
      <c r="O58" s="644" t="str">
        <f ca="1">IF((ROW()-50)&lt;=MAX(④入力シート３!$AV$6:$AV$1085),INDEX(④入力シート３!AR$6:AR$1085,MATCH(ROW()-50,④入力シート３!$AV$6:$AV$1085,0)),"")</f>
        <v/>
      </c>
      <c r="P58" s="645"/>
      <c r="Q58" s="645"/>
      <c r="R58" s="158" t="s">
        <v>1</v>
      </c>
      <c r="S58" s="158" t="s">
        <v>230</v>
      </c>
      <c r="T58" s="447" t="str">
        <f ca="1">IF((ROW()-50)&lt;=MAX(④入力シート３!$AV$6:$AV$1085),INDEX(④入力シート３!AS$6:AS$1085,MATCH(ROW()-50,④入力シート３!$AV$6:$AV$1085,0)),"")</f>
        <v/>
      </c>
      <c r="U58" s="158" t="s">
        <v>231</v>
      </c>
      <c r="V58" s="158" t="s">
        <v>230</v>
      </c>
      <c r="W58" s="411">
        <v>1</v>
      </c>
      <c r="X58" s="158" t="s">
        <v>189</v>
      </c>
      <c r="Y58" s="158" t="s">
        <v>232</v>
      </c>
      <c r="Z58" s="646" t="str">
        <f t="shared" ca="1" si="15"/>
        <v/>
      </c>
      <c r="AA58" s="646"/>
      <c r="AB58" s="646"/>
      <c r="AC58" s="646"/>
      <c r="AD58" s="166" t="s">
        <v>1</v>
      </c>
      <c r="AE58" s="593"/>
      <c r="AF58" s="594"/>
      <c r="AG58" s="594"/>
      <c r="AH58" s="158" t="s">
        <v>1</v>
      </c>
      <c r="AI58" s="158" t="s">
        <v>230</v>
      </c>
      <c r="AJ58" s="411">
        <v>12</v>
      </c>
      <c r="AK58" s="158" t="s">
        <v>231</v>
      </c>
      <c r="AL58" s="158" t="s">
        <v>230</v>
      </c>
      <c r="AM58" s="411">
        <v>1</v>
      </c>
      <c r="AN58" s="158" t="s">
        <v>189</v>
      </c>
      <c r="AO58" s="158" t="s">
        <v>232</v>
      </c>
      <c r="AP58" s="647">
        <f t="shared" si="16"/>
        <v>0</v>
      </c>
      <c r="AQ58" s="647"/>
      <c r="AR58" s="647"/>
      <c r="AS58" s="647"/>
      <c r="AT58" s="167" t="s">
        <v>1</v>
      </c>
      <c r="AU58" s="649"/>
      <c r="AV58" s="649"/>
      <c r="AW58" s="649"/>
      <c r="AX58" s="649"/>
      <c r="AY58" s="649"/>
      <c r="AZ58" s="649"/>
      <c r="BA58" s="649"/>
      <c r="BB58" s="649"/>
      <c r="BC58" s="649"/>
      <c r="BD58" s="649"/>
      <c r="BE58" s="649"/>
      <c r="BF58" s="649"/>
      <c r="BG58" s="649"/>
      <c r="BH58" s="649"/>
      <c r="BI58" s="649"/>
      <c r="BJ58" s="185"/>
      <c r="BK58" s="188"/>
      <c r="BL58" s="188"/>
      <c r="BM58" s="188"/>
      <c r="BN58" s="183"/>
      <c r="BO58" s="183"/>
      <c r="BP58" s="184"/>
      <c r="BQ58" s="183"/>
      <c r="BR58" s="183"/>
      <c r="BS58" s="184"/>
      <c r="BT58" s="183"/>
      <c r="BU58" s="183"/>
      <c r="BV58" s="648"/>
      <c r="BW58" s="648"/>
      <c r="BX58" s="648"/>
      <c r="BY58" s="648"/>
      <c r="BZ58" s="185"/>
      <c r="CA58" s="186"/>
      <c r="CB58" s="186"/>
      <c r="CC58" s="186"/>
      <c r="CD58" s="186"/>
    </row>
    <row r="59" spans="1:82" s="187" customFormat="1" ht="26.1" customHeight="1" x14ac:dyDescent="0.15">
      <c r="A59" s="156">
        <v>9</v>
      </c>
      <c r="B59"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59" s="638"/>
      <c r="D59" s="638"/>
      <c r="E59" s="638"/>
      <c r="F59" s="639"/>
      <c r="G59"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59" s="641"/>
      <c r="I59" s="641"/>
      <c r="J59"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59" s="642" t="str">
        <f ca="1">IF((ROW()-50)&lt;=MAX(④入力シート３!$AV$6:$AV$1085),IF(INDEX(④入力シート３!AP$6:AP$1085,MATCH(ROW()-50,④入力シート３!$AV$6:$AV$1085,0))=1,"基本給",IF(INDEX(④入力シート３!AP$6:AP$1085,MATCH(ROW()-50,④入力シート３!$AV$6:$AV$1085,0))=2,"手当","法定福利費残")),"")</f>
        <v/>
      </c>
      <c r="L59" s="643"/>
      <c r="M59" s="643"/>
      <c r="N59" s="643"/>
      <c r="O59" s="644" t="str">
        <f ca="1">IF((ROW()-50)&lt;=MAX(④入力シート３!$AV$6:$AV$1085),INDEX(④入力シート３!AR$6:AR$1085,MATCH(ROW()-50,④入力シート３!$AV$6:$AV$1085,0)),"")</f>
        <v/>
      </c>
      <c r="P59" s="645"/>
      <c r="Q59" s="645"/>
      <c r="R59" s="158" t="s">
        <v>1</v>
      </c>
      <c r="S59" s="158" t="s">
        <v>230</v>
      </c>
      <c r="T59" s="448" t="str">
        <f ca="1">IF((ROW()-50)&lt;=MAX(④入力シート３!$AV$6:$AV$1085),INDEX(④入力シート３!AS$6:AS$1085,MATCH(ROW()-50,④入力シート３!$AV$6:$AV$1085,0)),"")</f>
        <v/>
      </c>
      <c r="U59" s="158" t="s">
        <v>231</v>
      </c>
      <c r="V59" s="158" t="s">
        <v>230</v>
      </c>
      <c r="W59" s="411">
        <v>1</v>
      </c>
      <c r="X59" s="158" t="s">
        <v>189</v>
      </c>
      <c r="Y59" s="158" t="s">
        <v>232</v>
      </c>
      <c r="Z59" s="646" t="str">
        <f t="shared" ca="1" si="15"/>
        <v/>
      </c>
      <c r="AA59" s="646"/>
      <c r="AB59" s="646"/>
      <c r="AC59" s="646"/>
      <c r="AD59" s="166" t="s">
        <v>1</v>
      </c>
      <c r="AE59" s="593"/>
      <c r="AF59" s="594"/>
      <c r="AG59" s="594"/>
      <c r="AH59" s="158" t="s">
        <v>1</v>
      </c>
      <c r="AI59" s="158" t="s">
        <v>230</v>
      </c>
      <c r="AJ59" s="411">
        <v>12</v>
      </c>
      <c r="AK59" s="158" t="s">
        <v>231</v>
      </c>
      <c r="AL59" s="158" t="s">
        <v>230</v>
      </c>
      <c r="AM59" s="411">
        <v>1</v>
      </c>
      <c r="AN59" s="158" t="s">
        <v>189</v>
      </c>
      <c r="AO59" s="158" t="s">
        <v>232</v>
      </c>
      <c r="AP59" s="647">
        <f t="shared" si="16"/>
        <v>0</v>
      </c>
      <c r="AQ59" s="647"/>
      <c r="AR59" s="647"/>
      <c r="AS59" s="647"/>
      <c r="AT59" s="167" t="s">
        <v>1</v>
      </c>
      <c r="AU59" s="649"/>
      <c r="AV59" s="649"/>
      <c r="AW59" s="649"/>
      <c r="AX59" s="649"/>
      <c r="AY59" s="649"/>
      <c r="AZ59" s="649"/>
      <c r="BA59" s="649"/>
      <c r="BB59" s="649"/>
      <c r="BC59" s="649"/>
      <c r="BD59" s="649"/>
      <c r="BE59" s="649"/>
      <c r="BF59" s="649"/>
      <c r="BG59" s="649"/>
      <c r="BH59" s="649"/>
      <c r="BI59" s="649"/>
      <c r="BJ59" s="185"/>
      <c r="BK59" s="188"/>
      <c r="BL59" s="188"/>
      <c r="BM59" s="188"/>
      <c r="BN59" s="183"/>
      <c r="BO59" s="183"/>
      <c r="BP59" s="184"/>
      <c r="BQ59" s="183"/>
      <c r="BR59" s="183"/>
      <c r="BS59" s="184"/>
      <c r="BT59" s="183"/>
      <c r="BU59" s="183"/>
      <c r="BV59" s="648"/>
      <c r="BW59" s="648"/>
      <c r="BX59" s="648"/>
      <c r="BY59" s="648"/>
      <c r="BZ59" s="185"/>
      <c r="CA59" s="186"/>
      <c r="CB59" s="186"/>
      <c r="CC59" s="186"/>
      <c r="CD59" s="186"/>
    </row>
    <row r="60" spans="1:82" s="187" customFormat="1" ht="26.1" customHeight="1" x14ac:dyDescent="0.15">
      <c r="A60" s="156">
        <v>10</v>
      </c>
      <c r="B60"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0" s="638"/>
      <c r="D60" s="638"/>
      <c r="E60" s="638"/>
      <c r="F60" s="639"/>
      <c r="G60"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0" s="641"/>
      <c r="I60" s="641"/>
      <c r="J60"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0" s="642" t="str">
        <f ca="1">IF((ROW()-50)&lt;=MAX(④入力シート３!$AV$6:$AV$1085),IF(INDEX(④入力シート３!AP$6:AP$1085,MATCH(ROW()-50,④入力シート３!$AV$6:$AV$1085,0))=1,"基本給",IF(INDEX(④入力シート３!AP$6:AP$1085,MATCH(ROW()-50,④入力シート３!$AV$6:$AV$1085,0))=2,"手当","法定福利費残")),"")</f>
        <v/>
      </c>
      <c r="L60" s="643"/>
      <c r="M60" s="643"/>
      <c r="N60" s="643"/>
      <c r="O60" s="644" t="str">
        <f ca="1">IF((ROW()-50)&lt;=MAX(④入力シート３!$AV$6:$AV$1085),INDEX(④入力シート３!AR$6:AR$1085,MATCH(ROW()-50,④入力シート３!$AV$6:$AV$1085,0)),"")</f>
        <v/>
      </c>
      <c r="P60" s="645"/>
      <c r="Q60" s="645"/>
      <c r="R60" s="158" t="s">
        <v>1</v>
      </c>
      <c r="S60" s="158" t="s">
        <v>230</v>
      </c>
      <c r="T60" s="447" t="str">
        <f ca="1">IF((ROW()-50)&lt;=MAX(④入力シート３!$AV$6:$AV$1085),INDEX(④入力シート３!AS$6:AS$1085,MATCH(ROW()-50,④入力シート３!$AV$6:$AV$1085,0)),"")</f>
        <v/>
      </c>
      <c r="U60" s="158" t="s">
        <v>231</v>
      </c>
      <c r="V60" s="158" t="s">
        <v>230</v>
      </c>
      <c r="W60" s="411">
        <v>1</v>
      </c>
      <c r="X60" s="158" t="s">
        <v>189</v>
      </c>
      <c r="Y60" s="158" t="s">
        <v>232</v>
      </c>
      <c r="Z60" s="646" t="str">
        <f t="shared" ca="1" si="15"/>
        <v/>
      </c>
      <c r="AA60" s="646"/>
      <c r="AB60" s="646"/>
      <c r="AC60" s="646"/>
      <c r="AD60" s="166" t="s">
        <v>1</v>
      </c>
      <c r="AE60" s="593"/>
      <c r="AF60" s="594"/>
      <c r="AG60" s="594"/>
      <c r="AH60" s="158" t="s">
        <v>1</v>
      </c>
      <c r="AI60" s="158" t="s">
        <v>230</v>
      </c>
      <c r="AJ60" s="411">
        <v>12</v>
      </c>
      <c r="AK60" s="158" t="s">
        <v>231</v>
      </c>
      <c r="AL60" s="158" t="s">
        <v>230</v>
      </c>
      <c r="AM60" s="411">
        <v>1</v>
      </c>
      <c r="AN60" s="158" t="s">
        <v>189</v>
      </c>
      <c r="AO60" s="158" t="s">
        <v>232</v>
      </c>
      <c r="AP60" s="647">
        <f t="shared" si="16"/>
        <v>0</v>
      </c>
      <c r="AQ60" s="647"/>
      <c r="AR60" s="647"/>
      <c r="AS60" s="647"/>
      <c r="AT60" s="167" t="s">
        <v>1</v>
      </c>
      <c r="AU60" s="649"/>
      <c r="AV60" s="649"/>
      <c r="AW60" s="649"/>
      <c r="AX60" s="649"/>
      <c r="AY60" s="649"/>
      <c r="AZ60" s="649"/>
      <c r="BA60" s="649"/>
      <c r="BB60" s="649"/>
      <c r="BC60" s="649"/>
      <c r="BD60" s="649"/>
      <c r="BE60" s="649"/>
      <c r="BF60" s="649"/>
      <c r="BG60" s="649"/>
      <c r="BH60" s="649"/>
      <c r="BI60" s="649"/>
      <c r="BJ60" s="185"/>
      <c r="BK60" s="188"/>
      <c r="BL60" s="188"/>
      <c r="BM60" s="188"/>
      <c r="BN60" s="183"/>
      <c r="BO60" s="183"/>
      <c r="BP60" s="184"/>
      <c r="BQ60" s="183"/>
      <c r="BR60" s="183"/>
      <c r="BS60" s="184"/>
      <c r="BT60" s="183"/>
      <c r="BU60" s="183"/>
      <c r="BV60" s="648"/>
      <c r="BW60" s="648"/>
      <c r="BX60" s="648"/>
      <c r="BY60" s="648"/>
      <c r="BZ60" s="185"/>
      <c r="CA60" s="186"/>
      <c r="CB60" s="186"/>
      <c r="CC60" s="186"/>
      <c r="CD60" s="186"/>
    </row>
    <row r="61" spans="1:82" s="187" customFormat="1" ht="26.1" customHeight="1" x14ac:dyDescent="0.15">
      <c r="A61" s="156">
        <v>11</v>
      </c>
      <c r="B61"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1" s="638"/>
      <c r="D61" s="638"/>
      <c r="E61" s="638"/>
      <c r="F61" s="639"/>
      <c r="G61"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1" s="641"/>
      <c r="I61" s="641"/>
      <c r="J61"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1" s="642" t="str">
        <f ca="1">IF((ROW()-50)&lt;=MAX(④入力シート３!$AV$6:$AV$1085),IF(INDEX(④入力シート３!AP$6:AP$1085,MATCH(ROW()-50,④入力シート３!$AV$6:$AV$1085,0))=1,"基本給",IF(INDEX(④入力シート３!AP$6:AP$1085,MATCH(ROW()-50,④入力シート３!$AV$6:$AV$1085,0))=2,"手当","法定福利費残")),"")</f>
        <v/>
      </c>
      <c r="L61" s="643"/>
      <c r="M61" s="643"/>
      <c r="N61" s="643"/>
      <c r="O61" s="644" t="str">
        <f ca="1">IF((ROW()-50)&lt;=MAX(④入力シート３!$AV$6:$AV$1085),INDEX(④入力シート３!AR$6:AR$1085,MATCH(ROW()-50,④入力シート３!$AV$6:$AV$1085,0)),"")</f>
        <v/>
      </c>
      <c r="P61" s="645"/>
      <c r="Q61" s="645"/>
      <c r="R61" s="158" t="s">
        <v>1</v>
      </c>
      <c r="S61" s="158" t="s">
        <v>230</v>
      </c>
      <c r="T61" s="448" t="str">
        <f ca="1">IF((ROW()-50)&lt;=MAX(④入力シート３!$AV$6:$AV$1085),INDEX(④入力シート３!AS$6:AS$1085,MATCH(ROW()-50,④入力シート３!$AV$6:$AV$1085,0)),"")</f>
        <v/>
      </c>
      <c r="U61" s="158" t="s">
        <v>231</v>
      </c>
      <c r="V61" s="158" t="s">
        <v>230</v>
      </c>
      <c r="W61" s="411">
        <v>1</v>
      </c>
      <c r="X61" s="158" t="s">
        <v>189</v>
      </c>
      <c r="Y61" s="158" t="s">
        <v>232</v>
      </c>
      <c r="Z61" s="646" t="str">
        <f t="shared" ca="1" si="15"/>
        <v/>
      </c>
      <c r="AA61" s="646"/>
      <c r="AB61" s="646"/>
      <c r="AC61" s="646"/>
      <c r="AD61" s="166" t="s">
        <v>1</v>
      </c>
      <c r="AE61" s="593"/>
      <c r="AF61" s="594"/>
      <c r="AG61" s="594"/>
      <c r="AH61" s="158" t="s">
        <v>1</v>
      </c>
      <c r="AI61" s="158" t="s">
        <v>230</v>
      </c>
      <c r="AJ61" s="411">
        <v>12</v>
      </c>
      <c r="AK61" s="158" t="s">
        <v>231</v>
      </c>
      <c r="AL61" s="158" t="s">
        <v>230</v>
      </c>
      <c r="AM61" s="411">
        <v>1</v>
      </c>
      <c r="AN61" s="158" t="s">
        <v>189</v>
      </c>
      <c r="AO61" s="158" t="s">
        <v>232</v>
      </c>
      <c r="AP61" s="647">
        <f t="shared" si="16"/>
        <v>0</v>
      </c>
      <c r="AQ61" s="647"/>
      <c r="AR61" s="647"/>
      <c r="AS61" s="647"/>
      <c r="AT61" s="167" t="s">
        <v>1</v>
      </c>
      <c r="AU61" s="649"/>
      <c r="AV61" s="649"/>
      <c r="AW61" s="649"/>
      <c r="AX61" s="649"/>
      <c r="AY61" s="649"/>
      <c r="AZ61" s="649"/>
      <c r="BA61" s="649"/>
      <c r="BB61" s="649"/>
      <c r="BC61" s="649"/>
      <c r="BD61" s="649"/>
      <c r="BE61" s="649"/>
      <c r="BF61" s="649"/>
      <c r="BG61" s="649"/>
      <c r="BH61" s="649"/>
      <c r="BI61" s="649"/>
      <c r="BJ61" s="185"/>
      <c r="BK61" s="188"/>
      <c r="BL61" s="188"/>
      <c r="BM61" s="188"/>
      <c r="BN61" s="183"/>
      <c r="BO61" s="183"/>
      <c r="BP61" s="184"/>
      <c r="BQ61" s="183"/>
      <c r="BR61" s="183"/>
      <c r="BS61" s="184"/>
      <c r="BT61" s="183"/>
      <c r="BU61" s="183"/>
      <c r="BV61" s="648"/>
      <c r="BW61" s="648"/>
      <c r="BX61" s="648"/>
      <c r="BY61" s="648"/>
      <c r="BZ61" s="185"/>
      <c r="CA61" s="186"/>
      <c r="CB61" s="186"/>
      <c r="CC61" s="186"/>
      <c r="CD61" s="186"/>
    </row>
    <row r="62" spans="1:82" s="187" customFormat="1" ht="26.1" customHeight="1" x14ac:dyDescent="0.15">
      <c r="A62" s="156">
        <v>12</v>
      </c>
      <c r="B62"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2" s="638"/>
      <c r="D62" s="638"/>
      <c r="E62" s="638"/>
      <c r="F62" s="639"/>
      <c r="G62"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2" s="641"/>
      <c r="I62" s="641"/>
      <c r="J62"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2" s="642" t="str">
        <f ca="1">IF((ROW()-50)&lt;=MAX(④入力シート３!$AV$6:$AV$1085),IF(INDEX(④入力シート３!AP$6:AP$1085,MATCH(ROW()-50,④入力シート３!$AV$6:$AV$1085,0))=1,"基本給",IF(INDEX(④入力シート３!AP$6:AP$1085,MATCH(ROW()-50,④入力シート３!$AV$6:$AV$1085,0))=2,"手当","法定福利費残")),"")</f>
        <v/>
      </c>
      <c r="L62" s="643"/>
      <c r="M62" s="643"/>
      <c r="N62" s="643"/>
      <c r="O62" s="644" t="str">
        <f ca="1">IF((ROW()-50)&lt;=MAX(④入力シート３!$AV$6:$AV$1085),INDEX(④入力シート３!AR$6:AR$1085,MATCH(ROW()-50,④入力シート３!$AV$6:$AV$1085,0)),"")</f>
        <v/>
      </c>
      <c r="P62" s="645"/>
      <c r="Q62" s="645"/>
      <c r="R62" s="158" t="s">
        <v>1</v>
      </c>
      <c r="S62" s="158" t="s">
        <v>230</v>
      </c>
      <c r="T62" s="447" t="str">
        <f ca="1">IF((ROW()-50)&lt;=MAX(④入力シート３!$AV$6:$AV$1085),INDEX(④入力シート３!AS$6:AS$1085,MATCH(ROW()-50,④入力シート３!$AV$6:$AV$1085,0)),"")</f>
        <v/>
      </c>
      <c r="U62" s="158" t="s">
        <v>231</v>
      </c>
      <c r="V62" s="158" t="s">
        <v>230</v>
      </c>
      <c r="W62" s="411">
        <v>1</v>
      </c>
      <c r="X62" s="158" t="s">
        <v>189</v>
      </c>
      <c r="Y62" s="158" t="s">
        <v>232</v>
      </c>
      <c r="Z62" s="646" t="str">
        <f t="shared" ref="Z62:Z79" ca="1" si="17">IFERROR(O62*T62*W62,"")</f>
        <v/>
      </c>
      <c r="AA62" s="646"/>
      <c r="AB62" s="646"/>
      <c r="AC62" s="646"/>
      <c r="AD62" s="159" t="s">
        <v>1</v>
      </c>
      <c r="AE62" s="593"/>
      <c r="AF62" s="594"/>
      <c r="AG62" s="594"/>
      <c r="AH62" s="158" t="s">
        <v>1</v>
      </c>
      <c r="AI62" s="158" t="s">
        <v>230</v>
      </c>
      <c r="AJ62" s="411">
        <v>12</v>
      </c>
      <c r="AK62" s="158" t="s">
        <v>231</v>
      </c>
      <c r="AL62" s="158" t="s">
        <v>230</v>
      </c>
      <c r="AM62" s="411">
        <v>1</v>
      </c>
      <c r="AN62" s="158" t="s">
        <v>189</v>
      </c>
      <c r="AO62" s="158" t="s">
        <v>232</v>
      </c>
      <c r="AP62" s="647">
        <f>IFERROR(AE62*AJ62*AM62,"")</f>
        <v>0</v>
      </c>
      <c r="AQ62" s="647"/>
      <c r="AR62" s="647"/>
      <c r="AS62" s="647"/>
      <c r="AT62" s="165" t="s">
        <v>1</v>
      </c>
      <c r="AU62" s="649"/>
      <c r="AV62" s="649"/>
      <c r="AW62" s="649"/>
      <c r="AX62" s="649"/>
      <c r="AY62" s="649"/>
      <c r="AZ62" s="649"/>
      <c r="BA62" s="649"/>
      <c r="BB62" s="649"/>
      <c r="BC62" s="649"/>
      <c r="BD62" s="649"/>
      <c r="BE62" s="649"/>
      <c r="BF62" s="649"/>
      <c r="BG62" s="649"/>
      <c r="BH62" s="649"/>
      <c r="BI62" s="649"/>
      <c r="BJ62" s="185"/>
      <c r="BK62" s="625"/>
      <c r="BL62" s="625"/>
      <c r="BM62" s="625"/>
      <c r="BN62" s="183"/>
      <c r="BO62" s="183"/>
      <c r="BP62" s="184"/>
      <c r="BQ62" s="183"/>
      <c r="BR62" s="183"/>
      <c r="BS62" s="184"/>
      <c r="BT62" s="183"/>
      <c r="BU62" s="183"/>
      <c r="BV62" s="626"/>
      <c r="BW62" s="626"/>
      <c r="BX62" s="626"/>
      <c r="BY62" s="626"/>
      <c r="BZ62" s="185"/>
      <c r="CA62" s="186"/>
      <c r="CB62" s="186"/>
      <c r="CC62" s="186"/>
      <c r="CD62" s="186"/>
    </row>
    <row r="63" spans="1:82" s="187" customFormat="1" ht="26.1" customHeight="1" x14ac:dyDescent="0.15">
      <c r="A63" s="156">
        <v>13</v>
      </c>
      <c r="B63"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3" s="638"/>
      <c r="D63" s="638"/>
      <c r="E63" s="638"/>
      <c r="F63" s="639"/>
      <c r="G63"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3" s="641"/>
      <c r="I63" s="641"/>
      <c r="J63"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3" s="642" t="str">
        <f ca="1">IF((ROW()-50)&lt;=MAX(④入力シート３!$AV$6:$AV$1085),IF(INDEX(④入力シート３!AP$6:AP$1085,MATCH(ROW()-50,④入力シート３!$AV$6:$AV$1085,0))=1,"基本給",IF(INDEX(④入力シート３!AP$6:AP$1085,MATCH(ROW()-50,④入力シート３!$AV$6:$AV$1085,0))=2,"手当","法定福利費残")),"")</f>
        <v/>
      </c>
      <c r="L63" s="643"/>
      <c r="M63" s="643"/>
      <c r="N63" s="643"/>
      <c r="O63" s="644" t="str">
        <f ca="1">IF((ROW()-50)&lt;=MAX(④入力シート３!$AV$6:$AV$1085),INDEX(④入力シート３!AR$6:AR$1085,MATCH(ROW()-50,④入力シート３!$AV$6:$AV$1085,0)),"")</f>
        <v/>
      </c>
      <c r="P63" s="645"/>
      <c r="Q63" s="645"/>
      <c r="R63" s="158" t="s">
        <v>1</v>
      </c>
      <c r="S63" s="158" t="s">
        <v>230</v>
      </c>
      <c r="T63" s="448" t="str">
        <f ca="1">IF((ROW()-50)&lt;=MAX(④入力シート３!$AV$6:$AV$1085),INDEX(④入力シート３!AS$6:AS$1085,MATCH(ROW()-50,④入力シート３!$AV$6:$AV$1085,0)),"")</f>
        <v/>
      </c>
      <c r="U63" s="158" t="s">
        <v>231</v>
      </c>
      <c r="V63" s="158" t="s">
        <v>230</v>
      </c>
      <c r="W63" s="411">
        <v>1</v>
      </c>
      <c r="X63" s="158" t="s">
        <v>189</v>
      </c>
      <c r="Y63" s="158" t="s">
        <v>232</v>
      </c>
      <c r="Z63" s="646" t="str">
        <f t="shared" ca="1" si="17"/>
        <v/>
      </c>
      <c r="AA63" s="646"/>
      <c r="AB63" s="646"/>
      <c r="AC63" s="646"/>
      <c r="AD63" s="166" t="s">
        <v>1</v>
      </c>
      <c r="AE63" s="593"/>
      <c r="AF63" s="594"/>
      <c r="AG63" s="594"/>
      <c r="AH63" s="158" t="s">
        <v>1</v>
      </c>
      <c r="AI63" s="158" t="s">
        <v>230</v>
      </c>
      <c r="AJ63" s="411">
        <v>12</v>
      </c>
      <c r="AK63" s="158" t="s">
        <v>231</v>
      </c>
      <c r="AL63" s="158" t="s">
        <v>230</v>
      </c>
      <c r="AM63" s="411">
        <v>1</v>
      </c>
      <c r="AN63" s="158" t="s">
        <v>189</v>
      </c>
      <c r="AO63" s="158" t="s">
        <v>232</v>
      </c>
      <c r="AP63" s="647">
        <f>IFERROR(AE63*AJ63*AM63,"")</f>
        <v>0</v>
      </c>
      <c r="AQ63" s="647"/>
      <c r="AR63" s="647"/>
      <c r="AS63" s="647"/>
      <c r="AT63" s="167" t="s">
        <v>1</v>
      </c>
      <c r="AU63" s="649"/>
      <c r="AV63" s="649"/>
      <c r="AW63" s="649"/>
      <c r="AX63" s="649"/>
      <c r="AY63" s="649"/>
      <c r="AZ63" s="649"/>
      <c r="BA63" s="649"/>
      <c r="BB63" s="649"/>
      <c r="BC63" s="649"/>
      <c r="BD63" s="649"/>
      <c r="BE63" s="649"/>
      <c r="BF63" s="649"/>
      <c r="BG63" s="649"/>
      <c r="BH63" s="649"/>
      <c r="BI63" s="649"/>
      <c r="BJ63" s="185"/>
      <c r="BK63" s="188"/>
      <c r="BL63" s="188"/>
      <c r="BM63" s="188"/>
      <c r="BN63" s="183"/>
      <c r="BO63" s="183"/>
      <c r="BP63" s="184"/>
      <c r="BQ63" s="183"/>
      <c r="BR63" s="183"/>
      <c r="BS63" s="184"/>
      <c r="BT63" s="183"/>
      <c r="BU63" s="183"/>
      <c r="BV63" s="648"/>
      <c r="BW63" s="648"/>
      <c r="BX63" s="648"/>
      <c r="BY63" s="648"/>
      <c r="BZ63" s="185"/>
      <c r="CA63" s="186"/>
      <c r="CB63" s="186"/>
      <c r="CC63" s="186"/>
      <c r="CD63" s="186"/>
    </row>
    <row r="64" spans="1:82" s="187" customFormat="1" ht="26.1" customHeight="1" x14ac:dyDescent="0.15">
      <c r="A64" s="156">
        <v>14</v>
      </c>
      <c r="B64"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4" s="638"/>
      <c r="D64" s="638"/>
      <c r="E64" s="638"/>
      <c r="F64" s="639"/>
      <c r="G64"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4" s="641"/>
      <c r="I64" s="641"/>
      <c r="J64"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4" s="642" t="str">
        <f ca="1">IF((ROW()-50)&lt;=MAX(④入力シート３!$AV$6:$AV$1085),IF(INDEX(④入力シート３!AP$6:AP$1085,MATCH(ROW()-50,④入力シート３!$AV$6:$AV$1085,0))=1,"基本給",IF(INDEX(④入力シート３!AP$6:AP$1085,MATCH(ROW()-50,④入力シート３!$AV$6:$AV$1085,0))=2,"手当","法定福利費残")),"")</f>
        <v/>
      </c>
      <c r="L64" s="643"/>
      <c r="M64" s="643"/>
      <c r="N64" s="643"/>
      <c r="O64" s="644" t="str">
        <f ca="1">IF((ROW()-50)&lt;=MAX(④入力シート３!$AV$6:$AV$1085),INDEX(④入力シート３!AR$6:AR$1085,MATCH(ROW()-50,④入力シート３!$AV$6:$AV$1085,0)),"")</f>
        <v/>
      </c>
      <c r="P64" s="645"/>
      <c r="Q64" s="645"/>
      <c r="R64" s="158" t="s">
        <v>1</v>
      </c>
      <c r="S64" s="158" t="s">
        <v>230</v>
      </c>
      <c r="T64" s="447" t="str">
        <f ca="1">IF((ROW()-50)&lt;=MAX(④入力シート３!$AV$6:$AV$1085),INDEX(④入力シート３!AS$6:AS$1085,MATCH(ROW()-50,④入力シート３!$AV$6:$AV$1085,0)),"")</f>
        <v/>
      </c>
      <c r="U64" s="158" t="s">
        <v>231</v>
      </c>
      <c r="V64" s="158" t="s">
        <v>230</v>
      </c>
      <c r="W64" s="411">
        <v>1</v>
      </c>
      <c r="X64" s="158" t="s">
        <v>189</v>
      </c>
      <c r="Y64" s="158" t="s">
        <v>232</v>
      </c>
      <c r="Z64" s="646" t="str">
        <f t="shared" ca="1" si="17"/>
        <v/>
      </c>
      <c r="AA64" s="646"/>
      <c r="AB64" s="646"/>
      <c r="AC64" s="646"/>
      <c r="AD64" s="166" t="s">
        <v>1</v>
      </c>
      <c r="AE64" s="593"/>
      <c r="AF64" s="594"/>
      <c r="AG64" s="594"/>
      <c r="AH64" s="158" t="s">
        <v>1</v>
      </c>
      <c r="AI64" s="158" t="s">
        <v>230</v>
      </c>
      <c r="AJ64" s="411">
        <v>12</v>
      </c>
      <c r="AK64" s="158" t="s">
        <v>231</v>
      </c>
      <c r="AL64" s="158" t="s">
        <v>230</v>
      </c>
      <c r="AM64" s="411">
        <v>1</v>
      </c>
      <c r="AN64" s="158" t="s">
        <v>189</v>
      </c>
      <c r="AO64" s="158" t="s">
        <v>232</v>
      </c>
      <c r="AP64" s="647">
        <f t="shared" ref="AP64:AP70" si="18">IFERROR(AE64*AJ64*AM64,"")</f>
        <v>0</v>
      </c>
      <c r="AQ64" s="647"/>
      <c r="AR64" s="647"/>
      <c r="AS64" s="647"/>
      <c r="AT64" s="167" t="s">
        <v>1</v>
      </c>
      <c r="AU64" s="649"/>
      <c r="AV64" s="649"/>
      <c r="AW64" s="649"/>
      <c r="AX64" s="649"/>
      <c r="AY64" s="649"/>
      <c r="AZ64" s="649"/>
      <c r="BA64" s="649"/>
      <c r="BB64" s="649"/>
      <c r="BC64" s="649"/>
      <c r="BD64" s="649"/>
      <c r="BE64" s="649"/>
      <c r="BF64" s="649"/>
      <c r="BG64" s="649"/>
      <c r="BH64" s="649"/>
      <c r="BI64" s="649"/>
      <c r="BJ64" s="185"/>
      <c r="BK64" s="188"/>
      <c r="BL64" s="188"/>
      <c r="BM64" s="188"/>
      <c r="BN64" s="183"/>
      <c r="BO64" s="183"/>
      <c r="BP64" s="184"/>
      <c r="BQ64" s="183"/>
      <c r="BR64" s="183"/>
      <c r="BS64" s="184"/>
      <c r="BT64" s="183"/>
      <c r="BU64" s="183"/>
      <c r="BV64" s="648"/>
      <c r="BW64" s="648"/>
      <c r="BX64" s="648"/>
      <c r="BY64" s="648"/>
      <c r="BZ64" s="185"/>
      <c r="CA64" s="186"/>
      <c r="CB64" s="186"/>
      <c r="CC64" s="186"/>
      <c r="CD64" s="186"/>
    </row>
    <row r="65" spans="1:82" s="187" customFormat="1" ht="26.1" customHeight="1" x14ac:dyDescent="0.15">
      <c r="A65" s="156">
        <v>15</v>
      </c>
      <c r="B65"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5" s="638"/>
      <c r="D65" s="638"/>
      <c r="E65" s="638"/>
      <c r="F65" s="639"/>
      <c r="G65"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5" s="641"/>
      <c r="I65" s="641"/>
      <c r="J65"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5" s="642" t="str">
        <f ca="1">IF((ROW()-50)&lt;=MAX(④入力シート３!$AV$6:$AV$1085),IF(INDEX(④入力シート３!AP$6:AP$1085,MATCH(ROW()-50,④入力シート３!$AV$6:$AV$1085,0))=1,"基本給",IF(INDEX(④入力シート３!AP$6:AP$1085,MATCH(ROW()-50,④入力シート３!$AV$6:$AV$1085,0))=2,"手当","法定福利費残")),"")</f>
        <v/>
      </c>
      <c r="L65" s="643"/>
      <c r="M65" s="643"/>
      <c r="N65" s="643"/>
      <c r="O65" s="644" t="str">
        <f ca="1">IF((ROW()-50)&lt;=MAX(④入力シート３!$AV$6:$AV$1085),INDEX(④入力シート３!AR$6:AR$1085,MATCH(ROW()-50,④入力シート３!$AV$6:$AV$1085,0)),"")</f>
        <v/>
      </c>
      <c r="P65" s="645"/>
      <c r="Q65" s="645"/>
      <c r="R65" s="158" t="s">
        <v>1</v>
      </c>
      <c r="S65" s="158" t="s">
        <v>230</v>
      </c>
      <c r="T65" s="448" t="str">
        <f ca="1">IF((ROW()-50)&lt;=MAX(④入力シート３!$AV$6:$AV$1085),INDEX(④入力シート３!AS$6:AS$1085,MATCH(ROW()-50,④入力シート３!$AV$6:$AV$1085,0)),"")</f>
        <v/>
      </c>
      <c r="U65" s="158" t="s">
        <v>231</v>
      </c>
      <c r="V65" s="158" t="s">
        <v>230</v>
      </c>
      <c r="W65" s="411">
        <v>1</v>
      </c>
      <c r="X65" s="158" t="s">
        <v>189</v>
      </c>
      <c r="Y65" s="158" t="s">
        <v>232</v>
      </c>
      <c r="Z65" s="646" t="str">
        <f t="shared" ca="1" si="17"/>
        <v/>
      </c>
      <c r="AA65" s="646"/>
      <c r="AB65" s="646"/>
      <c r="AC65" s="646"/>
      <c r="AD65" s="166" t="s">
        <v>1</v>
      </c>
      <c r="AE65" s="593"/>
      <c r="AF65" s="594"/>
      <c r="AG65" s="594"/>
      <c r="AH65" s="158" t="s">
        <v>1</v>
      </c>
      <c r="AI65" s="158" t="s">
        <v>230</v>
      </c>
      <c r="AJ65" s="411">
        <v>12</v>
      </c>
      <c r="AK65" s="158" t="s">
        <v>231</v>
      </c>
      <c r="AL65" s="158" t="s">
        <v>230</v>
      </c>
      <c r="AM65" s="411">
        <v>1</v>
      </c>
      <c r="AN65" s="158" t="s">
        <v>189</v>
      </c>
      <c r="AO65" s="158" t="s">
        <v>232</v>
      </c>
      <c r="AP65" s="647">
        <f t="shared" si="18"/>
        <v>0</v>
      </c>
      <c r="AQ65" s="647"/>
      <c r="AR65" s="647"/>
      <c r="AS65" s="647"/>
      <c r="AT65" s="167" t="s">
        <v>1</v>
      </c>
      <c r="AU65" s="649"/>
      <c r="AV65" s="649"/>
      <c r="AW65" s="649"/>
      <c r="AX65" s="649"/>
      <c r="AY65" s="649"/>
      <c r="AZ65" s="649"/>
      <c r="BA65" s="649"/>
      <c r="BB65" s="649"/>
      <c r="BC65" s="649"/>
      <c r="BD65" s="649"/>
      <c r="BE65" s="649"/>
      <c r="BF65" s="649"/>
      <c r="BG65" s="649"/>
      <c r="BH65" s="649"/>
      <c r="BI65" s="649"/>
      <c r="BJ65" s="185"/>
      <c r="BK65" s="188"/>
      <c r="BL65" s="188"/>
      <c r="BM65" s="188"/>
      <c r="BN65" s="183"/>
      <c r="BO65" s="183"/>
      <c r="BP65" s="184"/>
      <c r="BQ65" s="183"/>
      <c r="BR65" s="183"/>
      <c r="BS65" s="184"/>
      <c r="BT65" s="183"/>
      <c r="BU65" s="183"/>
      <c r="BV65" s="648"/>
      <c r="BW65" s="648"/>
      <c r="BX65" s="648"/>
      <c r="BY65" s="648"/>
      <c r="BZ65" s="185"/>
      <c r="CA65" s="186"/>
      <c r="CB65" s="186"/>
      <c r="CC65" s="186"/>
      <c r="CD65" s="186"/>
    </row>
    <row r="66" spans="1:82" s="187" customFormat="1" ht="26.1" customHeight="1" x14ac:dyDescent="0.15">
      <c r="A66" s="156">
        <v>16</v>
      </c>
      <c r="B66"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6" s="638"/>
      <c r="D66" s="638"/>
      <c r="E66" s="638"/>
      <c r="F66" s="639"/>
      <c r="G66"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6" s="641"/>
      <c r="I66" s="641"/>
      <c r="J66"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6" s="642" t="str">
        <f ca="1">IF((ROW()-50)&lt;=MAX(④入力シート３!$AV$6:$AV$1085),IF(INDEX(④入力シート３!AP$6:AP$1085,MATCH(ROW()-50,④入力シート３!$AV$6:$AV$1085,0))=1,"基本給",IF(INDEX(④入力シート３!AP$6:AP$1085,MATCH(ROW()-50,④入力シート３!$AV$6:$AV$1085,0))=2,"手当","法定福利費残")),"")</f>
        <v/>
      </c>
      <c r="L66" s="643"/>
      <c r="M66" s="643"/>
      <c r="N66" s="643"/>
      <c r="O66" s="644" t="str">
        <f ca="1">IF((ROW()-50)&lt;=MAX(④入力シート３!$AV$6:$AV$1085),INDEX(④入力シート３!AR$6:AR$1085,MATCH(ROW()-50,④入力シート３!$AV$6:$AV$1085,0)),"")</f>
        <v/>
      </c>
      <c r="P66" s="645"/>
      <c r="Q66" s="645"/>
      <c r="R66" s="158" t="s">
        <v>1</v>
      </c>
      <c r="S66" s="158" t="s">
        <v>230</v>
      </c>
      <c r="T66" s="447" t="str">
        <f ca="1">IF((ROW()-50)&lt;=MAX(④入力シート３!$AV$6:$AV$1085),INDEX(④入力シート３!AS$6:AS$1085,MATCH(ROW()-50,④入力シート３!$AV$6:$AV$1085,0)),"")</f>
        <v/>
      </c>
      <c r="U66" s="158" t="s">
        <v>231</v>
      </c>
      <c r="V66" s="158" t="s">
        <v>230</v>
      </c>
      <c r="W66" s="411">
        <v>1</v>
      </c>
      <c r="X66" s="158" t="s">
        <v>189</v>
      </c>
      <c r="Y66" s="158" t="s">
        <v>232</v>
      </c>
      <c r="Z66" s="646" t="str">
        <f t="shared" ca="1" si="17"/>
        <v/>
      </c>
      <c r="AA66" s="646"/>
      <c r="AB66" s="646"/>
      <c r="AC66" s="646"/>
      <c r="AD66" s="166" t="s">
        <v>1</v>
      </c>
      <c r="AE66" s="593"/>
      <c r="AF66" s="594"/>
      <c r="AG66" s="594"/>
      <c r="AH66" s="158" t="s">
        <v>1</v>
      </c>
      <c r="AI66" s="158" t="s">
        <v>230</v>
      </c>
      <c r="AJ66" s="411">
        <v>12</v>
      </c>
      <c r="AK66" s="158" t="s">
        <v>231</v>
      </c>
      <c r="AL66" s="158" t="s">
        <v>230</v>
      </c>
      <c r="AM66" s="411">
        <v>1</v>
      </c>
      <c r="AN66" s="158" t="s">
        <v>189</v>
      </c>
      <c r="AO66" s="158" t="s">
        <v>232</v>
      </c>
      <c r="AP66" s="647">
        <f t="shared" si="18"/>
        <v>0</v>
      </c>
      <c r="AQ66" s="647"/>
      <c r="AR66" s="647"/>
      <c r="AS66" s="647"/>
      <c r="AT66" s="167" t="s">
        <v>1</v>
      </c>
      <c r="AU66" s="649"/>
      <c r="AV66" s="649"/>
      <c r="AW66" s="649"/>
      <c r="AX66" s="649"/>
      <c r="AY66" s="649"/>
      <c r="AZ66" s="649"/>
      <c r="BA66" s="649"/>
      <c r="BB66" s="649"/>
      <c r="BC66" s="649"/>
      <c r="BD66" s="649"/>
      <c r="BE66" s="649"/>
      <c r="BF66" s="649"/>
      <c r="BG66" s="649"/>
      <c r="BH66" s="649"/>
      <c r="BI66" s="649"/>
      <c r="BJ66" s="185"/>
      <c r="BK66" s="188"/>
      <c r="BL66" s="188"/>
      <c r="BM66" s="188"/>
      <c r="BN66" s="183"/>
      <c r="BO66" s="183"/>
      <c r="BP66" s="184"/>
      <c r="BQ66" s="183"/>
      <c r="BR66" s="183"/>
      <c r="BS66" s="184"/>
      <c r="BT66" s="183"/>
      <c r="BU66" s="183"/>
      <c r="BV66" s="648"/>
      <c r="BW66" s="648"/>
      <c r="BX66" s="648"/>
      <c r="BY66" s="648"/>
      <c r="BZ66" s="185"/>
      <c r="CA66" s="186"/>
      <c r="CB66" s="186"/>
      <c r="CC66" s="186"/>
      <c r="CD66" s="186"/>
    </row>
    <row r="67" spans="1:82" s="187" customFormat="1" ht="26.1" customHeight="1" x14ac:dyDescent="0.15">
      <c r="A67" s="156">
        <v>17</v>
      </c>
      <c r="B67"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7" s="638"/>
      <c r="D67" s="638"/>
      <c r="E67" s="638"/>
      <c r="F67" s="639"/>
      <c r="G67"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7" s="641"/>
      <c r="I67" s="641"/>
      <c r="J67"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7" s="642" t="str">
        <f ca="1">IF((ROW()-50)&lt;=MAX(④入力シート３!$AV$6:$AV$1085),IF(INDEX(④入力シート３!AP$6:AP$1085,MATCH(ROW()-50,④入力シート３!$AV$6:$AV$1085,0))=1,"基本給",IF(INDEX(④入力シート３!AP$6:AP$1085,MATCH(ROW()-50,④入力シート３!$AV$6:$AV$1085,0))=2,"手当","法定福利費残")),"")</f>
        <v/>
      </c>
      <c r="L67" s="643"/>
      <c r="M67" s="643"/>
      <c r="N67" s="643"/>
      <c r="O67" s="644" t="str">
        <f ca="1">IF((ROW()-50)&lt;=MAX(④入力シート３!$AV$6:$AV$1085),INDEX(④入力シート３!AR$6:AR$1085,MATCH(ROW()-50,④入力シート３!$AV$6:$AV$1085,0)),"")</f>
        <v/>
      </c>
      <c r="P67" s="645"/>
      <c r="Q67" s="645"/>
      <c r="R67" s="158" t="s">
        <v>1</v>
      </c>
      <c r="S67" s="158" t="s">
        <v>230</v>
      </c>
      <c r="T67" s="448" t="str">
        <f ca="1">IF((ROW()-50)&lt;=MAX(④入力シート３!$AV$6:$AV$1085),INDEX(④入力シート３!AS$6:AS$1085,MATCH(ROW()-50,④入力シート３!$AV$6:$AV$1085,0)),"")</f>
        <v/>
      </c>
      <c r="U67" s="158" t="s">
        <v>231</v>
      </c>
      <c r="V67" s="158" t="s">
        <v>230</v>
      </c>
      <c r="W67" s="411">
        <v>1</v>
      </c>
      <c r="X67" s="158" t="s">
        <v>189</v>
      </c>
      <c r="Y67" s="158" t="s">
        <v>232</v>
      </c>
      <c r="Z67" s="646" t="str">
        <f t="shared" ca="1" si="17"/>
        <v/>
      </c>
      <c r="AA67" s="646"/>
      <c r="AB67" s="646"/>
      <c r="AC67" s="646"/>
      <c r="AD67" s="166" t="s">
        <v>1</v>
      </c>
      <c r="AE67" s="593"/>
      <c r="AF67" s="594"/>
      <c r="AG67" s="594"/>
      <c r="AH67" s="158" t="s">
        <v>1</v>
      </c>
      <c r="AI67" s="158" t="s">
        <v>230</v>
      </c>
      <c r="AJ67" s="411">
        <v>12</v>
      </c>
      <c r="AK67" s="158" t="s">
        <v>231</v>
      </c>
      <c r="AL67" s="158" t="s">
        <v>230</v>
      </c>
      <c r="AM67" s="411">
        <v>1</v>
      </c>
      <c r="AN67" s="158" t="s">
        <v>189</v>
      </c>
      <c r="AO67" s="158" t="s">
        <v>232</v>
      </c>
      <c r="AP67" s="647">
        <f t="shared" si="18"/>
        <v>0</v>
      </c>
      <c r="AQ67" s="647"/>
      <c r="AR67" s="647"/>
      <c r="AS67" s="647"/>
      <c r="AT67" s="167" t="s">
        <v>1</v>
      </c>
      <c r="AU67" s="649"/>
      <c r="AV67" s="649"/>
      <c r="AW67" s="649"/>
      <c r="AX67" s="649"/>
      <c r="AY67" s="649"/>
      <c r="AZ67" s="649"/>
      <c r="BA67" s="649"/>
      <c r="BB67" s="649"/>
      <c r="BC67" s="649"/>
      <c r="BD67" s="649"/>
      <c r="BE67" s="649"/>
      <c r="BF67" s="649"/>
      <c r="BG67" s="649"/>
      <c r="BH67" s="649"/>
      <c r="BI67" s="649"/>
      <c r="BJ67" s="185"/>
      <c r="BK67" s="188"/>
      <c r="BL67" s="188"/>
      <c r="BM67" s="188"/>
      <c r="BN67" s="183"/>
      <c r="BO67" s="183"/>
      <c r="BP67" s="184"/>
      <c r="BQ67" s="183"/>
      <c r="BR67" s="183"/>
      <c r="BS67" s="184"/>
      <c r="BT67" s="183"/>
      <c r="BU67" s="183"/>
      <c r="BV67" s="648"/>
      <c r="BW67" s="648"/>
      <c r="BX67" s="648"/>
      <c r="BY67" s="648"/>
      <c r="BZ67" s="185"/>
      <c r="CA67" s="186"/>
      <c r="CB67" s="186"/>
      <c r="CC67" s="186"/>
      <c r="CD67" s="186"/>
    </row>
    <row r="68" spans="1:82" s="187" customFormat="1" ht="26.1" customHeight="1" x14ac:dyDescent="0.15">
      <c r="A68" s="156">
        <v>18</v>
      </c>
      <c r="B68"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8" s="638"/>
      <c r="D68" s="638"/>
      <c r="E68" s="638"/>
      <c r="F68" s="639"/>
      <c r="G68"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8" s="641"/>
      <c r="I68" s="641"/>
      <c r="J68"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8" s="642" t="str">
        <f ca="1">IF((ROW()-50)&lt;=MAX(④入力シート３!$AV$6:$AV$1085),IF(INDEX(④入力シート３!AP$6:AP$1085,MATCH(ROW()-50,④入力シート３!$AV$6:$AV$1085,0))=1,"基本給",IF(INDEX(④入力シート３!AP$6:AP$1085,MATCH(ROW()-50,④入力シート３!$AV$6:$AV$1085,0))=2,"手当","法定福利費残")),"")</f>
        <v/>
      </c>
      <c r="L68" s="643"/>
      <c r="M68" s="643"/>
      <c r="N68" s="643"/>
      <c r="O68" s="644" t="str">
        <f ca="1">IF((ROW()-50)&lt;=MAX(④入力シート３!$AV$6:$AV$1085),INDEX(④入力シート３!AR$6:AR$1085,MATCH(ROW()-50,④入力シート３!$AV$6:$AV$1085,0)),"")</f>
        <v/>
      </c>
      <c r="P68" s="645"/>
      <c r="Q68" s="645"/>
      <c r="R68" s="158" t="s">
        <v>1</v>
      </c>
      <c r="S68" s="158" t="s">
        <v>230</v>
      </c>
      <c r="T68" s="447" t="str">
        <f ca="1">IF((ROW()-50)&lt;=MAX(④入力シート３!$AV$6:$AV$1085),INDEX(④入力シート３!AS$6:AS$1085,MATCH(ROW()-50,④入力シート３!$AV$6:$AV$1085,0)),"")</f>
        <v/>
      </c>
      <c r="U68" s="158" t="s">
        <v>231</v>
      </c>
      <c r="V68" s="158" t="s">
        <v>230</v>
      </c>
      <c r="W68" s="411">
        <v>1</v>
      </c>
      <c r="X68" s="158" t="s">
        <v>189</v>
      </c>
      <c r="Y68" s="158" t="s">
        <v>232</v>
      </c>
      <c r="Z68" s="646" t="str">
        <f t="shared" ca="1" si="17"/>
        <v/>
      </c>
      <c r="AA68" s="646"/>
      <c r="AB68" s="646"/>
      <c r="AC68" s="646"/>
      <c r="AD68" s="166" t="s">
        <v>1</v>
      </c>
      <c r="AE68" s="593"/>
      <c r="AF68" s="594"/>
      <c r="AG68" s="594"/>
      <c r="AH68" s="158" t="s">
        <v>1</v>
      </c>
      <c r="AI68" s="158" t="s">
        <v>230</v>
      </c>
      <c r="AJ68" s="411">
        <v>12</v>
      </c>
      <c r="AK68" s="158" t="s">
        <v>231</v>
      </c>
      <c r="AL68" s="158" t="s">
        <v>230</v>
      </c>
      <c r="AM68" s="411">
        <v>1</v>
      </c>
      <c r="AN68" s="158" t="s">
        <v>189</v>
      </c>
      <c r="AO68" s="158" t="s">
        <v>232</v>
      </c>
      <c r="AP68" s="647">
        <f t="shared" si="18"/>
        <v>0</v>
      </c>
      <c r="AQ68" s="647"/>
      <c r="AR68" s="647"/>
      <c r="AS68" s="647"/>
      <c r="AT68" s="167" t="s">
        <v>1</v>
      </c>
      <c r="AU68" s="649"/>
      <c r="AV68" s="649"/>
      <c r="AW68" s="649"/>
      <c r="AX68" s="649"/>
      <c r="AY68" s="649"/>
      <c r="AZ68" s="649"/>
      <c r="BA68" s="649"/>
      <c r="BB68" s="649"/>
      <c r="BC68" s="649"/>
      <c r="BD68" s="649"/>
      <c r="BE68" s="649"/>
      <c r="BF68" s="649"/>
      <c r="BG68" s="649"/>
      <c r="BH68" s="649"/>
      <c r="BI68" s="649"/>
      <c r="BJ68" s="185"/>
      <c r="BK68" s="188"/>
      <c r="BL68" s="188"/>
      <c r="BM68" s="188"/>
      <c r="BN68" s="183"/>
      <c r="BO68" s="183"/>
      <c r="BP68" s="184"/>
      <c r="BQ68" s="183"/>
      <c r="BR68" s="183"/>
      <c r="BS68" s="184"/>
      <c r="BT68" s="183"/>
      <c r="BU68" s="183"/>
      <c r="BV68" s="648"/>
      <c r="BW68" s="648"/>
      <c r="BX68" s="648"/>
      <c r="BY68" s="648"/>
      <c r="BZ68" s="185"/>
      <c r="CA68" s="186"/>
      <c r="CB68" s="186"/>
      <c r="CC68" s="186"/>
      <c r="CD68" s="186"/>
    </row>
    <row r="69" spans="1:82" s="187" customFormat="1" ht="26.1" customHeight="1" x14ac:dyDescent="0.15">
      <c r="A69" s="156">
        <v>19</v>
      </c>
      <c r="B69"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69" s="638"/>
      <c r="D69" s="638"/>
      <c r="E69" s="638"/>
      <c r="F69" s="639"/>
      <c r="G69"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69" s="641"/>
      <c r="I69" s="641"/>
      <c r="J69"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69" s="642" t="str">
        <f ca="1">IF((ROW()-50)&lt;=MAX(④入力シート３!$AV$6:$AV$1085),IF(INDEX(④入力シート３!AP$6:AP$1085,MATCH(ROW()-50,④入力シート３!$AV$6:$AV$1085,0))=1,"基本給",IF(INDEX(④入力シート３!AP$6:AP$1085,MATCH(ROW()-50,④入力シート３!$AV$6:$AV$1085,0))=2,"手当","法定福利費残")),"")</f>
        <v/>
      </c>
      <c r="L69" s="643"/>
      <c r="M69" s="643"/>
      <c r="N69" s="643"/>
      <c r="O69" s="644" t="str">
        <f ca="1">IF((ROW()-50)&lt;=MAX(④入力シート３!$AV$6:$AV$1085),INDEX(④入力シート３!AR$6:AR$1085,MATCH(ROW()-50,④入力シート３!$AV$6:$AV$1085,0)),"")</f>
        <v/>
      </c>
      <c r="P69" s="645"/>
      <c r="Q69" s="645"/>
      <c r="R69" s="158" t="s">
        <v>1</v>
      </c>
      <c r="S69" s="158" t="s">
        <v>230</v>
      </c>
      <c r="T69" s="448" t="str">
        <f ca="1">IF((ROW()-50)&lt;=MAX(④入力シート３!$AV$6:$AV$1085),INDEX(④入力シート３!AS$6:AS$1085,MATCH(ROW()-50,④入力シート３!$AV$6:$AV$1085,0)),"")</f>
        <v/>
      </c>
      <c r="U69" s="158" t="s">
        <v>231</v>
      </c>
      <c r="V69" s="158" t="s">
        <v>230</v>
      </c>
      <c r="W69" s="411">
        <v>1</v>
      </c>
      <c r="X69" s="158" t="s">
        <v>189</v>
      </c>
      <c r="Y69" s="158" t="s">
        <v>232</v>
      </c>
      <c r="Z69" s="646" t="str">
        <f t="shared" ca="1" si="17"/>
        <v/>
      </c>
      <c r="AA69" s="646"/>
      <c r="AB69" s="646"/>
      <c r="AC69" s="646"/>
      <c r="AD69" s="166" t="s">
        <v>1</v>
      </c>
      <c r="AE69" s="593"/>
      <c r="AF69" s="594"/>
      <c r="AG69" s="594"/>
      <c r="AH69" s="158" t="s">
        <v>1</v>
      </c>
      <c r="AI69" s="158" t="s">
        <v>230</v>
      </c>
      <c r="AJ69" s="411">
        <v>12</v>
      </c>
      <c r="AK69" s="158" t="s">
        <v>231</v>
      </c>
      <c r="AL69" s="158" t="s">
        <v>230</v>
      </c>
      <c r="AM69" s="411">
        <v>1</v>
      </c>
      <c r="AN69" s="158" t="s">
        <v>189</v>
      </c>
      <c r="AO69" s="158" t="s">
        <v>232</v>
      </c>
      <c r="AP69" s="647">
        <f t="shared" si="18"/>
        <v>0</v>
      </c>
      <c r="AQ69" s="647"/>
      <c r="AR69" s="647"/>
      <c r="AS69" s="647"/>
      <c r="AT69" s="167" t="s">
        <v>1</v>
      </c>
      <c r="AU69" s="649"/>
      <c r="AV69" s="649"/>
      <c r="AW69" s="649"/>
      <c r="AX69" s="649"/>
      <c r="AY69" s="649"/>
      <c r="AZ69" s="649"/>
      <c r="BA69" s="649"/>
      <c r="BB69" s="649"/>
      <c r="BC69" s="649"/>
      <c r="BD69" s="649"/>
      <c r="BE69" s="649"/>
      <c r="BF69" s="649"/>
      <c r="BG69" s="649"/>
      <c r="BH69" s="649"/>
      <c r="BI69" s="649"/>
      <c r="BJ69" s="185"/>
      <c r="BK69" s="188"/>
      <c r="BL69" s="188"/>
      <c r="BM69" s="188"/>
      <c r="BN69" s="183"/>
      <c r="BO69" s="183"/>
      <c r="BP69" s="184"/>
      <c r="BQ69" s="183"/>
      <c r="BR69" s="183"/>
      <c r="BS69" s="184"/>
      <c r="BT69" s="183"/>
      <c r="BU69" s="183"/>
      <c r="BV69" s="648"/>
      <c r="BW69" s="648"/>
      <c r="BX69" s="648"/>
      <c r="BY69" s="648"/>
      <c r="BZ69" s="185"/>
      <c r="CA69" s="186"/>
      <c r="CB69" s="186"/>
      <c r="CC69" s="186"/>
      <c r="CD69" s="186"/>
    </row>
    <row r="70" spans="1:82" s="187" customFormat="1" ht="26.1" customHeight="1" x14ac:dyDescent="0.15">
      <c r="A70" s="156">
        <v>20</v>
      </c>
      <c r="B70"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0" s="638"/>
      <c r="D70" s="638"/>
      <c r="E70" s="638"/>
      <c r="F70" s="639"/>
      <c r="G70"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0" s="641"/>
      <c r="I70" s="641"/>
      <c r="J70"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0" s="642" t="str">
        <f ca="1">IF((ROW()-50)&lt;=MAX(④入力シート３!$AV$6:$AV$1085),IF(INDEX(④入力シート３!AP$6:AP$1085,MATCH(ROW()-50,④入力シート３!$AV$6:$AV$1085,0))=1,"基本給",IF(INDEX(④入力シート３!AP$6:AP$1085,MATCH(ROW()-50,④入力シート３!$AV$6:$AV$1085,0))=2,"手当","法定福利費残")),"")</f>
        <v/>
      </c>
      <c r="L70" s="643"/>
      <c r="M70" s="643"/>
      <c r="N70" s="643"/>
      <c r="O70" s="644" t="str">
        <f ca="1">IF((ROW()-50)&lt;=MAX(④入力シート３!$AV$6:$AV$1085),INDEX(④入力シート３!AR$6:AR$1085,MATCH(ROW()-50,④入力シート３!$AV$6:$AV$1085,0)),"")</f>
        <v/>
      </c>
      <c r="P70" s="645"/>
      <c r="Q70" s="645"/>
      <c r="R70" s="158" t="s">
        <v>1</v>
      </c>
      <c r="S70" s="158" t="s">
        <v>230</v>
      </c>
      <c r="T70" s="447" t="str">
        <f ca="1">IF((ROW()-50)&lt;=MAX(④入力シート３!$AV$6:$AV$1085),INDEX(④入力シート３!AS$6:AS$1085,MATCH(ROW()-50,④入力シート３!$AV$6:$AV$1085,0)),"")</f>
        <v/>
      </c>
      <c r="U70" s="158" t="s">
        <v>231</v>
      </c>
      <c r="V70" s="158" t="s">
        <v>230</v>
      </c>
      <c r="W70" s="411">
        <v>1</v>
      </c>
      <c r="X70" s="158" t="s">
        <v>189</v>
      </c>
      <c r="Y70" s="158" t="s">
        <v>232</v>
      </c>
      <c r="Z70" s="646" t="str">
        <f t="shared" ca="1" si="17"/>
        <v/>
      </c>
      <c r="AA70" s="646"/>
      <c r="AB70" s="646"/>
      <c r="AC70" s="646"/>
      <c r="AD70" s="166" t="s">
        <v>1</v>
      </c>
      <c r="AE70" s="593"/>
      <c r="AF70" s="594"/>
      <c r="AG70" s="594"/>
      <c r="AH70" s="158" t="s">
        <v>1</v>
      </c>
      <c r="AI70" s="158" t="s">
        <v>230</v>
      </c>
      <c r="AJ70" s="411">
        <v>12</v>
      </c>
      <c r="AK70" s="158" t="s">
        <v>231</v>
      </c>
      <c r="AL70" s="158" t="s">
        <v>230</v>
      </c>
      <c r="AM70" s="411">
        <v>1</v>
      </c>
      <c r="AN70" s="158" t="s">
        <v>189</v>
      </c>
      <c r="AO70" s="158" t="s">
        <v>232</v>
      </c>
      <c r="AP70" s="647">
        <f t="shared" si="18"/>
        <v>0</v>
      </c>
      <c r="AQ70" s="647"/>
      <c r="AR70" s="647"/>
      <c r="AS70" s="647"/>
      <c r="AT70" s="167" t="s">
        <v>1</v>
      </c>
      <c r="AU70" s="649"/>
      <c r="AV70" s="649"/>
      <c r="AW70" s="649"/>
      <c r="AX70" s="649"/>
      <c r="AY70" s="649"/>
      <c r="AZ70" s="649"/>
      <c r="BA70" s="649"/>
      <c r="BB70" s="649"/>
      <c r="BC70" s="649"/>
      <c r="BD70" s="649"/>
      <c r="BE70" s="649"/>
      <c r="BF70" s="649"/>
      <c r="BG70" s="649"/>
      <c r="BH70" s="649"/>
      <c r="BI70" s="649"/>
      <c r="BJ70" s="185"/>
      <c r="BK70" s="188"/>
      <c r="BL70" s="188"/>
      <c r="BM70" s="188"/>
      <c r="BN70" s="183"/>
      <c r="BO70" s="183"/>
      <c r="BP70" s="184"/>
      <c r="BQ70" s="183"/>
      <c r="BR70" s="183"/>
      <c r="BS70" s="184"/>
      <c r="BT70" s="183"/>
      <c r="BU70" s="183"/>
      <c r="BV70" s="648"/>
      <c r="BW70" s="648"/>
      <c r="BX70" s="648"/>
      <c r="BY70" s="648"/>
      <c r="BZ70" s="185"/>
      <c r="CA70" s="186"/>
      <c r="CB70" s="186"/>
      <c r="CC70" s="186"/>
      <c r="CD70" s="186"/>
    </row>
    <row r="71" spans="1:82" s="187" customFormat="1" ht="26.1" customHeight="1" x14ac:dyDescent="0.15">
      <c r="A71" s="156">
        <v>21</v>
      </c>
      <c r="B71"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1" s="638"/>
      <c r="D71" s="638"/>
      <c r="E71" s="638"/>
      <c r="F71" s="639"/>
      <c r="G71"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1" s="641"/>
      <c r="I71" s="641"/>
      <c r="J71"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1" s="642" t="str">
        <f ca="1">IF((ROW()-50)&lt;=MAX(④入力シート３!$AV$6:$AV$1085),IF(INDEX(④入力シート３!AP$6:AP$1085,MATCH(ROW()-50,④入力シート３!$AV$6:$AV$1085,0))=1,"基本給",IF(INDEX(④入力シート３!AP$6:AP$1085,MATCH(ROW()-50,④入力シート３!$AV$6:$AV$1085,0))=2,"手当","法定福利費残")),"")</f>
        <v/>
      </c>
      <c r="L71" s="643"/>
      <c r="M71" s="643"/>
      <c r="N71" s="643"/>
      <c r="O71" s="644" t="str">
        <f ca="1">IF((ROW()-50)&lt;=MAX(④入力シート３!$AV$6:$AV$1085),INDEX(④入力シート３!AR$6:AR$1085,MATCH(ROW()-50,④入力シート３!$AV$6:$AV$1085,0)),"")</f>
        <v/>
      </c>
      <c r="P71" s="645"/>
      <c r="Q71" s="645"/>
      <c r="R71" s="158" t="s">
        <v>1</v>
      </c>
      <c r="S71" s="158" t="s">
        <v>230</v>
      </c>
      <c r="T71" s="448" t="str">
        <f ca="1">IF((ROW()-50)&lt;=MAX(④入力シート３!$AV$6:$AV$1085),INDEX(④入力シート３!AS$6:AS$1085,MATCH(ROW()-50,④入力シート３!$AV$6:$AV$1085,0)),"")</f>
        <v/>
      </c>
      <c r="U71" s="158" t="s">
        <v>231</v>
      </c>
      <c r="V71" s="158" t="s">
        <v>230</v>
      </c>
      <c r="W71" s="411">
        <v>1</v>
      </c>
      <c r="X71" s="158" t="s">
        <v>189</v>
      </c>
      <c r="Y71" s="158" t="s">
        <v>232</v>
      </c>
      <c r="Z71" s="646" t="str">
        <f t="shared" ca="1" si="17"/>
        <v/>
      </c>
      <c r="AA71" s="646"/>
      <c r="AB71" s="646"/>
      <c r="AC71" s="646"/>
      <c r="AD71" s="159" t="s">
        <v>1</v>
      </c>
      <c r="AE71" s="593"/>
      <c r="AF71" s="594"/>
      <c r="AG71" s="594"/>
      <c r="AH71" s="158" t="s">
        <v>1</v>
      </c>
      <c r="AI71" s="158" t="s">
        <v>230</v>
      </c>
      <c r="AJ71" s="411">
        <v>12</v>
      </c>
      <c r="AK71" s="158" t="s">
        <v>231</v>
      </c>
      <c r="AL71" s="158" t="s">
        <v>230</v>
      </c>
      <c r="AM71" s="411">
        <v>1</v>
      </c>
      <c r="AN71" s="158" t="s">
        <v>189</v>
      </c>
      <c r="AO71" s="158" t="s">
        <v>232</v>
      </c>
      <c r="AP71" s="647">
        <f>IFERROR(AE71*AJ71*AM71,"")</f>
        <v>0</v>
      </c>
      <c r="AQ71" s="647"/>
      <c r="AR71" s="647"/>
      <c r="AS71" s="647"/>
      <c r="AT71" s="165" t="s">
        <v>1</v>
      </c>
      <c r="AU71" s="649"/>
      <c r="AV71" s="649"/>
      <c r="AW71" s="649"/>
      <c r="AX71" s="649"/>
      <c r="AY71" s="649"/>
      <c r="AZ71" s="649"/>
      <c r="BA71" s="649"/>
      <c r="BB71" s="649"/>
      <c r="BC71" s="649"/>
      <c r="BD71" s="649"/>
      <c r="BE71" s="649"/>
      <c r="BF71" s="649"/>
      <c r="BG71" s="649"/>
      <c r="BH71" s="649"/>
      <c r="BI71" s="649"/>
      <c r="BJ71" s="185"/>
      <c r="BK71" s="625"/>
      <c r="BL71" s="625"/>
      <c r="BM71" s="625"/>
      <c r="BN71" s="183"/>
      <c r="BO71" s="183"/>
      <c r="BP71" s="184"/>
      <c r="BQ71" s="183"/>
      <c r="BR71" s="183"/>
      <c r="BS71" s="184"/>
      <c r="BT71" s="183"/>
      <c r="BU71" s="183"/>
      <c r="BV71" s="626"/>
      <c r="BW71" s="626"/>
      <c r="BX71" s="626"/>
      <c r="BY71" s="626"/>
      <c r="BZ71" s="185"/>
      <c r="CA71" s="186"/>
      <c r="CB71" s="186"/>
      <c r="CC71" s="186"/>
      <c r="CD71" s="186"/>
    </row>
    <row r="72" spans="1:82" s="187" customFormat="1" ht="26.1" customHeight="1" x14ac:dyDescent="0.15">
      <c r="A72" s="156">
        <v>22</v>
      </c>
      <c r="B72"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2" s="638"/>
      <c r="D72" s="638"/>
      <c r="E72" s="638"/>
      <c r="F72" s="639"/>
      <c r="G72"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2" s="641"/>
      <c r="I72" s="641"/>
      <c r="J72"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2" s="642" t="str">
        <f ca="1">IF((ROW()-50)&lt;=MAX(④入力シート３!$AV$6:$AV$1085),IF(INDEX(④入力シート３!AP$6:AP$1085,MATCH(ROW()-50,④入力シート３!$AV$6:$AV$1085,0))=1,"基本給",IF(INDEX(④入力シート３!AP$6:AP$1085,MATCH(ROW()-50,④入力シート３!$AV$6:$AV$1085,0))=2,"手当","法定福利費残")),"")</f>
        <v/>
      </c>
      <c r="L72" s="643"/>
      <c r="M72" s="643"/>
      <c r="N72" s="643"/>
      <c r="O72" s="644" t="str">
        <f ca="1">IF((ROW()-50)&lt;=MAX(④入力シート３!$AV$6:$AV$1085),INDEX(④入力シート３!AR$6:AR$1085,MATCH(ROW()-50,④入力シート３!$AV$6:$AV$1085,0)),"")</f>
        <v/>
      </c>
      <c r="P72" s="645"/>
      <c r="Q72" s="645"/>
      <c r="R72" s="158" t="s">
        <v>1</v>
      </c>
      <c r="S72" s="158" t="s">
        <v>230</v>
      </c>
      <c r="T72" s="447" t="str">
        <f ca="1">IF((ROW()-50)&lt;=MAX(④入力シート３!$AV$6:$AV$1085),INDEX(④入力シート３!AS$6:AS$1085,MATCH(ROW()-50,④入力シート３!$AV$6:$AV$1085,0)),"")</f>
        <v/>
      </c>
      <c r="U72" s="158" t="s">
        <v>231</v>
      </c>
      <c r="V72" s="158" t="s">
        <v>230</v>
      </c>
      <c r="W72" s="411">
        <v>1</v>
      </c>
      <c r="X72" s="158" t="s">
        <v>189</v>
      </c>
      <c r="Y72" s="158" t="s">
        <v>232</v>
      </c>
      <c r="Z72" s="646" t="str">
        <f t="shared" ca="1" si="17"/>
        <v/>
      </c>
      <c r="AA72" s="646"/>
      <c r="AB72" s="646"/>
      <c r="AC72" s="646"/>
      <c r="AD72" s="166" t="s">
        <v>1</v>
      </c>
      <c r="AE72" s="593"/>
      <c r="AF72" s="594"/>
      <c r="AG72" s="594"/>
      <c r="AH72" s="158" t="s">
        <v>1</v>
      </c>
      <c r="AI72" s="158" t="s">
        <v>230</v>
      </c>
      <c r="AJ72" s="411">
        <v>12</v>
      </c>
      <c r="AK72" s="158" t="s">
        <v>231</v>
      </c>
      <c r="AL72" s="158" t="s">
        <v>230</v>
      </c>
      <c r="AM72" s="411">
        <v>1</v>
      </c>
      <c r="AN72" s="158" t="s">
        <v>189</v>
      </c>
      <c r="AO72" s="158" t="s">
        <v>232</v>
      </c>
      <c r="AP72" s="647">
        <f>IFERROR(AE72*AJ72*AM72,"")</f>
        <v>0</v>
      </c>
      <c r="AQ72" s="647"/>
      <c r="AR72" s="647"/>
      <c r="AS72" s="647"/>
      <c r="AT72" s="167" t="s">
        <v>1</v>
      </c>
      <c r="AU72" s="649"/>
      <c r="AV72" s="649"/>
      <c r="AW72" s="649"/>
      <c r="AX72" s="649"/>
      <c r="AY72" s="649"/>
      <c r="AZ72" s="649"/>
      <c r="BA72" s="649"/>
      <c r="BB72" s="649"/>
      <c r="BC72" s="649"/>
      <c r="BD72" s="649"/>
      <c r="BE72" s="649"/>
      <c r="BF72" s="649"/>
      <c r="BG72" s="649"/>
      <c r="BH72" s="649"/>
      <c r="BI72" s="649"/>
      <c r="BJ72" s="185"/>
      <c r="BK72" s="188"/>
      <c r="BL72" s="188"/>
      <c r="BM72" s="188"/>
      <c r="BN72" s="183"/>
      <c r="BO72" s="183"/>
      <c r="BP72" s="184"/>
      <c r="BQ72" s="183"/>
      <c r="BR72" s="183"/>
      <c r="BS72" s="184"/>
      <c r="BT72" s="183"/>
      <c r="BU72" s="183"/>
      <c r="BV72" s="648"/>
      <c r="BW72" s="648"/>
      <c r="BX72" s="648"/>
      <c r="BY72" s="648"/>
      <c r="BZ72" s="185"/>
      <c r="CA72" s="186"/>
      <c r="CB72" s="186"/>
      <c r="CC72" s="186"/>
      <c r="CD72" s="186"/>
    </row>
    <row r="73" spans="1:82" s="187" customFormat="1" ht="26.1" customHeight="1" x14ac:dyDescent="0.15">
      <c r="A73" s="156">
        <v>23</v>
      </c>
      <c r="B73"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3" s="638"/>
      <c r="D73" s="638"/>
      <c r="E73" s="638"/>
      <c r="F73" s="639"/>
      <c r="G73"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3" s="641"/>
      <c r="I73" s="641"/>
      <c r="J73"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3" s="642" t="str">
        <f ca="1">IF((ROW()-50)&lt;=MAX(④入力シート３!$AV$6:$AV$1085),IF(INDEX(④入力シート３!AP$6:AP$1085,MATCH(ROW()-50,④入力シート３!$AV$6:$AV$1085,0))=1,"基本給",IF(INDEX(④入力シート３!AP$6:AP$1085,MATCH(ROW()-50,④入力シート３!$AV$6:$AV$1085,0))=2,"手当","法定福利費残")),"")</f>
        <v/>
      </c>
      <c r="L73" s="643"/>
      <c r="M73" s="643"/>
      <c r="N73" s="643"/>
      <c r="O73" s="644" t="str">
        <f ca="1">IF((ROW()-50)&lt;=MAX(④入力シート３!$AV$6:$AV$1085),INDEX(④入力シート３!AR$6:AR$1085,MATCH(ROW()-50,④入力シート３!$AV$6:$AV$1085,0)),"")</f>
        <v/>
      </c>
      <c r="P73" s="645"/>
      <c r="Q73" s="645"/>
      <c r="R73" s="158" t="s">
        <v>1</v>
      </c>
      <c r="S73" s="158" t="s">
        <v>230</v>
      </c>
      <c r="T73" s="448" t="str">
        <f ca="1">IF((ROW()-50)&lt;=MAX(④入力シート３!$AV$6:$AV$1085),INDEX(④入力シート３!AS$6:AS$1085,MATCH(ROW()-50,④入力シート３!$AV$6:$AV$1085,0)),"")</f>
        <v/>
      </c>
      <c r="U73" s="158" t="s">
        <v>231</v>
      </c>
      <c r="V73" s="158" t="s">
        <v>230</v>
      </c>
      <c r="W73" s="411">
        <v>1</v>
      </c>
      <c r="X73" s="158" t="s">
        <v>189</v>
      </c>
      <c r="Y73" s="158" t="s">
        <v>232</v>
      </c>
      <c r="Z73" s="646" t="str">
        <f t="shared" ca="1" si="17"/>
        <v/>
      </c>
      <c r="AA73" s="646"/>
      <c r="AB73" s="646"/>
      <c r="AC73" s="646"/>
      <c r="AD73" s="166" t="s">
        <v>1</v>
      </c>
      <c r="AE73" s="593"/>
      <c r="AF73" s="594"/>
      <c r="AG73" s="594"/>
      <c r="AH73" s="158" t="s">
        <v>1</v>
      </c>
      <c r="AI73" s="158" t="s">
        <v>230</v>
      </c>
      <c r="AJ73" s="411">
        <v>12</v>
      </c>
      <c r="AK73" s="158" t="s">
        <v>231</v>
      </c>
      <c r="AL73" s="158" t="s">
        <v>230</v>
      </c>
      <c r="AM73" s="411">
        <v>1</v>
      </c>
      <c r="AN73" s="158" t="s">
        <v>189</v>
      </c>
      <c r="AO73" s="158" t="s">
        <v>232</v>
      </c>
      <c r="AP73" s="647">
        <f t="shared" ref="AP73:AP79" si="19">IFERROR(AE73*AJ73*AM73,"")</f>
        <v>0</v>
      </c>
      <c r="AQ73" s="647"/>
      <c r="AR73" s="647"/>
      <c r="AS73" s="647"/>
      <c r="AT73" s="167" t="s">
        <v>1</v>
      </c>
      <c r="AU73" s="649"/>
      <c r="AV73" s="649"/>
      <c r="AW73" s="649"/>
      <c r="AX73" s="649"/>
      <c r="AY73" s="649"/>
      <c r="AZ73" s="649"/>
      <c r="BA73" s="649"/>
      <c r="BB73" s="649"/>
      <c r="BC73" s="649"/>
      <c r="BD73" s="649"/>
      <c r="BE73" s="649"/>
      <c r="BF73" s="649"/>
      <c r="BG73" s="649"/>
      <c r="BH73" s="649"/>
      <c r="BI73" s="649"/>
      <c r="BJ73" s="185"/>
      <c r="BK73" s="188"/>
      <c r="BL73" s="188"/>
      <c r="BM73" s="188"/>
      <c r="BN73" s="183"/>
      <c r="BO73" s="183"/>
      <c r="BP73" s="184"/>
      <c r="BQ73" s="183"/>
      <c r="BR73" s="183"/>
      <c r="BS73" s="184"/>
      <c r="BT73" s="183"/>
      <c r="BU73" s="183"/>
      <c r="BV73" s="648"/>
      <c r="BW73" s="648"/>
      <c r="BX73" s="648"/>
      <c r="BY73" s="648"/>
      <c r="BZ73" s="185"/>
      <c r="CA73" s="186"/>
      <c r="CB73" s="186"/>
      <c r="CC73" s="186"/>
      <c r="CD73" s="186"/>
    </row>
    <row r="74" spans="1:82" s="187" customFormat="1" ht="26.1" customHeight="1" x14ac:dyDescent="0.15">
      <c r="A74" s="156">
        <v>24</v>
      </c>
      <c r="B74"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4" s="638"/>
      <c r="D74" s="638"/>
      <c r="E74" s="638"/>
      <c r="F74" s="639"/>
      <c r="G74"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4" s="641"/>
      <c r="I74" s="641"/>
      <c r="J74"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4" s="642" t="str">
        <f ca="1">IF((ROW()-50)&lt;=MAX(④入力シート３!$AV$6:$AV$1085),IF(INDEX(④入力シート３!AP$6:AP$1085,MATCH(ROW()-50,④入力シート３!$AV$6:$AV$1085,0))=1,"基本給",IF(INDEX(④入力シート３!AP$6:AP$1085,MATCH(ROW()-50,④入力シート３!$AV$6:$AV$1085,0))=2,"手当","法定福利費残")),"")</f>
        <v/>
      </c>
      <c r="L74" s="643"/>
      <c r="M74" s="643"/>
      <c r="N74" s="643"/>
      <c r="O74" s="644" t="str">
        <f ca="1">IF((ROW()-50)&lt;=MAX(④入力シート３!$AV$6:$AV$1085),INDEX(④入力シート３!AR$6:AR$1085,MATCH(ROW()-50,④入力シート３!$AV$6:$AV$1085,0)),"")</f>
        <v/>
      </c>
      <c r="P74" s="645"/>
      <c r="Q74" s="645"/>
      <c r="R74" s="158" t="s">
        <v>1</v>
      </c>
      <c r="S74" s="158" t="s">
        <v>230</v>
      </c>
      <c r="T74" s="447" t="str">
        <f ca="1">IF((ROW()-50)&lt;=MAX(④入力シート３!$AV$6:$AV$1085),INDEX(④入力シート３!AS$6:AS$1085,MATCH(ROW()-50,④入力シート３!$AV$6:$AV$1085,0)),"")</f>
        <v/>
      </c>
      <c r="U74" s="158" t="s">
        <v>231</v>
      </c>
      <c r="V74" s="158" t="s">
        <v>230</v>
      </c>
      <c r="W74" s="411">
        <v>1</v>
      </c>
      <c r="X74" s="158" t="s">
        <v>189</v>
      </c>
      <c r="Y74" s="158" t="s">
        <v>232</v>
      </c>
      <c r="Z74" s="646" t="str">
        <f t="shared" ca="1" si="17"/>
        <v/>
      </c>
      <c r="AA74" s="646"/>
      <c r="AB74" s="646"/>
      <c r="AC74" s="646"/>
      <c r="AD74" s="166" t="s">
        <v>1</v>
      </c>
      <c r="AE74" s="593"/>
      <c r="AF74" s="594"/>
      <c r="AG74" s="594"/>
      <c r="AH74" s="158" t="s">
        <v>1</v>
      </c>
      <c r="AI74" s="158" t="s">
        <v>230</v>
      </c>
      <c r="AJ74" s="411">
        <v>12</v>
      </c>
      <c r="AK74" s="158" t="s">
        <v>231</v>
      </c>
      <c r="AL74" s="158" t="s">
        <v>230</v>
      </c>
      <c r="AM74" s="411">
        <v>1</v>
      </c>
      <c r="AN74" s="158" t="s">
        <v>189</v>
      </c>
      <c r="AO74" s="158" t="s">
        <v>232</v>
      </c>
      <c r="AP74" s="647">
        <f t="shared" si="19"/>
        <v>0</v>
      </c>
      <c r="AQ74" s="647"/>
      <c r="AR74" s="647"/>
      <c r="AS74" s="647"/>
      <c r="AT74" s="167" t="s">
        <v>1</v>
      </c>
      <c r="AU74" s="649"/>
      <c r="AV74" s="649"/>
      <c r="AW74" s="649"/>
      <c r="AX74" s="649"/>
      <c r="AY74" s="649"/>
      <c r="AZ74" s="649"/>
      <c r="BA74" s="649"/>
      <c r="BB74" s="649"/>
      <c r="BC74" s="649"/>
      <c r="BD74" s="649"/>
      <c r="BE74" s="649"/>
      <c r="BF74" s="649"/>
      <c r="BG74" s="649"/>
      <c r="BH74" s="649"/>
      <c r="BI74" s="649"/>
      <c r="BJ74" s="185"/>
      <c r="BK74" s="188"/>
      <c r="BL74" s="188"/>
      <c r="BM74" s="188"/>
      <c r="BN74" s="183"/>
      <c r="BO74" s="183"/>
      <c r="BP74" s="184"/>
      <c r="BQ74" s="183"/>
      <c r="BR74" s="183"/>
      <c r="BS74" s="184"/>
      <c r="BT74" s="183"/>
      <c r="BU74" s="183"/>
      <c r="BV74" s="648"/>
      <c r="BW74" s="648"/>
      <c r="BX74" s="648"/>
      <c r="BY74" s="648"/>
      <c r="BZ74" s="185"/>
      <c r="CA74" s="186"/>
      <c r="CB74" s="186"/>
      <c r="CC74" s="186"/>
      <c r="CD74" s="186"/>
    </row>
    <row r="75" spans="1:82" s="187" customFormat="1" ht="26.1" customHeight="1" x14ac:dyDescent="0.15">
      <c r="A75" s="156">
        <v>25</v>
      </c>
      <c r="B75"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5" s="638"/>
      <c r="D75" s="638"/>
      <c r="E75" s="638"/>
      <c r="F75" s="639"/>
      <c r="G75"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5" s="641"/>
      <c r="I75" s="641"/>
      <c r="J75"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5" s="642" t="str">
        <f ca="1">IF((ROW()-50)&lt;=MAX(④入力シート３!$AV$6:$AV$1085),IF(INDEX(④入力シート３!AP$6:AP$1085,MATCH(ROW()-50,④入力シート３!$AV$6:$AV$1085,0))=1,"基本給",IF(INDEX(④入力シート３!AP$6:AP$1085,MATCH(ROW()-50,④入力シート３!$AV$6:$AV$1085,0))=2,"手当","法定福利費残")),"")</f>
        <v/>
      </c>
      <c r="L75" s="643"/>
      <c r="M75" s="643"/>
      <c r="N75" s="643"/>
      <c r="O75" s="644" t="str">
        <f ca="1">IF((ROW()-50)&lt;=MAX(④入力シート３!$AV$6:$AV$1085),INDEX(④入力シート３!AR$6:AR$1085,MATCH(ROW()-50,④入力シート３!$AV$6:$AV$1085,0)),"")</f>
        <v/>
      </c>
      <c r="P75" s="645"/>
      <c r="Q75" s="645"/>
      <c r="R75" s="158" t="s">
        <v>1</v>
      </c>
      <c r="S75" s="158" t="s">
        <v>230</v>
      </c>
      <c r="T75" s="448" t="str">
        <f ca="1">IF((ROW()-50)&lt;=MAX(④入力シート３!$AV$6:$AV$1085),INDEX(④入力シート３!AS$6:AS$1085,MATCH(ROW()-50,④入力シート３!$AV$6:$AV$1085,0)),"")</f>
        <v/>
      </c>
      <c r="U75" s="158" t="s">
        <v>231</v>
      </c>
      <c r="V75" s="158" t="s">
        <v>230</v>
      </c>
      <c r="W75" s="411">
        <v>1</v>
      </c>
      <c r="X75" s="158" t="s">
        <v>189</v>
      </c>
      <c r="Y75" s="158" t="s">
        <v>232</v>
      </c>
      <c r="Z75" s="646" t="str">
        <f t="shared" ca="1" si="17"/>
        <v/>
      </c>
      <c r="AA75" s="646"/>
      <c r="AB75" s="646"/>
      <c r="AC75" s="646"/>
      <c r="AD75" s="166" t="s">
        <v>1</v>
      </c>
      <c r="AE75" s="593"/>
      <c r="AF75" s="594"/>
      <c r="AG75" s="594"/>
      <c r="AH75" s="158" t="s">
        <v>1</v>
      </c>
      <c r="AI75" s="158" t="s">
        <v>230</v>
      </c>
      <c r="AJ75" s="411">
        <v>12</v>
      </c>
      <c r="AK75" s="158" t="s">
        <v>231</v>
      </c>
      <c r="AL75" s="158" t="s">
        <v>230</v>
      </c>
      <c r="AM75" s="411">
        <v>1</v>
      </c>
      <c r="AN75" s="158" t="s">
        <v>189</v>
      </c>
      <c r="AO75" s="158" t="s">
        <v>232</v>
      </c>
      <c r="AP75" s="647">
        <f t="shared" si="19"/>
        <v>0</v>
      </c>
      <c r="AQ75" s="647"/>
      <c r="AR75" s="647"/>
      <c r="AS75" s="647"/>
      <c r="AT75" s="167" t="s">
        <v>1</v>
      </c>
      <c r="AU75" s="649"/>
      <c r="AV75" s="649"/>
      <c r="AW75" s="649"/>
      <c r="AX75" s="649"/>
      <c r="AY75" s="649"/>
      <c r="AZ75" s="649"/>
      <c r="BA75" s="649"/>
      <c r="BB75" s="649"/>
      <c r="BC75" s="649"/>
      <c r="BD75" s="649"/>
      <c r="BE75" s="649"/>
      <c r="BF75" s="649"/>
      <c r="BG75" s="649"/>
      <c r="BH75" s="649"/>
      <c r="BI75" s="649"/>
      <c r="BJ75" s="185"/>
      <c r="BK75" s="188"/>
      <c r="BL75" s="188"/>
      <c r="BM75" s="188"/>
      <c r="BN75" s="183"/>
      <c r="BO75" s="183"/>
      <c r="BP75" s="184"/>
      <c r="BQ75" s="183"/>
      <c r="BR75" s="183"/>
      <c r="BS75" s="184"/>
      <c r="BT75" s="183"/>
      <c r="BU75" s="183"/>
      <c r="BV75" s="648"/>
      <c r="BW75" s="648"/>
      <c r="BX75" s="648"/>
      <c r="BY75" s="648"/>
      <c r="BZ75" s="185"/>
      <c r="CA75" s="186"/>
      <c r="CB75" s="186"/>
      <c r="CC75" s="186"/>
      <c r="CD75" s="186"/>
    </row>
    <row r="76" spans="1:82" s="187" customFormat="1" ht="26.1" customHeight="1" x14ac:dyDescent="0.15">
      <c r="A76" s="156">
        <v>26</v>
      </c>
      <c r="B76"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6" s="638"/>
      <c r="D76" s="638"/>
      <c r="E76" s="638"/>
      <c r="F76" s="639"/>
      <c r="G76"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6" s="641"/>
      <c r="I76" s="641"/>
      <c r="J76"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6" s="642" t="str">
        <f ca="1">IF((ROW()-50)&lt;=MAX(④入力シート３!$AV$6:$AV$1085),IF(INDEX(④入力シート３!AP$6:AP$1085,MATCH(ROW()-50,④入力シート３!$AV$6:$AV$1085,0))=1,"基本給",IF(INDEX(④入力シート３!AP$6:AP$1085,MATCH(ROW()-50,④入力シート３!$AV$6:$AV$1085,0))=2,"手当","法定福利費残")),"")</f>
        <v/>
      </c>
      <c r="L76" s="643"/>
      <c r="M76" s="643"/>
      <c r="N76" s="643"/>
      <c r="O76" s="644" t="str">
        <f ca="1">IF((ROW()-50)&lt;=MAX(④入力シート３!$AV$6:$AV$1085),INDEX(④入力シート３!AR$6:AR$1085,MATCH(ROW()-50,④入力シート３!$AV$6:$AV$1085,0)),"")</f>
        <v/>
      </c>
      <c r="P76" s="645"/>
      <c r="Q76" s="645"/>
      <c r="R76" s="158" t="s">
        <v>1</v>
      </c>
      <c r="S76" s="158" t="s">
        <v>230</v>
      </c>
      <c r="T76" s="447" t="str">
        <f ca="1">IF((ROW()-50)&lt;=MAX(④入力シート３!$AV$6:$AV$1085),INDEX(④入力シート３!AS$6:AS$1085,MATCH(ROW()-50,④入力シート３!$AV$6:$AV$1085,0)),"")</f>
        <v/>
      </c>
      <c r="U76" s="158" t="s">
        <v>231</v>
      </c>
      <c r="V76" s="158" t="s">
        <v>230</v>
      </c>
      <c r="W76" s="411">
        <v>1</v>
      </c>
      <c r="X76" s="158" t="s">
        <v>189</v>
      </c>
      <c r="Y76" s="158" t="s">
        <v>232</v>
      </c>
      <c r="Z76" s="646" t="str">
        <f t="shared" ca="1" si="17"/>
        <v/>
      </c>
      <c r="AA76" s="646"/>
      <c r="AB76" s="646"/>
      <c r="AC76" s="646"/>
      <c r="AD76" s="166" t="s">
        <v>1</v>
      </c>
      <c r="AE76" s="593"/>
      <c r="AF76" s="594"/>
      <c r="AG76" s="594"/>
      <c r="AH76" s="158" t="s">
        <v>1</v>
      </c>
      <c r="AI76" s="158" t="s">
        <v>230</v>
      </c>
      <c r="AJ76" s="411">
        <v>12</v>
      </c>
      <c r="AK76" s="158" t="s">
        <v>231</v>
      </c>
      <c r="AL76" s="158" t="s">
        <v>230</v>
      </c>
      <c r="AM76" s="411">
        <v>1</v>
      </c>
      <c r="AN76" s="158" t="s">
        <v>189</v>
      </c>
      <c r="AO76" s="158" t="s">
        <v>232</v>
      </c>
      <c r="AP76" s="647">
        <f t="shared" si="19"/>
        <v>0</v>
      </c>
      <c r="AQ76" s="647"/>
      <c r="AR76" s="647"/>
      <c r="AS76" s="647"/>
      <c r="AT76" s="167" t="s">
        <v>1</v>
      </c>
      <c r="AU76" s="649"/>
      <c r="AV76" s="649"/>
      <c r="AW76" s="649"/>
      <c r="AX76" s="649"/>
      <c r="AY76" s="649"/>
      <c r="AZ76" s="649"/>
      <c r="BA76" s="649"/>
      <c r="BB76" s="649"/>
      <c r="BC76" s="649"/>
      <c r="BD76" s="649"/>
      <c r="BE76" s="649"/>
      <c r="BF76" s="649"/>
      <c r="BG76" s="649"/>
      <c r="BH76" s="649"/>
      <c r="BI76" s="649"/>
      <c r="BJ76" s="185"/>
      <c r="BK76" s="188"/>
      <c r="BL76" s="188"/>
      <c r="BM76" s="188"/>
      <c r="BN76" s="183"/>
      <c r="BO76" s="183"/>
      <c r="BP76" s="184"/>
      <c r="BQ76" s="183"/>
      <c r="BR76" s="183"/>
      <c r="BS76" s="184"/>
      <c r="BT76" s="183"/>
      <c r="BU76" s="183"/>
      <c r="BV76" s="648"/>
      <c r="BW76" s="648"/>
      <c r="BX76" s="648"/>
      <c r="BY76" s="648"/>
      <c r="BZ76" s="185"/>
      <c r="CA76" s="186"/>
      <c r="CB76" s="186"/>
      <c r="CC76" s="186"/>
      <c r="CD76" s="186"/>
    </row>
    <row r="77" spans="1:82" s="187" customFormat="1" ht="26.1" customHeight="1" x14ac:dyDescent="0.15">
      <c r="A77" s="156">
        <v>27</v>
      </c>
      <c r="B77"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7" s="638"/>
      <c r="D77" s="638"/>
      <c r="E77" s="638"/>
      <c r="F77" s="639"/>
      <c r="G77"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7" s="641"/>
      <c r="I77" s="641"/>
      <c r="J77"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7" s="642" t="str">
        <f ca="1">IF((ROW()-50)&lt;=MAX(④入力シート３!$AV$6:$AV$1085),IF(INDEX(④入力シート３!AP$6:AP$1085,MATCH(ROW()-50,④入力シート３!$AV$6:$AV$1085,0))=1,"基本給",IF(INDEX(④入力シート３!AP$6:AP$1085,MATCH(ROW()-50,④入力シート３!$AV$6:$AV$1085,0))=2,"手当","法定福利費残")),"")</f>
        <v/>
      </c>
      <c r="L77" s="643"/>
      <c r="M77" s="643"/>
      <c r="N77" s="643"/>
      <c r="O77" s="644" t="str">
        <f ca="1">IF((ROW()-50)&lt;=MAX(④入力シート３!$AV$6:$AV$1085),INDEX(④入力シート３!AR$6:AR$1085,MATCH(ROW()-50,④入力シート３!$AV$6:$AV$1085,0)),"")</f>
        <v/>
      </c>
      <c r="P77" s="645"/>
      <c r="Q77" s="645"/>
      <c r="R77" s="158" t="s">
        <v>1</v>
      </c>
      <c r="S77" s="158" t="s">
        <v>230</v>
      </c>
      <c r="T77" s="448" t="str">
        <f ca="1">IF((ROW()-50)&lt;=MAX(④入力シート３!$AV$6:$AV$1085),INDEX(④入力シート３!AS$6:AS$1085,MATCH(ROW()-50,④入力シート３!$AV$6:$AV$1085,0)),"")</f>
        <v/>
      </c>
      <c r="U77" s="158" t="s">
        <v>231</v>
      </c>
      <c r="V77" s="158" t="s">
        <v>230</v>
      </c>
      <c r="W77" s="411">
        <v>1</v>
      </c>
      <c r="X77" s="158" t="s">
        <v>189</v>
      </c>
      <c r="Y77" s="158" t="s">
        <v>232</v>
      </c>
      <c r="Z77" s="646" t="str">
        <f t="shared" ca="1" si="17"/>
        <v/>
      </c>
      <c r="AA77" s="646"/>
      <c r="AB77" s="646"/>
      <c r="AC77" s="646"/>
      <c r="AD77" s="166" t="s">
        <v>1</v>
      </c>
      <c r="AE77" s="593"/>
      <c r="AF77" s="594"/>
      <c r="AG77" s="594"/>
      <c r="AH77" s="158" t="s">
        <v>1</v>
      </c>
      <c r="AI77" s="158" t="s">
        <v>230</v>
      </c>
      <c r="AJ77" s="411">
        <v>12</v>
      </c>
      <c r="AK77" s="158" t="s">
        <v>231</v>
      </c>
      <c r="AL77" s="158" t="s">
        <v>230</v>
      </c>
      <c r="AM77" s="411">
        <v>1</v>
      </c>
      <c r="AN77" s="158" t="s">
        <v>189</v>
      </c>
      <c r="AO77" s="158" t="s">
        <v>232</v>
      </c>
      <c r="AP77" s="647">
        <f t="shared" si="19"/>
        <v>0</v>
      </c>
      <c r="AQ77" s="647"/>
      <c r="AR77" s="647"/>
      <c r="AS77" s="647"/>
      <c r="AT77" s="167" t="s">
        <v>1</v>
      </c>
      <c r="AU77" s="649"/>
      <c r="AV77" s="649"/>
      <c r="AW77" s="649"/>
      <c r="AX77" s="649"/>
      <c r="AY77" s="649"/>
      <c r="AZ77" s="649"/>
      <c r="BA77" s="649"/>
      <c r="BB77" s="649"/>
      <c r="BC77" s="649"/>
      <c r="BD77" s="649"/>
      <c r="BE77" s="649"/>
      <c r="BF77" s="649"/>
      <c r="BG77" s="649"/>
      <c r="BH77" s="649"/>
      <c r="BI77" s="649"/>
      <c r="BJ77" s="185"/>
      <c r="BK77" s="188"/>
      <c r="BL77" s="188"/>
      <c r="BM77" s="188"/>
      <c r="BN77" s="183"/>
      <c r="BO77" s="183"/>
      <c r="BP77" s="184"/>
      <c r="BQ77" s="183"/>
      <c r="BR77" s="183"/>
      <c r="BS77" s="184"/>
      <c r="BT77" s="183"/>
      <c r="BU77" s="183"/>
      <c r="BV77" s="648"/>
      <c r="BW77" s="648"/>
      <c r="BX77" s="648"/>
      <c r="BY77" s="648"/>
      <c r="BZ77" s="185"/>
      <c r="CA77" s="186"/>
      <c r="CB77" s="186"/>
      <c r="CC77" s="186"/>
      <c r="CD77" s="186"/>
    </row>
    <row r="78" spans="1:82" s="187" customFormat="1" ht="26.1" customHeight="1" x14ac:dyDescent="0.15">
      <c r="A78" s="156">
        <v>28</v>
      </c>
      <c r="B78"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8" s="638"/>
      <c r="D78" s="638"/>
      <c r="E78" s="638"/>
      <c r="F78" s="639"/>
      <c r="G78"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8" s="641"/>
      <c r="I78" s="641"/>
      <c r="J78"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8" s="642" t="str">
        <f ca="1">IF((ROW()-50)&lt;=MAX(④入力シート３!$AV$6:$AV$1085),IF(INDEX(④入力シート３!AP$6:AP$1085,MATCH(ROW()-50,④入力シート３!$AV$6:$AV$1085,0))=1,"基本給",IF(INDEX(④入力シート３!AP$6:AP$1085,MATCH(ROW()-50,④入力シート３!$AV$6:$AV$1085,0))=2,"手当","法定福利費残")),"")</f>
        <v/>
      </c>
      <c r="L78" s="643"/>
      <c r="M78" s="643"/>
      <c r="N78" s="643"/>
      <c r="O78" s="644" t="str">
        <f ca="1">IF((ROW()-50)&lt;=MAX(④入力シート３!$AV$6:$AV$1085),INDEX(④入力シート３!AR$6:AR$1085,MATCH(ROW()-50,④入力シート３!$AV$6:$AV$1085,0)),"")</f>
        <v/>
      </c>
      <c r="P78" s="645"/>
      <c r="Q78" s="645"/>
      <c r="R78" s="158" t="s">
        <v>1</v>
      </c>
      <c r="S78" s="158" t="s">
        <v>230</v>
      </c>
      <c r="T78" s="447" t="str">
        <f ca="1">IF((ROW()-50)&lt;=MAX(④入力シート３!$AV$6:$AV$1085),INDEX(④入力シート３!AS$6:AS$1085,MATCH(ROW()-50,④入力シート３!$AV$6:$AV$1085,0)),"")</f>
        <v/>
      </c>
      <c r="U78" s="158" t="s">
        <v>231</v>
      </c>
      <c r="V78" s="158" t="s">
        <v>230</v>
      </c>
      <c r="W78" s="411">
        <v>1</v>
      </c>
      <c r="X78" s="158" t="s">
        <v>189</v>
      </c>
      <c r="Y78" s="158" t="s">
        <v>232</v>
      </c>
      <c r="Z78" s="646" t="str">
        <f t="shared" ca="1" si="17"/>
        <v/>
      </c>
      <c r="AA78" s="646"/>
      <c r="AB78" s="646"/>
      <c r="AC78" s="646"/>
      <c r="AD78" s="166" t="s">
        <v>1</v>
      </c>
      <c r="AE78" s="593"/>
      <c r="AF78" s="594"/>
      <c r="AG78" s="594"/>
      <c r="AH78" s="158" t="s">
        <v>1</v>
      </c>
      <c r="AI78" s="158" t="s">
        <v>230</v>
      </c>
      <c r="AJ78" s="411">
        <v>12</v>
      </c>
      <c r="AK78" s="158" t="s">
        <v>231</v>
      </c>
      <c r="AL78" s="158" t="s">
        <v>230</v>
      </c>
      <c r="AM78" s="411">
        <v>1</v>
      </c>
      <c r="AN78" s="158" t="s">
        <v>189</v>
      </c>
      <c r="AO78" s="158" t="s">
        <v>232</v>
      </c>
      <c r="AP78" s="647">
        <f t="shared" si="19"/>
        <v>0</v>
      </c>
      <c r="AQ78" s="647"/>
      <c r="AR78" s="647"/>
      <c r="AS78" s="647"/>
      <c r="AT78" s="167" t="s">
        <v>1</v>
      </c>
      <c r="AU78" s="649"/>
      <c r="AV78" s="649"/>
      <c r="AW78" s="649"/>
      <c r="AX78" s="649"/>
      <c r="AY78" s="649"/>
      <c r="AZ78" s="649"/>
      <c r="BA78" s="649"/>
      <c r="BB78" s="649"/>
      <c r="BC78" s="649"/>
      <c r="BD78" s="649"/>
      <c r="BE78" s="649"/>
      <c r="BF78" s="649"/>
      <c r="BG78" s="649"/>
      <c r="BH78" s="649"/>
      <c r="BI78" s="649"/>
      <c r="BJ78" s="185"/>
      <c r="BK78" s="188"/>
      <c r="BL78" s="188"/>
      <c r="BM78" s="188"/>
      <c r="BN78" s="183"/>
      <c r="BO78" s="183"/>
      <c r="BP78" s="184"/>
      <c r="BQ78" s="183"/>
      <c r="BR78" s="183"/>
      <c r="BS78" s="184"/>
      <c r="BT78" s="183"/>
      <c r="BU78" s="183"/>
      <c r="BV78" s="648"/>
      <c r="BW78" s="648"/>
      <c r="BX78" s="648"/>
      <c r="BY78" s="648"/>
      <c r="BZ78" s="185"/>
      <c r="CA78" s="186"/>
      <c r="CB78" s="186"/>
      <c r="CC78" s="186"/>
      <c r="CD78" s="186"/>
    </row>
    <row r="79" spans="1:82" s="187" customFormat="1" ht="26.1" customHeight="1" x14ac:dyDescent="0.15">
      <c r="A79" s="156">
        <v>29</v>
      </c>
      <c r="B79"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79" s="638"/>
      <c r="D79" s="638"/>
      <c r="E79" s="638"/>
      <c r="F79" s="639"/>
      <c r="G79"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79" s="641"/>
      <c r="I79" s="641"/>
      <c r="J79"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79" s="642" t="str">
        <f ca="1">IF((ROW()-50)&lt;=MAX(④入力シート３!$AV$6:$AV$1085),IF(INDEX(④入力シート３!AP$6:AP$1085,MATCH(ROW()-50,④入力シート３!$AV$6:$AV$1085,0))=1,"基本給",IF(INDEX(④入力シート３!AP$6:AP$1085,MATCH(ROW()-50,④入力シート３!$AV$6:$AV$1085,0))=2,"手当","法定福利費残")),"")</f>
        <v/>
      </c>
      <c r="L79" s="643"/>
      <c r="M79" s="643"/>
      <c r="N79" s="643"/>
      <c r="O79" s="644" t="str">
        <f ca="1">IF((ROW()-50)&lt;=MAX(④入力シート３!$AV$6:$AV$1085),INDEX(④入力シート３!AR$6:AR$1085,MATCH(ROW()-50,④入力シート３!$AV$6:$AV$1085,0)),"")</f>
        <v/>
      </c>
      <c r="P79" s="645"/>
      <c r="Q79" s="645"/>
      <c r="R79" s="158" t="s">
        <v>1</v>
      </c>
      <c r="S79" s="158" t="s">
        <v>230</v>
      </c>
      <c r="T79" s="447" t="str">
        <f ca="1">IF((ROW()-50)&lt;=MAX(④入力シート３!$AV$6:$AV$1085),INDEX(④入力シート３!AS$6:AS$1085,MATCH(ROW()-50,④入力シート３!$AV$6:$AV$1085,0)),"")</f>
        <v/>
      </c>
      <c r="U79" s="158" t="s">
        <v>231</v>
      </c>
      <c r="V79" s="158" t="s">
        <v>230</v>
      </c>
      <c r="W79" s="411">
        <v>1</v>
      </c>
      <c r="X79" s="158" t="s">
        <v>189</v>
      </c>
      <c r="Y79" s="158" t="s">
        <v>232</v>
      </c>
      <c r="Z79" s="646" t="str">
        <f t="shared" ca="1" si="17"/>
        <v/>
      </c>
      <c r="AA79" s="646"/>
      <c r="AB79" s="646"/>
      <c r="AC79" s="646"/>
      <c r="AD79" s="166" t="s">
        <v>1</v>
      </c>
      <c r="AE79" s="593"/>
      <c r="AF79" s="594"/>
      <c r="AG79" s="594"/>
      <c r="AH79" s="158" t="s">
        <v>1</v>
      </c>
      <c r="AI79" s="158" t="s">
        <v>230</v>
      </c>
      <c r="AJ79" s="411">
        <v>12</v>
      </c>
      <c r="AK79" s="158" t="s">
        <v>231</v>
      </c>
      <c r="AL79" s="158" t="s">
        <v>230</v>
      </c>
      <c r="AM79" s="411">
        <v>1</v>
      </c>
      <c r="AN79" s="158" t="s">
        <v>189</v>
      </c>
      <c r="AO79" s="158" t="s">
        <v>232</v>
      </c>
      <c r="AP79" s="647">
        <f t="shared" si="19"/>
        <v>0</v>
      </c>
      <c r="AQ79" s="647"/>
      <c r="AR79" s="647"/>
      <c r="AS79" s="647"/>
      <c r="AT79" s="167" t="s">
        <v>1</v>
      </c>
      <c r="AU79" s="649"/>
      <c r="AV79" s="649"/>
      <c r="AW79" s="649"/>
      <c r="AX79" s="649"/>
      <c r="AY79" s="649"/>
      <c r="AZ79" s="649"/>
      <c r="BA79" s="649"/>
      <c r="BB79" s="649"/>
      <c r="BC79" s="649"/>
      <c r="BD79" s="649"/>
      <c r="BE79" s="649"/>
      <c r="BF79" s="649"/>
      <c r="BG79" s="649"/>
      <c r="BH79" s="649"/>
      <c r="BI79" s="649"/>
      <c r="BJ79" s="185"/>
      <c r="BK79" s="188"/>
      <c r="BL79" s="188"/>
      <c r="BM79" s="188"/>
      <c r="BN79" s="183"/>
      <c r="BO79" s="183"/>
      <c r="BP79" s="184"/>
      <c r="BQ79" s="183"/>
      <c r="BR79" s="183"/>
      <c r="BS79" s="184"/>
      <c r="BT79" s="183"/>
      <c r="BU79" s="183"/>
      <c r="BV79" s="648"/>
      <c r="BW79" s="648"/>
      <c r="BX79" s="648"/>
      <c r="BY79" s="648"/>
      <c r="BZ79" s="185"/>
      <c r="CA79" s="186"/>
      <c r="CB79" s="186"/>
      <c r="CC79" s="186"/>
      <c r="CD79" s="186"/>
    </row>
    <row r="80" spans="1:82" s="187" customFormat="1" ht="26.1" customHeight="1" thickBot="1" x14ac:dyDescent="0.2">
      <c r="A80" s="156">
        <v>30</v>
      </c>
      <c r="B80" s="637" t="str">
        <f ca="1">IF((ROW()-50)&lt;=MAX(④入力シート３!$AV$6:$AV$1085),IF(INDIRECT("④入力シート3!C"&amp;(INDEX(④入力シート３!AO$6:AO$1085,MATCH(ROW()-50,④入力シート３!$AV$6:$AV$1085,0))+1)*3)="","",INDIRECT("④入力シート3!C"&amp;(INDEX(④入力シート３!AO$6:AO$1085,MATCH(ROW()-50,④入力シート３!$AV$6:$AV$1085,0))+1)*3)),"")</f>
        <v/>
      </c>
      <c r="C80" s="638"/>
      <c r="D80" s="638"/>
      <c r="E80" s="638"/>
      <c r="F80" s="639"/>
      <c r="G80" s="640" t="str">
        <f ca="1">IF((ROW()-50)&lt;=MAX(④入力シート３!$AV$6:$AV$1085),IF(INDIRECT("④入力シート3!E"&amp;(INDEX(④入力シート３!AO$6:AO$1085,MATCH(ROW()-50,④入力シート３!$AV$6:$AV$1085,0))+1)*3)="","",INDIRECT("④入力シート3!E"&amp;(INDEX(④入力シート３!AO$6:AO$1085,MATCH(ROW()-50,④入力シート３!$AV$6:$AV$1085,0))+1)*3)),"")</f>
        <v/>
      </c>
      <c r="H80" s="641"/>
      <c r="I80" s="641"/>
      <c r="J80" s="410" t="str">
        <f ca="1">IF((ROW()-50)&lt;=MAX(④入力シート３!$AV$6:$AV$1085),IF(INDIRECT("④入力シート3!F"&amp;(INDEX(④入力シート３!AO$6:AO$1085,MATCH(ROW()-50,④入力シート３!$AV$6:$AV$1085,0))+1)*3)="","",INDIRECT("④入力シート3!F"&amp;(INDEX(④入力シート３!AO$6:AO$1085,MATCH(ROW()-50,④入力シート３!$AV$6:$AV$1085,0))+1)*3)),"")</f>
        <v/>
      </c>
      <c r="K80" s="642" t="str">
        <f ca="1">IF((ROW()-50)&lt;=MAX(④入力シート３!$AV$6:$AV$1085),IF(INDEX(④入力シート３!AP$6:AP$1085,MATCH(ROW()-50,④入力シート３!$AV$6:$AV$1085,0))=1,"基本給",IF(INDEX(④入力シート３!AP$6:AP$1085,MATCH(ROW()-50,④入力シート３!$AV$6:$AV$1085,0))=2,"手当","法定福利費残")),"")</f>
        <v/>
      </c>
      <c r="L80" s="643"/>
      <c r="M80" s="643"/>
      <c r="N80" s="643"/>
      <c r="O80" s="644" t="str">
        <f ca="1">IF((ROW()-50)&lt;=MAX(④入力シート３!$AV$6:$AV$1085),INDEX(④入力シート３!AR$6:AR$1085,MATCH(ROW()-50,④入力シート３!$AV$6:$AV$1085,0)),"")</f>
        <v/>
      </c>
      <c r="P80" s="645"/>
      <c r="Q80" s="645"/>
      <c r="R80" s="196" t="s">
        <v>1</v>
      </c>
      <c r="S80" s="196" t="s">
        <v>230</v>
      </c>
      <c r="T80" s="448" t="str">
        <f ca="1">IF((ROW()-50)&lt;=MAX(④入力シート３!$AV$6:$AV$1085),INDEX(④入力シート３!AS$6:AS$1085,MATCH(ROW()-50,④入力シート３!$AV$6:$AV$1085,0)),"")</f>
        <v/>
      </c>
      <c r="U80" s="196" t="s">
        <v>231</v>
      </c>
      <c r="V80" s="196" t="s">
        <v>230</v>
      </c>
      <c r="W80" s="412">
        <v>1</v>
      </c>
      <c r="X80" s="196" t="s">
        <v>189</v>
      </c>
      <c r="Y80" s="196" t="s">
        <v>232</v>
      </c>
      <c r="Z80" s="646" t="str">
        <f t="shared" ca="1" si="15"/>
        <v/>
      </c>
      <c r="AA80" s="646"/>
      <c r="AB80" s="646"/>
      <c r="AC80" s="646"/>
      <c r="AD80" s="197" t="s">
        <v>1</v>
      </c>
      <c r="AE80" s="651"/>
      <c r="AF80" s="652"/>
      <c r="AG80" s="652"/>
      <c r="AH80" s="196" t="s">
        <v>1</v>
      </c>
      <c r="AI80" s="196" t="s">
        <v>230</v>
      </c>
      <c r="AJ80" s="411">
        <v>12</v>
      </c>
      <c r="AK80" s="196" t="s">
        <v>231</v>
      </c>
      <c r="AL80" s="196" t="s">
        <v>230</v>
      </c>
      <c r="AM80" s="412">
        <v>1</v>
      </c>
      <c r="AN80" s="196" t="s">
        <v>189</v>
      </c>
      <c r="AO80" s="196" t="s">
        <v>232</v>
      </c>
      <c r="AP80" s="647">
        <f t="shared" si="16"/>
        <v>0</v>
      </c>
      <c r="AQ80" s="647"/>
      <c r="AR80" s="647"/>
      <c r="AS80" s="647"/>
      <c r="AT80" s="198" t="s">
        <v>1</v>
      </c>
      <c r="AU80" s="649"/>
      <c r="AV80" s="649"/>
      <c r="AW80" s="649"/>
      <c r="AX80" s="649"/>
      <c r="AY80" s="649"/>
      <c r="AZ80" s="649"/>
      <c r="BA80" s="649"/>
      <c r="BB80" s="649"/>
      <c r="BC80" s="649"/>
      <c r="BD80" s="649"/>
      <c r="BE80" s="649"/>
      <c r="BF80" s="649"/>
      <c r="BG80" s="649"/>
      <c r="BH80" s="649"/>
      <c r="BI80" s="649"/>
      <c r="BJ80" s="185"/>
      <c r="BK80" s="188"/>
      <c r="BL80" s="188"/>
      <c r="BM80" s="188"/>
      <c r="BN80" s="183"/>
      <c r="BO80" s="183"/>
      <c r="BP80" s="184"/>
      <c r="BQ80" s="183"/>
      <c r="BR80" s="183"/>
      <c r="BS80" s="184"/>
      <c r="BT80" s="183"/>
      <c r="BU80" s="183"/>
      <c r="BV80" s="648"/>
      <c r="BW80" s="648"/>
      <c r="BX80" s="648"/>
      <c r="BY80" s="648"/>
      <c r="BZ80" s="185"/>
      <c r="CA80" s="186"/>
      <c r="CB80" s="186"/>
      <c r="CC80" s="186"/>
      <c r="CD80" s="186"/>
    </row>
    <row r="81" spans="1:82" s="171" customFormat="1" ht="26.1" customHeight="1" x14ac:dyDescent="0.15">
      <c r="A81" s="598" t="s">
        <v>236</v>
      </c>
      <c r="B81" s="599"/>
      <c r="C81" s="599"/>
      <c r="D81" s="599"/>
      <c r="E81" s="599"/>
      <c r="F81" s="599"/>
      <c r="G81" s="599"/>
      <c r="H81" s="599"/>
      <c r="I81" s="599"/>
      <c r="J81" s="599"/>
      <c r="K81" s="599"/>
      <c r="L81" s="599"/>
      <c r="M81" s="599"/>
      <c r="N81" s="599"/>
      <c r="O81" s="601">
        <f ca="1">SUM(Z51:AC80)</f>
        <v>0</v>
      </c>
      <c r="P81" s="602"/>
      <c r="Q81" s="602"/>
      <c r="R81" s="602"/>
      <c r="S81" s="602"/>
      <c r="T81" s="602"/>
      <c r="U81" s="602"/>
      <c r="V81" s="602"/>
      <c r="W81" s="602"/>
      <c r="X81" s="602"/>
      <c r="Y81" s="602"/>
      <c r="Z81" s="602"/>
      <c r="AA81" s="602"/>
      <c r="AB81" s="602"/>
      <c r="AC81" s="602"/>
      <c r="AD81" s="169" t="s">
        <v>1</v>
      </c>
      <c r="AE81" s="601">
        <f>SUM(AP51:AS80)</f>
        <v>0</v>
      </c>
      <c r="AF81" s="602"/>
      <c r="AG81" s="602"/>
      <c r="AH81" s="602"/>
      <c r="AI81" s="602"/>
      <c r="AJ81" s="602"/>
      <c r="AK81" s="602"/>
      <c r="AL81" s="602"/>
      <c r="AM81" s="602"/>
      <c r="AN81" s="602"/>
      <c r="AO81" s="602"/>
      <c r="AP81" s="602"/>
      <c r="AQ81" s="602"/>
      <c r="AR81" s="602"/>
      <c r="AS81" s="602"/>
      <c r="AT81" s="170" t="s">
        <v>1</v>
      </c>
      <c r="AU81" s="650"/>
      <c r="AV81" s="650"/>
      <c r="AW81" s="650"/>
      <c r="AX81" s="650"/>
      <c r="AY81" s="650"/>
      <c r="AZ81" s="650"/>
      <c r="BA81" s="650"/>
      <c r="BB81" s="650"/>
      <c r="BC81" s="650"/>
      <c r="BD81" s="650"/>
      <c r="BE81" s="650"/>
      <c r="BF81" s="650"/>
      <c r="BG81" s="650"/>
      <c r="BH81" s="650"/>
      <c r="BI81" s="650"/>
      <c r="BJ81" s="189"/>
      <c r="BK81" s="650"/>
      <c r="BL81" s="650"/>
      <c r="BM81" s="650"/>
      <c r="BN81" s="650"/>
      <c r="BO81" s="650"/>
      <c r="BP81" s="650"/>
      <c r="BQ81" s="650"/>
      <c r="BR81" s="650"/>
      <c r="BS81" s="650"/>
      <c r="BT81" s="650"/>
      <c r="BU81" s="650"/>
      <c r="BV81" s="650"/>
      <c r="BW81" s="650"/>
      <c r="BX81" s="650"/>
      <c r="BY81" s="650"/>
      <c r="BZ81" s="189"/>
      <c r="CA81" s="152"/>
      <c r="CB81" s="152"/>
      <c r="CC81" s="152"/>
      <c r="CD81" s="152"/>
    </row>
    <row r="82" spans="1:82" s="171" customFormat="1" ht="26.1" customHeight="1" x14ac:dyDescent="0.15">
      <c r="A82" s="606" t="s">
        <v>242</v>
      </c>
      <c r="B82" s="607"/>
      <c r="C82" s="607"/>
      <c r="D82" s="607"/>
      <c r="E82" s="607"/>
      <c r="F82" s="607"/>
      <c r="G82" s="607"/>
      <c r="H82" s="607"/>
      <c r="I82" s="607"/>
      <c r="J82" s="607"/>
      <c r="K82" s="607"/>
      <c r="L82" s="607"/>
      <c r="M82" s="607"/>
      <c r="N82" s="608"/>
      <c r="O82" s="658">
        <f ca="1">IFERROR(O81*①入力シート!L21,0)</f>
        <v>0</v>
      </c>
      <c r="P82" s="659"/>
      <c r="Q82" s="659"/>
      <c r="R82" s="659"/>
      <c r="S82" s="659"/>
      <c r="T82" s="659"/>
      <c r="U82" s="659"/>
      <c r="V82" s="659"/>
      <c r="W82" s="659"/>
      <c r="X82" s="659"/>
      <c r="Y82" s="659"/>
      <c r="Z82" s="659"/>
      <c r="AA82" s="659"/>
      <c r="AB82" s="659"/>
      <c r="AC82" s="659"/>
      <c r="AD82" s="172" t="s">
        <v>1</v>
      </c>
      <c r="AE82" s="201"/>
      <c r="AF82" s="224"/>
      <c r="AG82" s="224"/>
      <c r="AH82" s="224"/>
      <c r="AI82" s="224"/>
      <c r="AJ82" s="224"/>
      <c r="AK82" s="224"/>
      <c r="AL82" s="224"/>
      <c r="AM82" s="224"/>
      <c r="AN82" s="224"/>
      <c r="AO82" s="224"/>
      <c r="AP82" s="224"/>
      <c r="AQ82" s="224"/>
      <c r="AR82" s="224"/>
      <c r="AS82" s="224"/>
      <c r="AT82" s="173"/>
      <c r="AU82" s="650"/>
      <c r="AV82" s="650"/>
      <c r="AW82" s="650"/>
      <c r="AX82" s="650"/>
      <c r="AY82" s="650"/>
      <c r="AZ82" s="650"/>
      <c r="BA82" s="650"/>
      <c r="BB82" s="650"/>
      <c r="BC82" s="650"/>
      <c r="BD82" s="650"/>
      <c r="BE82" s="650"/>
      <c r="BF82" s="650"/>
      <c r="BG82" s="650"/>
      <c r="BH82" s="650"/>
      <c r="BI82" s="650"/>
      <c r="BJ82" s="189"/>
      <c r="BK82" s="224"/>
      <c r="BL82" s="224"/>
      <c r="BM82" s="224"/>
      <c r="BN82" s="224"/>
      <c r="BO82" s="224"/>
      <c r="BP82" s="224"/>
      <c r="BQ82" s="224"/>
      <c r="BR82" s="224"/>
      <c r="BS82" s="224"/>
      <c r="BT82" s="224"/>
      <c r="BU82" s="224"/>
      <c r="BV82" s="224"/>
      <c r="BW82" s="224"/>
      <c r="BX82" s="224"/>
      <c r="BY82" s="224"/>
      <c r="BZ82" s="189"/>
      <c r="CA82" s="152"/>
      <c r="CB82" s="152"/>
      <c r="CC82" s="152"/>
      <c r="CD82" s="152"/>
    </row>
    <row r="83" spans="1:82" s="171" customFormat="1" ht="26.1" customHeight="1" thickBot="1" x14ac:dyDescent="0.2">
      <c r="A83" s="611" t="s">
        <v>238</v>
      </c>
      <c r="B83" s="612"/>
      <c r="C83" s="612"/>
      <c r="D83" s="612"/>
      <c r="E83" s="612"/>
      <c r="F83" s="612"/>
      <c r="G83" s="612"/>
      <c r="H83" s="612"/>
      <c r="I83" s="612"/>
      <c r="J83" s="612"/>
      <c r="K83" s="612"/>
      <c r="L83" s="612"/>
      <c r="M83" s="612"/>
      <c r="N83" s="613"/>
      <c r="O83" s="616">
        <f ca="1">O81+O82</f>
        <v>0</v>
      </c>
      <c r="P83" s="617"/>
      <c r="Q83" s="617"/>
      <c r="R83" s="617"/>
      <c r="S83" s="617"/>
      <c r="T83" s="617"/>
      <c r="U83" s="617"/>
      <c r="V83" s="617"/>
      <c r="W83" s="617"/>
      <c r="X83" s="617"/>
      <c r="Y83" s="617"/>
      <c r="Z83" s="617"/>
      <c r="AA83" s="617"/>
      <c r="AB83" s="617"/>
      <c r="AC83" s="617"/>
      <c r="AD83" s="174" t="s">
        <v>1</v>
      </c>
      <c r="AE83" s="190"/>
      <c r="AF83" s="175"/>
      <c r="AG83" s="175"/>
      <c r="AH83" s="175"/>
      <c r="AI83" s="175"/>
      <c r="AJ83" s="175"/>
      <c r="AK83" s="175"/>
      <c r="AL83" s="175"/>
      <c r="AM83" s="175"/>
      <c r="AN83" s="175"/>
      <c r="AO83" s="175"/>
      <c r="AP83" s="175"/>
      <c r="AQ83" s="175"/>
      <c r="AR83" s="175"/>
      <c r="AS83" s="175"/>
      <c r="AT83" s="176"/>
      <c r="AU83" s="650"/>
      <c r="AV83" s="650"/>
      <c r="AW83" s="650"/>
      <c r="AX83" s="650"/>
      <c r="AY83" s="650"/>
      <c r="AZ83" s="650"/>
      <c r="BA83" s="650"/>
      <c r="BB83" s="650"/>
      <c r="BC83" s="650"/>
      <c r="BD83" s="650"/>
      <c r="BE83" s="650"/>
      <c r="BF83" s="650"/>
      <c r="BG83" s="650"/>
      <c r="BH83" s="650"/>
      <c r="BI83" s="650"/>
      <c r="BJ83" s="189"/>
      <c r="BK83" s="224"/>
      <c r="BL83" s="224"/>
      <c r="BM83" s="224"/>
      <c r="BN83" s="224"/>
      <c r="BO83" s="224"/>
      <c r="BP83" s="224"/>
      <c r="BQ83" s="224"/>
      <c r="BR83" s="224"/>
      <c r="BS83" s="224"/>
      <c r="BT83" s="224"/>
      <c r="BU83" s="224"/>
      <c r="BV83" s="224"/>
      <c r="BW83" s="224"/>
      <c r="BX83" s="224"/>
      <c r="BY83" s="224"/>
      <c r="BZ83" s="189"/>
      <c r="CA83" s="152"/>
      <c r="CB83" s="152"/>
      <c r="CC83" s="152"/>
      <c r="CD83" s="152"/>
    </row>
    <row r="85" spans="1:82" x14ac:dyDescent="0.15">
      <c r="A85" s="191"/>
    </row>
    <row r="86" spans="1:82" x14ac:dyDescent="0.15">
      <c r="A86" s="16"/>
    </row>
    <row r="87" spans="1:82" hidden="1" x14ac:dyDescent="0.15">
      <c r="A87" s="192" t="s">
        <v>128</v>
      </c>
      <c r="F87" s="153" t="s">
        <v>229</v>
      </c>
    </row>
    <row r="88" spans="1:82" hidden="1" x14ac:dyDescent="0.15">
      <c r="A88" s="192" t="s">
        <v>127</v>
      </c>
      <c r="F88" s="153" t="s">
        <v>234</v>
      </c>
    </row>
    <row r="89" spans="1:82" hidden="1" x14ac:dyDescent="0.15">
      <c r="A89" s="192" t="s">
        <v>126</v>
      </c>
      <c r="F89" s="153" t="s">
        <v>254</v>
      </c>
    </row>
    <row r="90" spans="1:82" hidden="1" x14ac:dyDescent="0.15">
      <c r="A90" s="192" t="s">
        <v>125</v>
      </c>
      <c r="F90" s="153" t="s">
        <v>255</v>
      </c>
    </row>
    <row r="91" spans="1:82" hidden="1" x14ac:dyDescent="0.15">
      <c r="A91" s="192" t="s">
        <v>326</v>
      </c>
      <c r="F91" s="153" t="s">
        <v>256</v>
      </c>
    </row>
    <row r="92" spans="1:82" hidden="1" x14ac:dyDescent="0.15">
      <c r="A92" s="192" t="s">
        <v>124</v>
      </c>
    </row>
    <row r="93" spans="1:82" hidden="1" x14ac:dyDescent="0.15">
      <c r="A93" s="192" t="s">
        <v>123</v>
      </c>
    </row>
    <row r="94" spans="1:82" hidden="1" x14ac:dyDescent="0.15">
      <c r="A94" s="192" t="s">
        <v>122</v>
      </c>
    </row>
    <row r="95" spans="1:82" hidden="1" x14ac:dyDescent="0.15">
      <c r="A95" s="192" t="s">
        <v>121</v>
      </c>
    </row>
  </sheetData>
  <sheetProtection algorithmName="SHA-512" hashValue="XC2Fsc4HhtILDP4hjR6Aueb/fFb2PHehLrczFouJt2lrMgd0NfoDuhb5+PsVN18AdylEWk3qIAmQoq+AfpvnlA==" saltValue="ajEtsNpHnoYPLE6BbNZ06g==" spinCount="100000" sheet="1" formatCells="0"/>
  <mergeCells count="704">
    <mergeCell ref="AE79:AG79"/>
    <mergeCell ref="AP79:AS79"/>
    <mergeCell ref="AU79:BI79"/>
    <mergeCell ref="BV79:BY79"/>
    <mergeCell ref="B78:F78"/>
    <mergeCell ref="G78:I78"/>
    <mergeCell ref="K78:N78"/>
    <mergeCell ref="O78:Q78"/>
    <mergeCell ref="Z78:AC78"/>
    <mergeCell ref="AE78:AG78"/>
    <mergeCell ref="AP78:AS78"/>
    <mergeCell ref="AU78:BI78"/>
    <mergeCell ref="BV78:BY78"/>
    <mergeCell ref="B79:F79"/>
    <mergeCell ref="G79:I79"/>
    <mergeCell ref="K79:N79"/>
    <mergeCell ref="O79:Q79"/>
    <mergeCell ref="Z79:AC79"/>
    <mergeCell ref="B77:F77"/>
    <mergeCell ref="G77:I77"/>
    <mergeCell ref="K77:N77"/>
    <mergeCell ref="O77:Q77"/>
    <mergeCell ref="Z77:AC77"/>
    <mergeCell ref="AE77:AG77"/>
    <mergeCell ref="AP77:AS77"/>
    <mergeCell ref="AU77:BI77"/>
    <mergeCell ref="BV77:BY77"/>
    <mergeCell ref="B76:F76"/>
    <mergeCell ref="G76:I76"/>
    <mergeCell ref="K76:N76"/>
    <mergeCell ref="O76:Q76"/>
    <mergeCell ref="Z76:AC76"/>
    <mergeCell ref="AE76:AG76"/>
    <mergeCell ref="AP76:AS76"/>
    <mergeCell ref="AU76:BI76"/>
    <mergeCell ref="BV76:BY76"/>
    <mergeCell ref="B75:F75"/>
    <mergeCell ref="G75:I75"/>
    <mergeCell ref="K75:N75"/>
    <mergeCell ref="O75:Q75"/>
    <mergeCell ref="Z75:AC75"/>
    <mergeCell ref="AE75:AG75"/>
    <mergeCell ref="AP75:AS75"/>
    <mergeCell ref="AU75:BI75"/>
    <mergeCell ref="BV75:BY75"/>
    <mergeCell ref="B74:F74"/>
    <mergeCell ref="G74:I74"/>
    <mergeCell ref="K74:N74"/>
    <mergeCell ref="O74:Q74"/>
    <mergeCell ref="Z74:AC74"/>
    <mergeCell ref="AE74:AG74"/>
    <mergeCell ref="AP74:AS74"/>
    <mergeCell ref="AU74:BI74"/>
    <mergeCell ref="BV74:BY74"/>
    <mergeCell ref="B73:F73"/>
    <mergeCell ref="G73:I73"/>
    <mergeCell ref="K73:N73"/>
    <mergeCell ref="O73:Q73"/>
    <mergeCell ref="Z73:AC73"/>
    <mergeCell ref="AE73:AG73"/>
    <mergeCell ref="AP73:AS73"/>
    <mergeCell ref="AU73:BI73"/>
    <mergeCell ref="BV73:BY73"/>
    <mergeCell ref="BV71:BY71"/>
    <mergeCell ref="B72:F72"/>
    <mergeCell ref="G72:I72"/>
    <mergeCell ref="K72:N72"/>
    <mergeCell ref="O72:Q72"/>
    <mergeCell ref="Z72:AC72"/>
    <mergeCell ref="AE72:AG72"/>
    <mergeCell ref="AP72:AS72"/>
    <mergeCell ref="AU72:BI72"/>
    <mergeCell ref="BV72:BY72"/>
    <mergeCell ref="B71:F71"/>
    <mergeCell ref="G71:I71"/>
    <mergeCell ref="K71:N71"/>
    <mergeCell ref="O71:Q71"/>
    <mergeCell ref="Z71:AC71"/>
    <mergeCell ref="AE71:AG71"/>
    <mergeCell ref="AP71:AS71"/>
    <mergeCell ref="AU71:BI71"/>
    <mergeCell ref="BK71:BM71"/>
    <mergeCell ref="B70:F70"/>
    <mergeCell ref="G70:I70"/>
    <mergeCell ref="K70:N70"/>
    <mergeCell ref="O70:Q70"/>
    <mergeCell ref="Z70:AC70"/>
    <mergeCell ref="AE70:AG70"/>
    <mergeCell ref="AP70:AS70"/>
    <mergeCell ref="AU70:BI70"/>
    <mergeCell ref="BV70:BY70"/>
    <mergeCell ref="B69:F69"/>
    <mergeCell ref="G69:I69"/>
    <mergeCell ref="K69:N69"/>
    <mergeCell ref="O69:Q69"/>
    <mergeCell ref="Z69:AC69"/>
    <mergeCell ref="AE69:AG69"/>
    <mergeCell ref="AP69:AS69"/>
    <mergeCell ref="AU69:BI69"/>
    <mergeCell ref="BV69:BY69"/>
    <mergeCell ref="B68:F68"/>
    <mergeCell ref="G68:I68"/>
    <mergeCell ref="K68:N68"/>
    <mergeCell ref="O68:Q68"/>
    <mergeCell ref="Z68:AC68"/>
    <mergeCell ref="AE68:AG68"/>
    <mergeCell ref="AP68:AS68"/>
    <mergeCell ref="AU68:BI68"/>
    <mergeCell ref="BV68:BY68"/>
    <mergeCell ref="B67:F67"/>
    <mergeCell ref="G67:I67"/>
    <mergeCell ref="K67:N67"/>
    <mergeCell ref="O67:Q67"/>
    <mergeCell ref="Z67:AC67"/>
    <mergeCell ref="AE67:AG67"/>
    <mergeCell ref="AP67:AS67"/>
    <mergeCell ref="AU67:BI67"/>
    <mergeCell ref="BV67:BY67"/>
    <mergeCell ref="B66:F66"/>
    <mergeCell ref="G66:I66"/>
    <mergeCell ref="K66:N66"/>
    <mergeCell ref="O66:Q66"/>
    <mergeCell ref="Z66:AC66"/>
    <mergeCell ref="AE66:AG66"/>
    <mergeCell ref="AP66:AS66"/>
    <mergeCell ref="AU66:BI66"/>
    <mergeCell ref="BV66:BY66"/>
    <mergeCell ref="B65:F65"/>
    <mergeCell ref="G65:I65"/>
    <mergeCell ref="K65:N65"/>
    <mergeCell ref="O65:Q65"/>
    <mergeCell ref="Z65:AC65"/>
    <mergeCell ref="AE65:AG65"/>
    <mergeCell ref="AP65:AS65"/>
    <mergeCell ref="AU65:BI65"/>
    <mergeCell ref="BV65:BY65"/>
    <mergeCell ref="B64:F64"/>
    <mergeCell ref="G64:I64"/>
    <mergeCell ref="K64:N64"/>
    <mergeCell ref="O64:Q64"/>
    <mergeCell ref="Z64:AC64"/>
    <mergeCell ref="AE64:AG64"/>
    <mergeCell ref="AP64:AS64"/>
    <mergeCell ref="AU64:BI64"/>
    <mergeCell ref="BV64:BY64"/>
    <mergeCell ref="B63:F63"/>
    <mergeCell ref="G63:I63"/>
    <mergeCell ref="K63:N63"/>
    <mergeCell ref="O63:Q63"/>
    <mergeCell ref="Z63:AC63"/>
    <mergeCell ref="AE63:AG63"/>
    <mergeCell ref="AP63:AS63"/>
    <mergeCell ref="AU63:BI63"/>
    <mergeCell ref="BV63:BY63"/>
    <mergeCell ref="B62:F62"/>
    <mergeCell ref="G62:I62"/>
    <mergeCell ref="K62:N62"/>
    <mergeCell ref="O62:Q62"/>
    <mergeCell ref="Z62:AC62"/>
    <mergeCell ref="AE62:AG62"/>
    <mergeCell ref="AP62:AS62"/>
    <mergeCell ref="AU62:BI62"/>
    <mergeCell ref="BK62:BM62"/>
    <mergeCell ref="BV62:BY62"/>
    <mergeCell ref="BK35:BM35"/>
    <mergeCell ref="BV35:BY35"/>
    <mergeCell ref="B36:F36"/>
    <mergeCell ref="G36:I36"/>
    <mergeCell ref="K36:N36"/>
    <mergeCell ref="O36:Q36"/>
    <mergeCell ref="Z36:AC36"/>
    <mergeCell ref="AE36:AG36"/>
    <mergeCell ref="AP36:AS36"/>
    <mergeCell ref="AU36:AW36"/>
    <mergeCell ref="BF36:BI36"/>
    <mergeCell ref="BK36:BM36"/>
    <mergeCell ref="BV36:BY36"/>
    <mergeCell ref="B35:F35"/>
    <mergeCell ref="G35:I35"/>
    <mergeCell ref="K35:N35"/>
    <mergeCell ref="O35:Q35"/>
    <mergeCell ref="Z35:AC35"/>
    <mergeCell ref="AE35:AG35"/>
    <mergeCell ref="AP35:AS35"/>
    <mergeCell ref="AU35:AW35"/>
    <mergeCell ref="BF35:BI35"/>
    <mergeCell ref="BK37:BM37"/>
    <mergeCell ref="BV33:BY33"/>
    <mergeCell ref="B34:F34"/>
    <mergeCell ref="G34:I34"/>
    <mergeCell ref="K34:N34"/>
    <mergeCell ref="O34:Q34"/>
    <mergeCell ref="Z34:AC34"/>
    <mergeCell ref="AE34:AG34"/>
    <mergeCell ref="AP34:AS34"/>
    <mergeCell ref="AU34:AW34"/>
    <mergeCell ref="BF34:BI34"/>
    <mergeCell ref="BK34:BM34"/>
    <mergeCell ref="BV34:BY34"/>
    <mergeCell ref="B33:F33"/>
    <mergeCell ref="G33:I33"/>
    <mergeCell ref="K33:N33"/>
    <mergeCell ref="O33:Q33"/>
    <mergeCell ref="Z33:AC33"/>
    <mergeCell ref="AE33:AG33"/>
    <mergeCell ref="AP33:AS33"/>
    <mergeCell ref="AU33:AW33"/>
    <mergeCell ref="BF33:BI33"/>
    <mergeCell ref="BV37:BY37"/>
    <mergeCell ref="B31:F31"/>
    <mergeCell ref="G31:I31"/>
    <mergeCell ref="K31:N31"/>
    <mergeCell ref="O31:Q31"/>
    <mergeCell ref="Z31:AC31"/>
    <mergeCell ref="AE31:AG31"/>
    <mergeCell ref="AP31:AS31"/>
    <mergeCell ref="AU31:AW31"/>
    <mergeCell ref="BF31:BI31"/>
    <mergeCell ref="BK31:BM31"/>
    <mergeCell ref="BV31:BY31"/>
    <mergeCell ref="B32:F32"/>
    <mergeCell ref="G32:I32"/>
    <mergeCell ref="K32:N32"/>
    <mergeCell ref="O32:Q32"/>
    <mergeCell ref="Z32:AC32"/>
    <mergeCell ref="AE32:AG32"/>
    <mergeCell ref="AP32:AS32"/>
    <mergeCell ref="AU32:AW32"/>
    <mergeCell ref="BF32:BI32"/>
    <mergeCell ref="BK32:BM32"/>
    <mergeCell ref="BV32:BY32"/>
    <mergeCell ref="B37:F37"/>
    <mergeCell ref="G37:I37"/>
    <mergeCell ref="K37:N37"/>
    <mergeCell ref="O37:Q37"/>
    <mergeCell ref="Z37:AC37"/>
    <mergeCell ref="AE37:AG37"/>
    <mergeCell ref="AP37:AS37"/>
    <mergeCell ref="AU37:AW37"/>
    <mergeCell ref="BF37:BI37"/>
    <mergeCell ref="BK29:BM29"/>
    <mergeCell ref="BK33:BM33"/>
    <mergeCell ref="BV29:BY29"/>
    <mergeCell ref="B30:F30"/>
    <mergeCell ref="G30:I30"/>
    <mergeCell ref="K30:N30"/>
    <mergeCell ref="O30:Q30"/>
    <mergeCell ref="Z30:AC30"/>
    <mergeCell ref="AE30:AG30"/>
    <mergeCell ref="AP30:AS30"/>
    <mergeCell ref="AU30:AW30"/>
    <mergeCell ref="BF30:BI30"/>
    <mergeCell ref="BK30:BM30"/>
    <mergeCell ref="BV30:BY30"/>
    <mergeCell ref="B29:F29"/>
    <mergeCell ref="G29:I29"/>
    <mergeCell ref="K29:N29"/>
    <mergeCell ref="O29:Q29"/>
    <mergeCell ref="Z29:AC29"/>
    <mergeCell ref="AE29:AG29"/>
    <mergeCell ref="AP29:AS29"/>
    <mergeCell ref="AU29:AW29"/>
    <mergeCell ref="BF29:BI29"/>
    <mergeCell ref="BK27:BM27"/>
    <mergeCell ref="BV27:BY27"/>
    <mergeCell ref="B28:F28"/>
    <mergeCell ref="G28:I28"/>
    <mergeCell ref="K28:N28"/>
    <mergeCell ref="O28:Q28"/>
    <mergeCell ref="Z28:AC28"/>
    <mergeCell ref="AE28:AG28"/>
    <mergeCell ref="AP28:AS28"/>
    <mergeCell ref="AU28:AW28"/>
    <mergeCell ref="BF28:BI28"/>
    <mergeCell ref="BK28:BM28"/>
    <mergeCell ref="BV28:BY28"/>
    <mergeCell ref="B27:F27"/>
    <mergeCell ref="G27:I27"/>
    <mergeCell ref="K27:N27"/>
    <mergeCell ref="O27:Q27"/>
    <mergeCell ref="Z27:AC27"/>
    <mergeCell ref="AE27:AG27"/>
    <mergeCell ref="AP27:AS27"/>
    <mergeCell ref="AU27:AW27"/>
    <mergeCell ref="BF27:BI27"/>
    <mergeCell ref="BK25:BM25"/>
    <mergeCell ref="BV25:BY25"/>
    <mergeCell ref="B26:F26"/>
    <mergeCell ref="G26:I26"/>
    <mergeCell ref="K26:N26"/>
    <mergeCell ref="O26:Q26"/>
    <mergeCell ref="Z26:AC26"/>
    <mergeCell ref="AE26:AG26"/>
    <mergeCell ref="AP26:AS26"/>
    <mergeCell ref="AU26:AW26"/>
    <mergeCell ref="BF26:BI26"/>
    <mergeCell ref="BK26:BM26"/>
    <mergeCell ref="BV26:BY26"/>
    <mergeCell ref="B25:F25"/>
    <mergeCell ref="G25:I25"/>
    <mergeCell ref="K25:N25"/>
    <mergeCell ref="O25:Q25"/>
    <mergeCell ref="Z25:AC25"/>
    <mergeCell ref="AE25:AG25"/>
    <mergeCell ref="AP25:AS25"/>
    <mergeCell ref="AU25:AW25"/>
    <mergeCell ref="BF25:BI25"/>
    <mergeCell ref="BK23:BM23"/>
    <mergeCell ref="BV23:BY23"/>
    <mergeCell ref="B24:F24"/>
    <mergeCell ref="G24:I24"/>
    <mergeCell ref="K24:N24"/>
    <mergeCell ref="O24:Q24"/>
    <mergeCell ref="Z24:AC24"/>
    <mergeCell ref="AE24:AG24"/>
    <mergeCell ref="AP24:AS24"/>
    <mergeCell ref="AU24:AW24"/>
    <mergeCell ref="BF24:BI24"/>
    <mergeCell ref="BK24:BM24"/>
    <mergeCell ref="BV24:BY24"/>
    <mergeCell ref="B23:F23"/>
    <mergeCell ref="G23:I23"/>
    <mergeCell ref="K23:N23"/>
    <mergeCell ref="O23:Q23"/>
    <mergeCell ref="Z23:AC23"/>
    <mergeCell ref="AE23:AG23"/>
    <mergeCell ref="AP23:AS23"/>
    <mergeCell ref="AU23:AW23"/>
    <mergeCell ref="BF23:BI23"/>
    <mergeCell ref="BK21:BM21"/>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Z21:AC21"/>
    <mergeCell ref="AE21:AG21"/>
    <mergeCell ref="AP21:AS21"/>
    <mergeCell ref="AU21:AW21"/>
    <mergeCell ref="BF21:BI21"/>
    <mergeCell ref="BV53:BY53"/>
    <mergeCell ref="AP52:AS52"/>
    <mergeCell ref="BK52:BM52"/>
    <mergeCell ref="BV52:BY52"/>
    <mergeCell ref="AE52:AG52"/>
    <mergeCell ref="AE51:AG51"/>
    <mergeCell ref="AP51:AS51"/>
    <mergeCell ref="BK51:BM51"/>
    <mergeCell ref="BV51:BY51"/>
    <mergeCell ref="AU51:BI51"/>
    <mergeCell ref="AU52:BI52"/>
    <mergeCell ref="AU53:BI53"/>
    <mergeCell ref="BK3:BZ3"/>
    <mergeCell ref="BK1:BO1"/>
    <mergeCell ref="BP1:BV1"/>
    <mergeCell ref="BW1:BZ1"/>
    <mergeCell ref="A82:N82"/>
    <mergeCell ref="O82:AC82"/>
    <mergeCell ref="AU82:BI82"/>
    <mergeCell ref="AE61:AG61"/>
    <mergeCell ref="AP61:AS61"/>
    <mergeCell ref="BV61:BY61"/>
    <mergeCell ref="AP60:AS60"/>
    <mergeCell ref="BV60:BY60"/>
    <mergeCell ref="B61:F61"/>
    <mergeCell ref="G61:I61"/>
    <mergeCell ref="K61:N61"/>
    <mergeCell ref="O61:Q61"/>
    <mergeCell ref="Z61:AC61"/>
    <mergeCell ref="B60:F60"/>
    <mergeCell ref="G60:I60"/>
    <mergeCell ref="K60:N60"/>
    <mergeCell ref="O60:Q60"/>
    <mergeCell ref="Z60:AC60"/>
    <mergeCell ref="AE53:AG53"/>
    <mergeCell ref="AP53:AS53"/>
    <mergeCell ref="A83:N83"/>
    <mergeCell ref="O83:AC83"/>
    <mergeCell ref="AU83:BI83"/>
    <mergeCell ref="AP80:AS80"/>
    <mergeCell ref="BV80:BY80"/>
    <mergeCell ref="A81:N81"/>
    <mergeCell ref="O81:AC81"/>
    <mergeCell ref="AE81:AS81"/>
    <mergeCell ref="AU81:BI81"/>
    <mergeCell ref="BK81:BY81"/>
    <mergeCell ref="Z80:AC80"/>
    <mergeCell ref="AE80:AG80"/>
    <mergeCell ref="AU80:BI80"/>
    <mergeCell ref="B80:F80"/>
    <mergeCell ref="G80:I80"/>
    <mergeCell ref="K80:N80"/>
    <mergeCell ref="O80:Q80"/>
    <mergeCell ref="AE60:AG60"/>
    <mergeCell ref="AU60:BI60"/>
    <mergeCell ref="AU61:BI61"/>
    <mergeCell ref="AE59:AG59"/>
    <mergeCell ref="AP59:AS59"/>
    <mergeCell ref="BV59:BY59"/>
    <mergeCell ref="AP58:AS58"/>
    <mergeCell ref="BV58:BY58"/>
    <mergeCell ref="B59:F59"/>
    <mergeCell ref="G59:I59"/>
    <mergeCell ref="K59:N59"/>
    <mergeCell ref="O59:Q59"/>
    <mergeCell ref="Z59:AC59"/>
    <mergeCell ref="B58:F58"/>
    <mergeCell ref="G58:I58"/>
    <mergeCell ref="K58:N58"/>
    <mergeCell ref="O58:Q58"/>
    <mergeCell ref="Z58:AC58"/>
    <mergeCell ref="AE58:AG58"/>
    <mergeCell ref="AU58:BI58"/>
    <mergeCell ref="AU59:BI59"/>
    <mergeCell ref="AE57:AG57"/>
    <mergeCell ref="AP57:AS57"/>
    <mergeCell ref="BV57:BY57"/>
    <mergeCell ref="AP56:AS56"/>
    <mergeCell ref="BV56:BY56"/>
    <mergeCell ref="B57:F57"/>
    <mergeCell ref="G57:I57"/>
    <mergeCell ref="K57:N57"/>
    <mergeCell ref="O57:Q57"/>
    <mergeCell ref="Z57:AC57"/>
    <mergeCell ref="B56:F56"/>
    <mergeCell ref="G56:I56"/>
    <mergeCell ref="K56:N56"/>
    <mergeCell ref="O56:Q56"/>
    <mergeCell ref="Z56:AC56"/>
    <mergeCell ref="AE56:AG56"/>
    <mergeCell ref="AU56:BI56"/>
    <mergeCell ref="AU57:BI57"/>
    <mergeCell ref="AE55:AG55"/>
    <mergeCell ref="AP55:AS55"/>
    <mergeCell ref="BV55:BY55"/>
    <mergeCell ref="AP54:AS54"/>
    <mergeCell ref="BV54:BY54"/>
    <mergeCell ref="B55:F55"/>
    <mergeCell ref="G55:I55"/>
    <mergeCell ref="K55:N55"/>
    <mergeCell ref="O55:Q55"/>
    <mergeCell ref="Z55:AC55"/>
    <mergeCell ref="B54:F54"/>
    <mergeCell ref="G54:I54"/>
    <mergeCell ref="K54:N54"/>
    <mergeCell ref="O54:Q54"/>
    <mergeCell ref="Z54:AC54"/>
    <mergeCell ref="AE54:AG54"/>
    <mergeCell ref="AU54:BI54"/>
    <mergeCell ref="AU55:BI55"/>
    <mergeCell ref="B51:F51"/>
    <mergeCell ref="G51:I51"/>
    <mergeCell ref="K51:N51"/>
    <mergeCell ref="O51:Q51"/>
    <mergeCell ref="Z51:AC51"/>
    <mergeCell ref="B53:F53"/>
    <mergeCell ref="G53:I53"/>
    <mergeCell ref="K53:N53"/>
    <mergeCell ref="O53:Q53"/>
    <mergeCell ref="Z53:AC53"/>
    <mergeCell ref="B52:F52"/>
    <mergeCell ref="G52:I52"/>
    <mergeCell ref="K52:N52"/>
    <mergeCell ref="O52:Q52"/>
    <mergeCell ref="Z52:AC52"/>
    <mergeCell ref="BK49:BM49"/>
    <mergeCell ref="BV49:BY49"/>
    <mergeCell ref="B50:F50"/>
    <mergeCell ref="G50:I50"/>
    <mergeCell ref="K50:N50"/>
    <mergeCell ref="O50:Q50"/>
    <mergeCell ref="Z50:AC50"/>
    <mergeCell ref="AE50:AG50"/>
    <mergeCell ref="AU50:AW50"/>
    <mergeCell ref="BF50:BI50"/>
    <mergeCell ref="BK50:BM50"/>
    <mergeCell ref="BV50:BY50"/>
    <mergeCell ref="AP50:AS50"/>
    <mergeCell ref="B49:F49"/>
    <mergeCell ref="G49:I49"/>
    <mergeCell ref="K49:N49"/>
    <mergeCell ref="O49:Q49"/>
    <mergeCell ref="Z49:AC49"/>
    <mergeCell ref="AE49:AG49"/>
    <mergeCell ref="AP49:AS49"/>
    <mergeCell ref="AU49:AW49"/>
    <mergeCell ref="BF49:BI49"/>
    <mergeCell ref="A46:AT46"/>
    <mergeCell ref="A47:A48"/>
    <mergeCell ref="B47:F48"/>
    <mergeCell ref="G47:I48"/>
    <mergeCell ref="K47:N48"/>
    <mergeCell ref="O47:AT47"/>
    <mergeCell ref="A40:N40"/>
    <mergeCell ref="O40:AC40"/>
    <mergeCell ref="AU40:BI40"/>
    <mergeCell ref="A41:N41"/>
    <mergeCell ref="O41:AC41"/>
    <mergeCell ref="AU41:BI41"/>
    <mergeCell ref="AE48:AT48"/>
    <mergeCell ref="AD45:AE45"/>
    <mergeCell ref="AF45:AT45"/>
    <mergeCell ref="W45:AC45"/>
    <mergeCell ref="J47:J48"/>
    <mergeCell ref="AW47:CB48"/>
    <mergeCell ref="A43:CB43"/>
    <mergeCell ref="AP38:AS38"/>
    <mergeCell ref="AU38:AW38"/>
    <mergeCell ref="BF38:BI38"/>
    <mergeCell ref="BK38:BM38"/>
    <mergeCell ref="BV38:BY38"/>
    <mergeCell ref="A39:N39"/>
    <mergeCell ref="O39:AC39"/>
    <mergeCell ref="AE39:AS39"/>
    <mergeCell ref="AU39:BI39"/>
    <mergeCell ref="BK39:BY39"/>
    <mergeCell ref="B38:F38"/>
    <mergeCell ref="G38:I38"/>
    <mergeCell ref="K38:N38"/>
    <mergeCell ref="O38:Q38"/>
    <mergeCell ref="Z38:AC38"/>
    <mergeCell ref="AE38:AG38"/>
    <mergeCell ref="AE20:AG20"/>
    <mergeCell ref="AP20:AS20"/>
    <mergeCell ref="AU20:AW20"/>
    <mergeCell ref="BF20:BI20"/>
    <mergeCell ref="BK20:BM20"/>
    <mergeCell ref="BV20:BY20"/>
    <mergeCell ref="AP19:AS19"/>
    <mergeCell ref="AU19:AW19"/>
    <mergeCell ref="BF19:BI19"/>
    <mergeCell ref="BK19:BM19"/>
    <mergeCell ref="BV19:BY19"/>
    <mergeCell ref="AE19:AG19"/>
    <mergeCell ref="B20:F20"/>
    <mergeCell ref="G20:I20"/>
    <mergeCell ref="K20:N20"/>
    <mergeCell ref="O20:Q20"/>
    <mergeCell ref="Z20:AC20"/>
    <mergeCell ref="B19:F19"/>
    <mergeCell ref="G19:I19"/>
    <mergeCell ref="K19:N19"/>
    <mergeCell ref="O19:Q19"/>
    <mergeCell ref="Z19:AC19"/>
    <mergeCell ref="AE18:AG18"/>
    <mergeCell ref="AP18:AS18"/>
    <mergeCell ref="AU18:AW18"/>
    <mergeCell ref="BF18:BI18"/>
    <mergeCell ref="BK18:BM18"/>
    <mergeCell ref="BV18:BY18"/>
    <mergeCell ref="AP17:AS17"/>
    <mergeCell ref="AU17:AW17"/>
    <mergeCell ref="BF17:BI17"/>
    <mergeCell ref="BK17:BM17"/>
    <mergeCell ref="BV17:BY17"/>
    <mergeCell ref="AE17:AG17"/>
    <mergeCell ref="B18:F18"/>
    <mergeCell ref="G18:I18"/>
    <mergeCell ref="K18:N18"/>
    <mergeCell ref="O18:Q18"/>
    <mergeCell ref="Z18:AC18"/>
    <mergeCell ref="B17:F17"/>
    <mergeCell ref="G17:I17"/>
    <mergeCell ref="K17:N17"/>
    <mergeCell ref="O17:Q17"/>
    <mergeCell ref="Z17:AC17"/>
    <mergeCell ref="AE16:AG16"/>
    <mergeCell ref="AP16:AS16"/>
    <mergeCell ref="AU16:AW16"/>
    <mergeCell ref="BF16:BI16"/>
    <mergeCell ref="BK16:BM16"/>
    <mergeCell ref="BV16:BY16"/>
    <mergeCell ref="AP15:AS15"/>
    <mergeCell ref="AU15:AW15"/>
    <mergeCell ref="BF15:BI15"/>
    <mergeCell ref="BK15:BM15"/>
    <mergeCell ref="BV15:BY15"/>
    <mergeCell ref="AE15:AG15"/>
    <mergeCell ref="B16:F16"/>
    <mergeCell ref="G16:I16"/>
    <mergeCell ref="K16:N16"/>
    <mergeCell ref="O16:Q16"/>
    <mergeCell ref="Z16:AC16"/>
    <mergeCell ref="B15:F15"/>
    <mergeCell ref="G15:I15"/>
    <mergeCell ref="K15:N15"/>
    <mergeCell ref="O15:Q15"/>
    <mergeCell ref="Z15:AC15"/>
    <mergeCell ref="AE14:AG14"/>
    <mergeCell ref="AP14:AS14"/>
    <mergeCell ref="AU14:AW14"/>
    <mergeCell ref="BF14:BI14"/>
    <mergeCell ref="BK14:BM14"/>
    <mergeCell ref="BV14:BY14"/>
    <mergeCell ref="AP13:AS13"/>
    <mergeCell ref="AU13:AW13"/>
    <mergeCell ref="BF13:BI13"/>
    <mergeCell ref="BK13:BM13"/>
    <mergeCell ref="BV13:BY13"/>
    <mergeCell ref="AE13:AG13"/>
    <mergeCell ref="B14:F14"/>
    <mergeCell ref="G14:I14"/>
    <mergeCell ref="K14:N14"/>
    <mergeCell ref="O14:Q14"/>
    <mergeCell ref="Z14:AC14"/>
    <mergeCell ref="B13:F13"/>
    <mergeCell ref="G13:I13"/>
    <mergeCell ref="K13:N13"/>
    <mergeCell ref="O13:Q13"/>
    <mergeCell ref="Z13:AC13"/>
    <mergeCell ref="AE12:AG12"/>
    <mergeCell ref="AP12:AS12"/>
    <mergeCell ref="AU12:AW12"/>
    <mergeCell ref="BF12:BI12"/>
    <mergeCell ref="BK12:BM12"/>
    <mergeCell ref="BV12:BY12"/>
    <mergeCell ref="AP11:AS11"/>
    <mergeCell ref="AU11:AW11"/>
    <mergeCell ref="BF11:BI11"/>
    <mergeCell ref="BK11:BM11"/>
    <mergeCell ref="BV11:BY11"/>
    <mergeCell ref="AE11:AG11"/>
    <mergeCell ref="B12:F12"/>
    <mergeCell ref="G12:I12"/>
    <mergeCell ref="K12:N12"/>
    <mergeCell ref="O12:Q12"/>
    <mergeCell ref="Z12:AC12"/>
    <mergeCell ref="B11:F11"/>
    <mergeCell ref="G11:I11"/>
    <mergeCell ref="K11:N11"/>
    <mergeCell ref="O11:Q11"/>
    <mergeCell ref="Z11:AC11"/>
    <mergeCell ref="AE10:AG10"/>
    <mergeCell ref="AP10:AS10"/>
    <mergeCell ref="AU10:AW10"/>
    <mergeCell ref="BF10:BI10"/>
    <mergeCell ref="BK10:BM10"/>
    <mergeCell ref="BV10:BY10"/>
    <mergeCell ref="AP9:AS9"/>
    <mergeCell ref="AU9:AW9"/>
    <mergeCell ref="BF9:BI9"/>
    <mergeCell ref="BK9:BM9"/>
    <mergeCell ref="BV9:BY9"/>
    <mergeCell ref="AE9:AG9"/>
    <mergeCell ref="B10:F10"/>
    <mergeCell ref="G10:I10"/>
    <mergeCell ref="K10:N10"/>
    <mergeCell ref="O10:Q10"/>
    <mergeCell ref="Z10:AC10"/>
    <mergeCell ref="B9:F9"/>
    <mergeCell ref="G9:I9"/>
    <mergeCell ref="K9:N9"/>
    <mergeCell ref="O9:Q9"/>
    <mergeCell ref="Z9:AC9"/>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BC2:BJ2"/>
    <mergeCell ref="BK2:BZ2"/>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4:BA4"/>
    <mergeCell ref="A3:BA3"/>
    <mergeCell ref="O1:AZ2"/>
    <mergeCell ref="BC1:BJ1"/>
    <mergeCell ref="BC3:BJ3"/>
  </mergeCells>
  <phoneticPr fontId="11"/>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43"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J84"/>
  <sheetViews>
    <sheetView view="pageBreakPreview" topLeftCell="A2" zoomScale="85" zoomScaleNormal="100" zoomScaleSheetLayoutView="85" workbookViewId="0">
      <selection activeCell="P14" sqref="P14:S14"/>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46"/>
    </row>
    <row r="2" spans="1:36" ht="18" customHeight="1" x14ac:dyDescent="0.15">
      <c r="A2" s="228" t="s">
        <v>182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36" ht="18" customHeight="1" x14ac:dyDescent="0.15">
      <c r="A3" s="661" t="s">
        <v>449</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100"/>
      <c r="AI3" s="100"/>
      <c r="AJ3" s="100"/>
    </row>
    <row r="4" spans="1:36" s="4" customFormat="1" ht="9.9499999999999993" customHeight="1" x14ac:dyDescent="0.15">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100"/>
      <c r="AI4" s="100"/>
      <c r="AJ4" s="100"/>
    </row>
    <row r="5" spans="1:36" s="4" customFormat="1" ht="18" customHeight="1" x14ac:dyDescent="0.15">
      <c r="A5" s="237"/>
      <c r="B5" s="662" t="s">
        <v>53</v>
      </c>
      <c r="C5" s="662"/>
      <c r="D5" s="662"/>
      <c r="E5" s="662"/>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100"/>
      <c r="AI5" s="100"/>
      <c r="AJ5" s="100"/>
    </row>
    <row r="6" spans="1:36" ht="18" customHeight="1" thickBot="1" x14ac:dyDescent="0.2">
      <c r="A6" s="238"/>
      <c r="B6" s="238"/>
      <c r="C6" s="238"/>
      <c r="D6" s="238"/>
      <c r="E6" s="238"/>
      <c r="F6" s="238"/>
      <c r="G6" s="238"/>
      <c r="H6" s="238"/>
      <c r="I6" s="238"/>
      <c r="J6" s="238"/>
      <c r="K6" s="238"/>
      <c r="L6" s="238"/>
      <c r="M6" s="238"/>
      <c r="N6" s="238"/>
      <c r="O6" s="231"/>
      <c r="P6" s="231"/>
      <c r="Q6" s="231"/>
      <c r="R6" s="231"/>
      <c r="S6" s="231"/>
      <c r="T6" s="231"/>
      <c r="U6" s="663">
        <f ca="1">TODAY()</f>
        <v>44502</v>
      </c>
      <c r="V6" s="663"/>
      <c r="W6" s="663"/>
      <c r="X6" s="663"/>
      <c r="Y6" s="663"/>
      <c r="Z6" s="663"/>
      <c r="AA6" s="663"/>
      <c r="AB6" s="663"/>
      <c r="AC6" s="663"/>
      <c r="AD6" s="663"/>
      <c r="AE6" s="663"/>
      <c r="AF6" s="663"/>
      <c r="AG6" s="663"/>
      <c r="AH6" s="100"/>
      <c r="AI6" s="100"/>
      <c r="AJ6" s="100"/>
    </row>
    <row r="7" spans="1:36" ht="17.25" customHeight="1" x14ac:dyDescent="0.15">
      <c r="A7" s="100"/>
      <c r="B7" s="239"/>
      <c r="C7" s="240"/>
      <c r="D7" s="240"/>
      <c r="E7" s="240"/>
      <c r="F7" s="240"/>
      <c r="G7" s="240"/>
      <c r="H7" s="240"/>
      <c r="I7" s="239"/>
      <c r="J7" s="239"/>
      <c r="K7" s="239"/>
      <c r="L7" s="239"/>
      <c r="M7" s="239"/>
      <c r="N7" s="241"/>
      <c r="O7" s="664" t="s">
        <v>259</v>
      </c>
      <c r="P7" s="665"/>
      <c r="Q7" s="665"/>
      <c r="R7" s="665"/>
      <c r="S7" s="665"/>
      <c r="T7" s="665"/>
      <c r="U7" s="666" t="s">
        <v>52</v>
      </c>
      <c r="V7" s="667"/>
      <c r="W7" s="667"/>
      <c r="X7" s="667">
        <f>②第６号様式添付書類２!F2</f>
        <v>0</v>
      </c>
      <c r="Y7" s="667"/>
      <c r="Z7" s="667"/>
      <c r="AA7" s="667"/>
      <c r="AB7" s="667"/>
      <c r="AC7" s="667"/>
      <c r="AD7" s="667"/>
      <c r="AE7" s="667"/>
      <c r="AF7" s="667"/>
      <c r="AG7" s="170" t="s">
        <v>51</v>
      </c>
      <c r="AH7" s="100"/>
      <c r="AI7" s="100"/>
      <c r="AJ7" s="100"/>
    </row>
    <row r="8" spans="1:36" ht="17.25" customHeight="1" x14ac:dyDescent="0.15">
      <c r="A8" s="100"/>
      <c r="B8" s="100"/>
      <c r="C8" s="240"/>
      <c r="D8" s="240"/>
      <c r="E8" s="240"/>
      <c r="F8" s="100"/>
      <c r="G8" s="100"/>
      <c r="H8" s="100"/>
      <c r="I8" s="100"/>
      <c r="J8" s="100"/>
      <c r="K8" s="100"/>
      <c r="L8" s="100"/>
      <c r="M8" s="100"/>
      <c r="N8" s="100"/>
      <c r="O8" s="680" t="s">
        <v>50</v>
      </c>
      <c r="P8" s="681"/>
      <c r="Q8" s="681"/>
      <c r="R8" s="681"/>
      <c r="S8" s="681"/>
      <c r="T8" s="681"/>
      <c r="U8" s="682">
        <f>②第６号様式添付書類２!E3</f>
        <v>0</v>
      </c>
      <c r="V8" s="683"/>
      <c r="W8" s="683"/>
      <c r="X8" s="683"/>
      <c r="Y8" s="683"/>
      <c r="Z8" s="683"/>
      <c r="AA8" s="683"/>
      <c r="AB8" s="683"/>
      <c r="AC8" s="683"/>
      <c r="AD8" s="683"/>
      <c r="AE8" s="683"/>
      <c r="AF8" s="683"/>
      <c r="AG8" s="684"/>
      <c r="AH8" s="100"/>
      <c r="AI8" s="100"/>
      <c r="AJ8" s="100"/>
    </row>
    <row r="9" spans="1:36" ht="17.25" customHeight="1" x14ac:dyDescent="0.15">
      <c r="A9" s="100"/>
      <c r="B9" s="100"/>
      <c r="C9" s="240"/>
      <c r="D9" s="240"/>
      <c r="E9" s="240"/>
      <c r="F9" s="100"/>
      <c r="G9" s="100"/>
      <c r="H9" s="100"/>
      <c r="I9" s="100"/>
      <c r="J9" s="100"/>
      <c r="K9" s="100"/>
      <c r="L9" s="100"/>
      <c r="M9" s="100"/>
      <c r="N9" s="100"/>
      <c r="O9" s="680" t="s">
        <v>49</v>
      </c>
      <c r="P9" s="681"/>
      <c r="Q9" s="681"/>
      <c r="R9" s="681"/>
      <c r="S9" s="681"/>
      <c r="T9" s="681"/>
      <c r="U9" s="685">
        <f>②第６号様式添付書類２!E4</f>
        <v>0</v>
      </c>
      <c r="V9" s="686"/>
      <c r="W9" s="686"/>
      <c r="X9" s="686"/>
      <c r="Y9" s="686"/>
      <c r="Z9" s="686"/>
      <c r="AA9" s="686"/>
      <c r="AB9" s="686"/>
      <c r="AC9" s="686"/>
      <c r="AD9" s="686"/>
      <c r="AE9" s="686"/>
      <c r="AF9" s="686"/>
      <c r="AG9" s="687"/>
      <c r="AH9" s="100"/>
      <c r="AI9" s="100"/>
      <c r="AJ9" s="100"/>
    </row>
    <row r="10" spans="1:36" ht="17.25" customHeight="1" x14ac:dyDescent="0.15">
      <c r="A10" s="100"/>
      <c r="B10" s="100"/>
      <c r="C10" s="240"/>
      <c r="D10" s="240"/>
      <c r="E10" s="240"/>
      <c r="F10" s="100"/>
      <c r="G10" s="100"/>
      <c r="H10" s="100"/>
      <c r="I10" s="100"/>
      <c r="J10" s="100"/>
      <c r="K10" s="100"/>
      <c r="L10" s="100"/>
      <c r="M10" s="100"/>
      <c r="N10" s="100"/>
      <c r="O10" s="688" t="s">
        <v>183</v>
      </c>
      <c r="P10" s="689"/>
      <c r="Q10" s="689"/>
      <c r="R10" s="689"/>
      <c r="S10" s="689"/>
      <c r="T10" s="690"/>
      <c r="U10" s="691">
        <f>②第６号様式添付書類２!E5</f>
        <v>0</v>
      </c>
      <c r="V10" s="692"/>
      <c r="W10" s="692"/>
      <c r="X10" s="692"/>
      <c r="Y10" s="692"/>
      <c r="Z10" s="692"/>
      <c r="AA10" s="692"/>
      <c r="AB10" s="692"/>
      <c r="AC10" s="692"/>
      <c r="AD10" s="692"/>
      <c r="AE10" s="692"/>
      <c r="AF10" s="692"/>
      <c r="AG10" s="693"/>
      <c r="AH10" s="100"/>
      <c r="AI10" s="100"/>
      <c r="AJ10" s="100"/>
    </row>
    <row r="11" spans="1:36" ht="17.25" customHeight="1" thickBot="1" x14ac:dyDescent="0.2">
      <c r="A11" s="100"/>
      <c r="B11" s="100"/>
      <c r="C11" s="240"/>
      <c r="D11" s="240"/>
      <c r="E11" s="240"/>
      <c r="F11" s="242"/>
      <c r="G11" s="242"/>
      <c r="H11" s="242"/>
      <c r="I11" s="242"/>
      <c r="J11" s="242"/>
      <c r="K11" s="242"/>
      <c r="L11" s="240"/>
      <c r="M11" s="240"/>
      <c r="N11" s="240"/>
      <c r="O11" s="701" t="s">
        <v>257</v>
      </c>
      <c r="P11" s="702"/>
      <c r="Q11" s="702"/>
      <c r="R11" s="702"/>
      <c r="S11" s="702"/>
      <c r="T11" s="702"/>
      <c r="U11" s="716">
        <f>②第６号様式添付書類２!E6</f>
        <v>0</v>
      </c>
      <c r="V11" s="717"/>
      <c r="W11" s="717"/>
      <c r="X11" s="717"/>
      <c r="Y11" s="717"/>
      <c r="Z11" s="717"/>
      <c r="AA11" s="717"/>
      <c r="AB11" s="717"/>
      <c r="AC11" s="717"/>
      <c r="AD11" s="717"/>
      <c r="AE11" s="717"/>
      <c r="AF11" s="717"/>
      <c r="AG11" s="718"/>
      <c r="AH11" s="100"/>
      <c r="AI11" s="100"/>
      <c r="AJ11" s="100"/>
    </row>
    <row r="12" spans="1:36" ht="18" customHeight="1" x14ac:dyDescent="0.15">
      <c r="A12" s="239"/>
      <c r="B12" s="239"/>
      <c r="C12" s="239"/>
      <c r="D12" s="239"/>
      <c r="E12" s="239"/>
      <c r="F12" s="239"/>
      <c r="G12" s="239"/>
      <c r="H12" s="239"/>
      <c r="I12" s="239"/>
      <c r="J12" s="239"/>
      <c r="K12" s="239"/>
      <c r="L12" s="239"/>
      <c r="M12" s="239"/>
      <c r="N12" s="239"/>
      <c r="O12" s="239"/>
      <c r="P12" s="239"/>
      <c r="Q12" s="243"/>
      <c r="R12" s="243"/>
      <c r="S12" s="243"/>
      <c r="T12" s="243"/>
      <c r="U12" s="243"/>
      <c r="V12" s="243"/>
      <c r="W12" s="243"/>
      <c r="X12" s="243"/>
      <c r="Y12" s="200"/>
      <c r="Z12" s="200"/>
      <c r="AA12" s="200"/>
      <c r="AB12" s="200"/>
      <c r="AC12" s="200"/>
      <c r="AD12" s="200"/>
      <c r="AE12" s="200"/>
      <c r="AF12" s="100"/>
      <c r="AG12" s="100"/>
      <c r="AH12" s="100"/>
      <c r="AI12" s="100"/>
      <c r="AJ12" s="100"/>
    </row>
    <row r="13" spans="1:36" ht="18" customHeight="1" thickBot="1" x14ac:dyDescent="0.2">
      <c r="A13" s="100" t="s">
        <v>184</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row>
    <row r="14" spans="1:36" ht="18" customHeight="1" thickBot="1" x14ac:dyDescent="0.2">
      <c r="A14" s="100"/>
      <c r="B14" s="244" t="s">
        <v>16</v>
      </c>
      <c r="C14" s="703" t="s">
        <v>185</v>
      </c>
      <c r="D14" s="704"/>
      <c r="E14" s="704"/>
      <c r="F14" s="704"/>
      <c r="G14" s="704"/>
      <c r="H14" s="704"/>
      <c r="I14" s="704"/>
      <c r="J14" s="704"/>
      <c r="K14" s="704"/>
      <c r="L14" s="704"/>
      <c r="M14" s="704"/>
      <c r="N14" s="704"/>
      <c r="O14" s="705"/>
      <c r="P14" s="706"/>
      <c r="Q14" s="707"/>
      <c r="R14" s="707"/>
      <c r="S14" s="708"/>
      <c r="T14" s="100"/>
      <c r="U14" s="100"/>
      <c r="V14" s="100"/>
      <c r="W14" s="100"/>
      <c r="X14" s="100"/>
      <c r="Y14" s="100"/>
      <c r="Z14" s="100"/>
      <c r="AA14" s="100"/>
      <c r="AB14" s="100"/>
      <c r="AC14" s="100"/>
      <c r="AD14" s="100"/>
      <c r="AE14" s="100"/>
      <c r="AF14" s="100"/>
      <c r="AG14" s="100"/>
      <c r="AH14" s="100"/>
      <c r="AI14" s="100" t="s">
        <v>186</v>
      </c>
      <c r="AJ14" s="100"/>
    </row>
    <row r="15" spans="1:36" ht="18" customHeight="1" thickBot="1" x14ac:dyDescent="0.2">
      <c r="A15" s="100"/>
      <c r="B15" s="668" t="s">
        <v>43</v>
      </c>
      <c r="C15" s="670" t="s">
        <v>187</v>
      </c>
      <c r="D15" s="671"/>
      <c r="E15" s="671"/>
      <c r="F15" s="671"/>
      <c r="G15" s="671"/>
      <c r="H15" s="671"/>
      <c r="I15" s="671"/>
      <c r="J15" s="671"/>
      <c r="K15" s="671"/>
      <c r="L15" s="671"/>
      <c r="M15" s="671"/>
      <c r="N15" s="671"/>
      <c r="O15" s="672"/>
      <c r="P15" s="673" t="s">
        <v>188</v>
      </c>
      <c r="Q15" s="674"/>
      <c r="R15" s="245">
        <f>③入力シート２!I2</f>
        <v>0</v>
      </c>
      <c r="S15" s="246" t="s">
        <v>189</v>
      </c>
      <c r="T15" s="675" t="s">
        <v>190</v>
      </c>
      <c r="U15" s="675"/>
      <c r="V15" s="247">
        <f>③入力シート２!L2</f>
        <v>0</v>
      </c>
      <c r="W15" s="248" t="s">
        <v>189</v>
      </c>
      <c r="X15" s="676" t="s">
        <v>191</v>
      </c>
      <c r="Y15" s="675"/>
      <c r="Z15" s="249">
        <f>③入力シート２!O2</f>
        <v>0</v>
      </c>
      <c r="AA15" s="250" t="s">
        <v>189</v>
      </c>
      <c r="AB15" s="251"/>
      <c r="AC15" s="251"/>
      <c r="AD15" s="251"/>
      <c r="AE15" s="251"/>
      <c r="AF15" s="251"/>
      <c r="AG15" s="251"/>
      <c r="AH15" s="100"/>
      <c r="AI15" s="100" t="s">
        <v>192</v>
      </c>
      <c r="AJ15" s="100"/>
    </row>
    <row r="16" spans="1:36" ht="18" customHeight="1" x14ac:dyDescent="0.15">
      <c r="A16" s="100"/>
      <c r="B16" s="669"/>
      <c r="C16" s="670"/>
      <c r="D16" s="671"/>
      <c r="E16" s="671"/>
      <c r="F16" s="671"/>
      <c r="G16" s="671"/>
      <c r="H16" s="671"/>
      <c r="I16" s="671"/>
      <c r="J16" s="671"/>
      <c r="K16" s="671"/>
      <c r="L16" s="671"/>
      <c r="M16" s="671"/>
      <c r="N16" s="671"/>
      <c r="O16" s="672"/>
      <c r="P16" s="677">
        <f>SUM(P17:AF18)</f>
        <v>0</v>
      </c>
      <c r="Q16" s="678"/>
      <c r="R16" s="678"/>
      <c r="S16" s="678"/>
      <c r="T16" s="678"/>
      <c r="U16" s="678"/>
      <c r="V16" s="678"/>
      <c r="W16" s="678"/>
      <c r="X16" s="679"/>
      <c r="Y16" s="679"/>
      <c r="Z16" s="679"/>
      <c r="AA16" s="679"/>
      <c r="AB16" s="679"/>
      <c r="AC16" s="679"/>
      <c r="AD16" s="679"/>
      <c r="AE16" s="679"/>
      <c r="AF16" s="679"/>
      <c r="AG16" s="252" t="s">
        <v>1</v>
      </c>
      <c r="AH16" s="100"/>
      <c r="AI16" s="100"/>
      <c r="AJ16" s="100"/>
    </row>
    <row r="17" spans="1:36" ht="18" customHeight="1" x14ac:dyDescent="0.15">
      <c r="A17" s="100"/>
      <c r="B17" s="253"/>
      <c r="C17" s="254"/>
      <c r="D17" s="255"/>
      <c r="E17" s="694" t="s">
        <v>193</v>
      </c>
      <c r="F17" s="694"/>
      <c r="G17" s="694"/>
      <c r="H17" s="694"/>
      <c r="I17" s="694"/>
      <c r="J17" s="694"/>
      <c r="K17" s="694"/>
      <c r="L17" s="694"/>
      <c r="M17" s="694"/>
      <c r="N17" s="694"/>
      <c r="O17" s="694"/>
      <c r="P17" s="695">
        <f>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51,-3)+ROUNDDOWN(P53,-3)</f>
        <v>0</v>
      </c>
      <c r="Q17" s="696"/>
      <c r="R17" s="696"/>
      <c r="S17" s="696"/>
      <c r="T17" s="696"/>
      <c r="U17" s="696"/>
      <c r="V17" s="696"/>
      <c r="W17" s="696"/>
      <c r="X17" s="696"/>
      <c r="Y17" s="696"/>
      <c r="Z17" s="696"/>
      <c r="AA17" s="696"/>
      <c r="AB17" s="696"/>
      <c r="AC17" s="696"/>
      <c r="AD17" s="696"/>
      <c r="AE17" s="696"/>
      <c r="AF17" s="696"/>
      <c r="AG17" s="256" t="s">
        <v>1</v>
      </c>
      <c r="AH17" s="100"/>
      <c r="AI17" s="100"/>
      <c r="AJ17" s="100"/>
    </row>
    <row r="18" spans="1:36" ht="18" customHeight="1" x14ac:dyDescent="0.15">
      <c r="A18" s="100"/>
      <c r="B18" s="253"/>
      <c r="C18" s="254"/>
      <c r="D18" s="255"/>
      <c r="E18" s="697" t="s">
        <v>194</v>
      </c>
      <c r="F18" s="697"/>
      <c r="G18" s="697"/>
      <c r="H18" s="697"/>
      <c r="I18" s="697"/>
      <c r="J18" s="697"/>
      <c r="K18" s="697"/>
      <c r="L18" s="697"/>
      <c r="M18" s="697"/>
      <c r="N18" s="697"/>
      <c r="O18" s="697"/>
      <c r="P18" s="695">
        <f>ROUNDDOWN(50000*Z15*12,-3)</f>
        <v>0</v>
      </c>
      <c r="Q18" s="696"/>
      <c r="R18" s="696"/>
      <c r="S18" s="696"/>
      <c r="T18" s="696"/>
      <c r="U18" s="696"/>
      <c r="V18" s="696"/>
      <c r="W18" s="696"/>
      <c r="X18" s="696"/>
      <c r="Y18" s="696"/>
      <c r="Z18" s="696"/>
      <c r="AA18" s="696"/>
      <c r="AB18" s="696"/>
      <c r="AC18" s="696"/>
      <c r="AD18" s="696"/>
      <c r="AE18" s="696"/>
      <c r="AF18" s="696"/>
      <c r="AG18" s="256" t="s">
        <v>1</v>
      </c>
      <c r="AH18" s="100"/>
      <c r="AI18" s="100"/>
      <c r="AJ18" s="100"/>
    </row>
    <row r="19" spans="1:36" ht="33.950000000000003" customHeight="1" x14ac:dyDescent="0.15">
      <c r="A19" s="100"/>
      <c r="B19" s="253"/>
      <c r="C19" s="257"/>
      <c r="D19" s="698" t="s">
        <v>195</v>
      </c>
      <c r="E19" s="699"/>
      <c r="F19" s="699"/>
      <c r="G19" s="699"/>
      <c r="H19" s="699"/>
      <c r="I19" s="699"/>
      <c r="J19" s="699"/>
      <c r="K19" s="699"/>
      <c r="L19" s="699"/>
      <c r="M19" s="699"/>
      <c r="N19" s="699"/>
      <c r="O19" s="700"/>
      <c r="P19" s="695">
        <f>ROUNDDOWN((SUM(P20:AF21)),-3)</f>
        <v>0</v>
      </c>
      <c r="Q19" s="696"/>
      <c r="R19" s="696"/>
      <c r="S19" s="696"/>
      <c r="T19" s="696"/>
      <c r="U19" s="696"/>
      <c r="V19" s="696"/>
      <c r="W19" s="696"/>
      <c r="X19" s="696"/>
      <c r="Y19" s="696"/>
      <c r="Z19" s="696"/>
      <c r="AA19" s="696"/>
      <c r="AB19" s="696"/>
      <c r="AC19" s="696"/>
      <c r="AD19" s="696"/>
      <c r="AE19" s="696"/>
      <c r="AF19" s="696"/>
      <c r="AG19" s="258" t="s">
        <v>1</v>
      </c>
      <c r="AH19" s="100"/>
      <c r="AI19" s="100"/>
      <c r="AJ19" s="100"/>
    </row>
    <row r="20" spans="1:36" ht="18" customHeight="1" x14ac:dyDescent="0.15">
      <c r="A20" s="100"/>
      <c r="B20" s="253"/>
      <c r="C20" s="257"/>
      <c r="D20" s="259"/>
      <c r="E20" s="694" t="s">
        <v>196</v>
      </c>
      <c r="F20" s="694"/>
      <c r="G20" s="694"/>
      <c r="H20" s="694"/>
      <c r="I20" s="694"/>
      <c r="J20" s="694"/>
      <c r="K20" s="694"/>
      <c r="L20" s="694"/>
      <c r="M20" s="694"/>
      <c r="N20" s="694"/>
      <c r="O20" s="694"/>
      <c r="P20" s="726"/>
      <c r="Q20" s="727"/>
      <c r="R20" s="727"/>
      <c r="S20" s="727"/>
      <c r="T20" s="727"/>
      <c r="U20" s="727"/>
      <c r="V20" s="727"/>
      <c r="W20" s="727"/>
      <c r="X20" s="727"/>
      <c r="Y20" s="727"/>
      <c r="Z20" s="727"/>
      <c r="AA20" s="727"/>
      <c r="AB20" s="727"/>
      <c r="AC20" s="727"/>
      <c r="AD20" s="727"/>
      <c r="AE20" s="727"/>
      <c r="AF20" s="727"/>
      <c r="AG20" s="256" t="s">
        <v>1</v>
      </c>
      <c r="AH20" s="100"/>
      <c r="AI20" s="100"/>
      <c r="AJ20" s="100"/>
    </row>
    <row r="21" spans="1:36" ht="18" customHeight="1" thickBot="1" x14ac:dyDescent="0.2">
      <c r="A21" s="100"/>
      <c r="B21" s="253"/>
      <c r="C21" s="257"/>
      <c r="D21" s="260"/>
      <c r="E21" s="728" t="s">
        <v>197</v>
      </c>
      <c r="F21" s="728"/>
      <c r="G21" s="728"/>
      <c r="H21" s="728"/>
      <c r="I21" s="728"/>
      <c r="J21" s="728"/>
      <c r="K21" s="728"/>
      <c r="L21" s="728"/>
      <c r="M21" s="728"/>
      <c r="N21" s="728"/>
      <c r="O21" s="728"/>
      <c r="P21" s="729"/>
      <c r="Q21" s="730"/>
      <c r="R21" s="730"/>
      <c r="S21" s="730"/>
      <c r="T21" s="730"/>
      <c r="U21" s="730"/>
      <c r="V21" s="730"/>
      <c r="W21" s="730"/>
      <c r="X21" s="730"/>
      <c r="Y21" s="730"/>
      <c r="Z21" s="730"/>
      <c r="AA21" s="730"/>
      <c r="AB21" s="730"/>
      <c r="AC21" s="730"/>
      <c r="AD21" s="730"/>
      <c r="AE21" s="730"/>
      <c r="AF21" s="730"/>
      <c r="AG21" s="261" t="s">
        <v>1</v>
      </c>
      <c r="AH21" s="100"/>
      <c r="AI21" s="100"/>
      <c r="AJ21" s="100"/>
    </row>
    <row r="22" spans="1:36" ht="18" customHeight="1" thickBot="1" x14ac:dyDescent="0.2">
      <c r="A22" s="100"/>
      <c r="B22" s="262" t="s">
        <v>39</v>
      </c>
      <c r="C22" s="731" t="s">
        <v>33</v>
      </c>
      <c r="D22" s="732"/>
      <c r="E22" s="732"/>
      <c r="F22" s="732"/>
      <c r="G22" s="732"/>
      <c r="H22" s="732"/>
      <c r="I22" s="732"/>
      <c r="J22" s="732"/>
      <c r="K22" s="732"/>
      <c r="L22" s="732"/>
      <c r="M22" s="732"/>
      <c r="N22" s="732"/>
      <c r="O22" s="733"/>
      <c r="P22" s="736" t="str">
        <f>①入力シート!C12</f>
        <v>令和３年４月</v>
      </c>
      <c r="Q22" s="737"/>
      <c r="R22" s="737"/>
      <c r="S22" s="737"/>
      <c r="T22" s="737"/>
      <c r="U22" s="737"/>
      <c r="V22" s="738" t="s">
        <v>439</v>
      </c>
      <c r="W22" s="738"/>
      <c r="X22" s="737" t="str">
        <f>①入力シート!E12</f>
        <v>令和４年３月</v>
      </c>
      <c r="Y22" s="737"/>
      <c r="Z22" s="737"/>
      <c r="AA22" s="737"/>
      <c r="AB22" s="739"/>
      <c r="AC22" s="263" t="s">
        <v>198</v>
      </c>
      <c r="AD22" s="264">
        <f>①入力シート!G12</f>
        <v>12.133333333333333</v>
      </c>
      <c r="AE22" s="265" t="s">
        <v>199</v>
      </c>
      <c r="AF22" s="264"/>
      <c r="AG22" s="266" t="s">
        <v>200</v>
      </c>
      <c r="AH22" s="100"/>
      <c r="AI22" s="100"/>
      <c r="AJ22" s="100"/>
    </row>
    <row r="23" spans="1:36" ht="45" customHeight="1" x14ac:dyDescent="0.15">
      <c r="A23" s="100"/>
      <c r="B23" s="267" t="s">
        <v>32</v>
      </c>
      <c r="C23" s="660" t="s">
        <v>271</v>
      </c>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100"/>
      <c r="AI23" s="100"/>
      <c r="AJ23" s="100"/>
    </row>
    <row r="24" spans="1:36" s="2" customFormat="1" ht="18.75" customHeight="1" x14ac:dyDescent="0.15">
      <c r="A24" s="268"/>
      <c r="B24" s="269"/>
      <c r="C24" s="709"/>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268"/>
      <c r="AI24" s="268"/>
      <c r="AJ24" s="268"/>
    </row>
    <row r="25" spans="1:36" ht="9.9499999999999993" customHeight="1" x14ac:dyDescent="0.15">
      <c r="A25" s="100"/>
      <c r="B25" s="270"/>
      <c r="C25" s="271"/>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3"/>
      <c r="AH25" s="100"/>
      <c r="AI25" s="100"/>
      <c r="AJ25" s="100"/>
    </row>
    <row r="26" spans="1:36" s="5" customFormat="1" ht="17.100000000000001" customHeight="1" thickBot="1" x14ac:dyDescent="0.2">
      <c r="A26" s="274" t="s">
        <v>272</v>
      </c>
      <c r="B26" s="275"/>
      <c r="C26" s="276"/>
      <c r="D26" s="276"/>
      <c r="E26" s="276"/>
      <c r="F26" s="276"/>
      <c r="G26" s="276"/>
      <c r="H26" s="276"/>
      <c r="I26" s="276"/>
      <c r="J26" s="276"/>
      <c r="K26" s="276"/>
      <c r="L26" s="276"/>
      <c r="M26" s="276"/>
      <c r="N26" s="276"/>
      <c r="O26" s="276"/>
      <c r="P26" s="277"/>
      <c r="Q26" s="277"/>
      <c r="R26" s="277"/>
      <c r="S26" s="277"/>
      <c r="T26" s="277"/>
      <c r="U26" s="277"/>
      <c r="V26" s="277"/>
      <c r="W26" s="277"/>
      <c r="X26" s="277"/>
      <c r="Y26" s="277"/>
      <c r="Z26" s="277"/>
      <c r="AA26" s="277"/>
      <c r="AB26" s="277"/>
      <c r="AC26" s="277"/>
      <c r="AD26" s="277"/>
      <c r="AE26" s="277"/>
      <c r="AF26" s="277"/>
      <c r="AG26" s="277"/>
      <c r="AH26" s="239"/>
      <c r="AI26" s="239"/>
      <c r="AJ26" s="239"/>
    </row>
    <row r="27" spans="1:36" s="4" customFormat="1" ht="33.950000000000003" customHeight="1" x14ac:dyDescent="0.15">
      <c r="B27" s="278" t="s">
        <v>16</v>
      </c>
      <c r="C27" s="711" t="s">
        <v>201</v>
      </c>
      <c r="D27" s="712"/>
      <c r="E27" s="712"/>
      <c r="F27" s="712"/>
      <c r="G27" s="712"/>
      <c r="H27" s="712"/>
      <c r="I27" s="712"/>
      <c r="J27" s="712"/>
      <c r="K27" s="712"/>
      <c r="L27" s="712"/>
      <c r="M27" s="712"/>
      <c r="N27" s="712"/>
      <c r="O27" s="713"/>
      <c r="P27" s="714">
        <f ca="1">ROUNDDOWN(P28+P36,-3)</f>
        <v>0</v>
      </c>
      <c r="Q27" s="715"/>
      <c r="R27" s="715"/>
      <c r="S27" s="715"/>
      <c r="T27" s="715"/>
      <c r="U27" s="715"/>
      <c r="V27" s="715"/>
      <c r="W27" s="715"/>
      <c r="X27" s="715"/>
      <c r="Y27" s="715"/>
      <c r="Z27" s="715"/>
      <c r="AA27" s="715"/>
      <c r="AB27" s="715"/>
      <c r="AC27" s="715"/>
      <c r="AD27" s="715"/>
      <c r="AE27" s="715"/>
      <c r="AF27" s="715"/>
      <c r="AG27" s="279" t="s">
        <v>1</v>
      </c>
      <c r="AH27" s="100"/>
      <c r="AI27" s="100"/>
      <c r="AJ27" s="100"/>
    </row>
    <row r="28" spans="1:36" s="4" customFormat="1" ht="17.100000000000001" customHeight="1" x14ac:dyDescent="0.15">
      <c r="A28" s="100"/>
      <c r="B28" s="253"/>
      <c r="C28" s="239"/>
      <c r="D28" s="280" t="s">
        <v>202</v>
      </c>
      <c r="E28" s="281"/>
      <c r="F28" s="281"/>
      <c r="G28" s="281"/>
      <c r="H28" s="281"/>
      <c r="I28" s="281"/>
      <c r="J28" s="281"/>
      <c r="K28" s="281"/>
      <c r="L28" s="281"/>
      <c r="M28" s="281"/>
      <c r="N28" s="281"/>
      <c r="O28" s="282"/>
      <c r="P28" s="719">
        <f ca="1">P29-P30-P32-P35</f>
        <v>0</v>
      </c>
      <c r="Q28" s="720"/>
      <c r="R28" s="720"/>
      <c r="S28" s="720"/>
      <c r="T28" s="720"/>
      <c r="U28" s="720"/>
      <c r="V28" s="720"/>
      <c r="W28" s="720"/>
      <c r="X28" s="720"/>
      <c r="Y28" s="720"/>
      <c r="Z28" s="720"/>
      <c r="AA28" s="720"/>
      <c r="AB28" s="720"/>
      <c r="AC28" s="720"/>
      <c r="AD28" s="720"/>
      <c r="AE28" s="720"/>
      <c r="AF28" s="720"/>
      <c r="AG28" s="258" t="s">
        <v>1</v>
      </c>
      <c r="AH28" s="100"/>
      <c r="AI28" s="100"/>
      <c r="AJ28" s="100"/>
    </row>
    <row r="29" spans="1:36" s="4" customFormat="1" ht="59.25" customHeight="1" x14ac:dyDescent="0.15">
      <c r="A29" s="100"/>
      <c r="B29" s="253"/>
      <c r="C29" s="239"/>
      <c r="D29" s="283"/>
      <c r="E29" s="721" t="s">
        <v>450</v>
      </c>
      <c r="F29" s="722"/>
      <c r="G29" s="722"/>
      <c r="H29" s="722"/>
      <c r="I29" s="722"/>
      <c r="J29" s="722"/>
      <c r="K29" s="722"/>
      <c r="L29" s="722"/>
      <c r="M29" s="722"/>
      <c r="N29" s="722"/>
      <c r="O29" s="723"/>
      <c r="P29" s="724">
        <f ca="1">SUMIF(⑤第６号様式添付書類!K9:N38,"手当",⑤第６号様式添付書類!Z9:AC38)+SUMIF(⑤第６号様式添付書類!K51:N80,"手当",⑤第６号様式添付書類!Z51:AC80)+SUMIF(⑤第６号様式添付書類!K9:N38,"基本給",⑤第６号様式添付書類!Z9:AC38)+SUMIF(⑤第６号様式添付書類!K51:N80,"基本給",⑤第６号様式添付書類!Z51:AC80)</f>
        <v>0</v>
      </c>
      <c r="Q29" s="725"/>
      <c r="R29" s="725"/>
      <c r="S29" s="725"/>
      <c r="T29" s="725"/>
      <c r="U29" s="725"/>
      <c r="V29" s="725"/>
      <c r="W29" s="725"/>
      <c r="X29" s="725"/>
      <c r="Y29" s="725"/>
      <c r="Z29" s="725"/>
      <c r="AA29" s="725"/>
      <c r="AB29" s="725"/>
      <c r="AC29" s="725"/>
      <c r="AD29" s="725"/>
      <c r="AE29" s="725"/>
      <c r="AF29" s="725"/>
      <c r="AG29" s="258" t="s">
        <v>1</v>
      </c>
      <c r="AH29" s="100"/>
      <c r="AI29" s="100"/>
      <c r="AJ29" s="100"/>
    </row>
    <row r="30" spans="1:36" s="4" customFormat="1" ht="33.75" customHeight="1" x14ac:dyDescent="0.15">
      <c r="A30" s="100"/>
      <c r="B30" s="253"/>
      <c r="C30" s="239"/>
      <c r="D30" s="283"/>
      <c r="E30" s="721" t="s">
        <v>203</v>
      </c>
      <c r="F30" s="722"/>
      <c r="G30" s="722"/>
      <c r="H30" s="722"/>
      <c r="I30" s="722"/>
      <c r="J30" s="722"/>
      <c r="K30" s="722"/>
      <c r="L30" s="722"/>
      <c r="M30" s="722"/>
      <c r="N30" s="722"/>
      <c r="O30" s="723"/>
      <c r="P30" s="734">
        <v>0</v>
      </c>
      <c r="Q30" s="735"/>
      <c r="R30" s="735"/>
      <c r="S30" s="735"/>
      <c r="T30" s="735"/>
      <c r="U30" s="735"/>
      <c r="V30" s="735"/>
      <c r="W30" s="735"/>
      <c r="X30" s="735"/>
      <c r="Y30" s="735"/>
      <c r="Z30" s="735"/>
      <c r="AA30" s="735"/>
      <c r="AB30" s="735"/>
      <c r="AC30" s="735"/>
      <c r="AD30" s="735"/>
      <c r="AE30" s="735"/>
      <c r="AF30" s="735"/>
      <c r="AG30" s="258" t="s">
        <v>1</v>
      </c>
      <c r="AH30" s="100"/>
      <c r="AI30" s="100"/>
      <c r="AJ30" s="100"/>
    </row>
    <row r="31" spans="1:36" s="4" customFormat="1" ht="39" hidden="1" customHeight="1" x14ac:dyDescent="0.15">
      <c r="A31" s="100"/>
      <c r="B31" s="253"/>
      <c r="C31" s="239"/>
      <c r="D31" s="283"/>
      <c r="E31" s="284" t="s">
        <v>204</v>
      </c>
      <c r="F31" s="722" t="s">
        <v>205</v>
      </c>
      <c r="G31" s="748"/>
      <c r="H31" s="748"/>
      <c r="I31" s="748"/>
      <c r="J31" s="748"/>
      <c r="K31" s="748"/>
      <c r="L31" s="748"/>
      <c r="M31" s="748"/>
      <c r="N31" s="748"/>
      <c r="O31" s="749"/>
      <c r="P31" s="285"/>
      <c r="Q31" s="286"/>
      <c r="R31" s="286"/>
      <c r="S31" s="286"/>
      <c r="T31" s="286"/>
      <c r="U31" s="286"/>
      <c r="V31" s="286"/>
      <c r="W31" s="286"/>
      <c r="X31" s="286"/>
      <c r="Y31" s="286"/>
      <c r="Z31" s="286"/>
      <c r="AA31" s="286"/>
      <c r="AB31" s="286"/>
      <c r="AC31" s="286"/>
      <c r="AD31" s="286"/>
      <c r="AE31" s="286"/>
      <c r="AF31" s="286"/>
      <c r="AG31" s="258" t="s">
        <v>1</v>
      </c>
      <c r="AH31" s="100"/>
      <c r="AI31" s="100"/>
      <c r="AJ31" s="100"/>
    </row>
    <row r="32" spans="1:36" s="4" customFormat="1" ht="17.100000000000001" customHeight="1" x14ac:dyDescent="0.15">
      <c r="A32" s="100"/>
      <c r="B32" s="253"/>
      <c r="C32" s="239"/>
      <c r="D32" s="287"/>
      <c r="E32" s="288" t="s">
        <v>206</v>
      </c>
      <c r="F32" s="289"/>
      <c r="G32" s="290"/>
      <c r="H32" s="290"/>
      <c r="I32" s="290"/>
      <c r="J32" s="290"/>
      <c r="K32" s="290"/>
      <c r="L32" s="290"/>
      <c r="M32" s="290"/>
      <c r="N32" s="290"/>
      <c r="O32" s="291"/>
      <c r="P32" s="724">
        <f>P33+P34</f>
        <v>0</v>
      </c>
      <c r="Q32" s="725"/>
      <c r="R32" s="725"/>
      <c r="S32" s="725"/>
      <c r="T32" s="725"/>
      <c r="U32" s="725"/>
      <c r="V32" s="725"/>
      <c r="W32" s="725"/>
      <c r="X32" s="725"/>
      <c r="Y32" s="725"/>
      <c r="Z32" s="725"/>
      <c r="AA32" s="725"/>
      <c r="AB32" s="725"/>
      <c r="AC32" s="725"/>
      <c r="AD32" s="725"/>
      <c r="AE32" s="725"/>
      <c r="AF32" s="725"/>
      <c r="AG32" s="256" t="s">
        <v>1</v>
      </c>
      <c r="AH32" s="100"/>
      <c r="AI32" s="100"/>
      <c r="AJ32" s="100"/>
    </row>
    <row r="33" spans="1:36" s="4" customFormat="1" ht="76.5" customHeight="1" x14ac:dyDescent="0.15">
      <c r="A33" s="100"/>
      <c r="B33" s="253"/>
      <c r="C33" s="239"/>
      <c r="D33" s="283"/>
      <c r="E33" s="292"/>
      <c r="F33" s="740" t="s">
        <v>410</v>
      </c>
      <c r="G33" s="741"/>
      <c r="H33" s="741"/>
      <c r="I33" s="741"/>
      <c r="J33" s="741"/>
      <c r="K33" s="741"/>
      <c r="L33" s="741"/>
      <c r="M33" s="741"/>
      <c r="N33" s="741"/>
      <c r="O33" s="742"/>
      <c r="P33" s="750"/>
      <c r="Q33" s="751"/>
      <c r="R33" s="751"/>
      <c r="S33" s="751"/>
      <c r="T33" s="751"/>
      <c r="U33" s="751"/>
      <c r="V33" s="751"/>
      <c r="W33" s="751"/>
      <c r="X33" s="751"/>
      <c r="Y33" s="751"/>
      <c r="Z33" s="751"/>
      <c r="AA33" s="751"/>
      <c r="AB33" s="751"/>
      <c r="AC33" s="751"/>
      <c r="AD33" s="751"/>
      <c r="AE33" s="751"/>
      <c r="AF33" s="751"/>
      <c r="AG33" s="252" t="s">
        <v>1</v>
      </c>
      <c r="AH33" s="100"/>
      <c r="AI33" s="100"/>
      <c r="AJ33" s="100"/>
    </row>
    <row r="34" spans="1:36" s="4" customFormat="1" ht="45" customHeight="1" x14ac:dyDescent="0.15">
      <c r="A34" s="100"/>
      <c r="B34" s="253"/>
      <c r="C34" s="239"/>
      <c r="D34" s="283"/>
      <c r="E34" s="293"/>
      <c r="F34" s="721" t="s">
        <v>207</v>
      </c>
      <c r="G34" s="722"/>
      <c r="H34" s="722"/>
      <c r="I34" s="722"/>
      <c r="J34" s="722"/>
      <c r="K34" s="722"/>
      <c r="L34" s="722"/>
      <c r="M34" s="722"/>
      <c r="N34" s="722"/>
      <c r="O34" s="723"/>
      <c r="P34" s="734">
        <v>0</v>
      </c>
      <c r="Q34" s="735"/>
      <c r="R34" s="735"/>
      <c r="S34" s="735"/>
      <c r="T34" s="735"/>
      <c r="U34" s="735"/>
      <c r="V34" s="735"/>
      <c r="W34" s="735"/>
      <c r="X34" s="735"/>
      <c r="Y34" s="735"/>
      <c r="Z34" s="735"/>
      <c r="AA34" s="735"/>
      <c r="AB34" s="735"/>
      <c r="AC34" s="735"/>
      <c r="AD34" s="735"/>
      <c r="AE34" s="735"/>
      <c r="AF34" s="735"/>
      <c r="AG34" s="258" t="s">
        <v>1</v>
      </c>
      <c r="AH34" s="100"/>
      <c r="AI34" s="100"/>
      <c r="AJ34" s="100"/>
    </row>
    <row r="35" spans="1:36" s="4" customFormat="1" ht="69.95" customHeight="1" x14ac:dyDescent="0.15">
      <c r="A35" s="100"/>
      <c r="B35" s="253"/>
      <c r="C35" s="239"/>
      <c r="D35" s="294"/>
      <c r="E35" s="740" t="s">
        <v>208</v>
      </c>
      <c r="F35" s="741"/>
      <c r="G35" s="741"/>
      <c r="H35" s="741"/>
      <c r="I35" s="741"/>
      <c r="J35" s="741"/>
      <c r="K35" s="741"/>
      <c r="L35" s="741"/>
      <c r="M35" s="741"/>
      <c r="N35" s="741"/>
      <c r="O35" s="742"/>
      <c r="P35" s="734">
        <v>0</v>
      </c>
      <c r="Q35" s="735"/>
      <c r="R35" s="735"/>
      <c r="S35" s="735"/>
      <c r="T35" s="735"/>
      <c r="U35" s="735"/>
      <c r="V35" s="735"/>
      <c r="W35" s="735"/>
      <c r="X35" s="735"/>
      <c r="Y35" s="735"/>
      <c r="Z35" s="735"/>
      <c r="AA35" s="735"/>
      <c r="AB35" s="735"/>
      <c r="AC35" s="735"/>
      <c r="AD35" s="735"/>
      <c r="AE35" s="735"/>
      <c r="AF35" s="735"/>
      <c r="AG35" s="258" t="s">
        <v>1</v>
      </c>
      <c r="AH35" s="100"/>
      <c r="AI35" s="100"/>
      <c r="AJ35" s="100"/>
    </row>
    <row r="36" spans="1:36" s="4" customFormat="1" ht="17.100000000000001" customHeight="1" thickBot="1" x14ac:dyDescent="0.2">
      <c r="A36" s="100"/>
      <c r="B36" s="295"/>
      <c r="C36" s="251"/>
      <c r="D36" s="296" t="s">
        <v>209</v>
      </c>
      <c r="E36" s="297"/>
      <c r="F36" s="297"/>
      <c r="G36" s="297"/>
      <c r="H36" s="297"/>
      <c r="I36" s="297"/>
      <c r="J36" s="297"/>
      <c r="K36" s="297"/>
      <c r="L36" s="297"/>
      <c r="M36" s="297"/>
      <c r="N36" s="297"/>
      <c r="O36" s="298"/>
      <c r="P36" s="743">
        <f ca="1">IF(P28=0,0,P28*①入力シート!L21)</f>
        <v>0</v>
      </c>
      <c r="Q36" s="744"/>
      <c r="R36" s="744"/>
      <c r="S36" s="744"/>
      <c r="T36" s="744"/>
      <c r="U36" s="744"/>
      <c r="V36" s="744"/>
      <c r="W36" s="744"/>
      <c r="X36" s="744"/>
      <c r="Y36" s="744"/>
      <c r="Z36" s="744"/>
      <c r="AA36" s="744"/>
      <c r="AB36" s="744"/>
      <c r="AC36" s="744"/>
      <c r="AD36" s="744"/>
      <c r="AE36" s="744"/>
      <c r="AF36" s="744"/>
      <c r="AG36" s="261" t="s">
        <v>1</v>
      </c>
      <c r="AH36" s="100"/>
      <c r="AI36" s="100"/>
      <c r="AJ36" s="100"/>
    </row>
    <row r="37" spans="1:36" ht="9.9499999999999993" customHeight="1"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row>
    <row r="38" spans="1:36" s="5" customFormat="1" ht="17.100000000000001" customHeight="1" thickBot="1" x14ac:dyDescent="0.2">
      <c r="A38" s="274" t="s">
        <v>273</v>
      </c>
      <c r="B38" s="275"/>
      <c r="C38" s="276"/>
      <c r="D38" s="276"/>
      <c r="E38" s="276"/>
      <c r="F38" s="276"/>
      <c r="G38" s="276"/>
      <c r="H38" s="276"/>
      <c r="I38" s="276"/>
      <c r="J38" s="276"/>
      <c r="K38" s="276"/>
      <c r="L38" s="276"/>
      <c r="M38" s="276"/>
      <c r="N38" s="276"/>
      <c r="O38" s="276"/>
      <c r="P38" s="277"/>
      <c r="Q38" s="277"/>
      <c r="R38" s="277"/>
      <c r="S38" s="277"/>
      <c r="T38" s="277"/>
      <c r="U38" s="277"/>
      <c r="V38" s="277"/>
      <c r="W38" s="277"/>
      <c r="X38" s="277"/>
      <c r="Y38" s="277"/>
      <c r="Z38" s="277"/>
      <c r="AA38" s="277"/>
      <c r="AB38" s="277"/>
      <c r="AC38" s="277"/>
      <c r="AD38" s="277"/>
      <c r="AE38" s="277"/>
      <c r="AF38" s="277"/>
      <c r="AG38" s="277"/>
      <c r="AH38" s="239"/>
      <c r="AI38" s="239"/>
      <c r="AJ38" s="239"/>
    </row>
    <row r="39" spans="1:36" s="4" customFormat="1" ht="33.950000000000003" customHeight="1" x14ac:dyDescent="0.15">
      <c r="A39" s="100"/>
      <c r="B39" s="299" t="s">
        <v>16</v>
      </c>
      <c r="C39" s="745" t="s">
        <v>201</v>
      </c>
      <c r="D39" s="746"/>
      <c r="E39" s="746"/>
      <c r="F39" s="746"/>
      <c r="G39" s="746"/>
      <c r="H39" s="746"/>
      <c r="I39" s="746"/>
      <c r="J39" s="746"/>
      <c r="K39" s="746"/>
      <c r="L39" s="746"/>
      <c r="M39" s="746"/>
      <c r="N39" s="746"/>
      <c r="O39" s="747"/>
      <c r="P39" s="714">
        <f ca="1">ROUNDDOWN(P40+P48,-3)</f>
        <v>0</v>
      </c>
      <c r="Q39" s="715"/>
      <c r="R39" s="715"/>
      <c r="S39" s="715"/>
      <c r="T39" s="715"/>
      <c r="U39" s="715"/>
      <c r="V39" s="715"/>
      <c r="W39" s="715"/>
      <c r="X39" s="715"/>
      <c r="Y39" s="715"/>
      <c r="Z39" s="715"/>
      <c r="AA39" s="715"/>
      <c r="AB39" s="715"/>
      <c r="AC39" s="715"/>
      <c r="AD39" s="715"/>
      <c r="AE39" s="715"/>
      <c r="AF39" s="715"/>
      <c r="AG39" s="279" t="s">
        <v>1</v>
      </c>
      <c r="AH39" s="100"/>
      <c r="AI39" s="100"/>
      <c r="AJ39" s="100"/>
    </row>
    <row r="40" spans="1:36" s="4" customFormat="1" ht="17.100000000000001" customHeight="1" x14ac:dyDescent="0.15">
      <c r="A40" s="100"/>
      <c r="B40" s="253"/>
      <c r="C40" s="239"/>
      <c r="D40" s="280" t="s">
        <v>202</v>
      </c>
      <c r="E40" s="281"/>
      <c r="F40" s="281"/>
      <c r="G40" s="281"/>
      <c r="H40" s="281"/>
      <c r="I40" s="281"/>
      <c r="J40" s="281"/>
      <c r="K40" s="281"/>
      <c r="L40" s="281"/>
      <c r="M40" s="281"/>
      <c r="N40" s="281"/>
      <c r="O40" s="282"/>
      <c r="P40" s="719">
        <f ca="1">P41-P42-P44-P47</f>
        <v>0</v>
      </c>
      <c r="Q40" s="720"/>
      <c r="R40" s="720"/>
      <c r="S40" s="720"/>
      <c r="T40" s="720"/>
      <c r="U40" s="720"/>
      <c r="V40" s="720"/>
      <c r="W40" s="720"/>
      <c r="X40" s="720"/>
      <c r="Y40" s="720"/>
      <c r="Z40" s="720"/>
      <c r="AA40" s="720"/>
      <c r="AB40" s="720"/>
      <c r="AC40" s="720"/>
      <c r="AD40" s="720"/>
      <c r="AE40" s="720"/>
      <c r="AF40" s="720"/>
      <c r="AG40" s="258" t="s">
        <v>1</v>
      </c>
      <c r="AH40" s="100"/>
      <c r="AI40" s="100"/>
      <c r="AJ40" s="100"/>
    </row>
    <row r="41" spans="1:36" s="4" customFormat="1" ht="59.25" customHeight="1" x14ac:dyDescent="0.15">
      <c r="A41" s="100"/>
      <c r="B41" s="253"/>
      <c r="C41" s="239"/>
      <c r="D41" s="283"/>
      <c r="E41" s="721" t="s">
        <v>450</v>
      </c>
      <c r="F41" s="722"/>
      <c r="G41" s="722"/>
      <c r="H41" s="722"/>
      <c r="I41" s="722"/>
      <c r="J41" s="722"/>
      <c r="K41" s="722"/>
      <c r="L41" s="722"/>
      <c r="M41" s="722"/>
      <c r="N41" s="722"/>
      <c r="O41" s="723"/>
      <c r="P41" s="724">
        <f ca="1">SUMIF(⑤第６号様式添付書類!K9:N38,"基本給",⑤第６号様式添付書類!BF9:BI38)+SUMIF(⑤第６号様式添付書類!K9:N38,"手当",⑤第６号様式添付書類!BF9:BI38)</f>
        <v>0</v>
      </c>
      <c r="Q41" s="725"/>
      <c r="R41" s="725"/>
      <c r="S41" s="725"/>
      <c r="T41" s="725"/>
      <c r="U41" s="725"/>
      <c r="V41" s="725"/>
      <c r="W41" s="725"/>
      <c r="X41" s="725"/>
      <c r="Y41" s="725"/>
      <c r="Z41" s="725"/>
      <c r="AA41" s="725"/>
      <c r="AB41" s="725"/>
      <c r="AC41" s="725"/>
      <c r="AD41" s="725"/>
      <c r="AE41" s="725"/>
      <c r="AF41" s="725"/>
      <c r="AG41" s="258" t="s">
        <v>1</v>
      </c>
      <c r="AH41" s="100"/>
      <c r="AI41" s="100"/>
      <c r="AJ41" s="100"/>
    </row>
    <row r="42" spans="1:36" s="4" customFormat="1" ht="33.75" customHeight="1" x14ac:dyDescent="0.15">
      <c r="A42" s="100"/>
      <c r="B42" s="253"/>
      <c r="C42" s="239"/>
      <c r="D42" s="283"/>
      <c r="E42" s="721" t="s">
        <v>203</v>
      </c>
      <c r="F42" s="722"/>
      <c r="G42" s="722"/>
      <c r="H42" s="722"/>
      <c r="I42" s="722"/>
      <c r="J42" s="722"/>
      <c r="K42" s="722"/>
      <c r="L42" s="722"/>
      <c r="M42" s="722"/>
      <c r="N42" s="722"/>
      <c r="O42" s="723"/>
      <c r="P42" s="734">
        <v>0</v>
      </c>
      <c r="Q42" s="735"/>
      <c r="R42" s="735"/>
      <c r="S42" s="735"/>
      <c r="T42" s="735"/>
      <c r="U42" s="735"/>
      <c r="V42" s="735"/>
      <c r="W42" s="735"/>
      <c r="X42" s="735"/>
      <c r="Y42" s="735"/>
      <c r="Z42" s="735"/>
      <c r="AA42" s="735"/>
      <c r="AB42" s="735"/>
      <c r="AC42" s="735"/>
      <c r="AD42" s="735"/>
      <c r="AE42" s="735"/>
      <c r="AF42" s="735"/>
      <c r="AG42" s="258" t="s">
        <v>1</v>
      </c>
      <c r="AH42" s="100"/>
      <c r="AI42" s="100"/>
      <c r="AJ42" s="100"/>
    </row>
    <row r="43" spans="1:36" s="4" customFormat="1" ht="39" hidden="1" customHeight="1" x14ac:dyDescent="0.15">
      <c r="A43" s="100"/>
      <c r="B43" s="253"/>
      <c r="C43" s="239"/>
      <c r="D43" s="283"/>
      <c r="E43" s="284" t="s">
        <v>204</v>
      </c>
      <c r="F43" s="722" t="s">
        <v>205</v>
      </c>
      <c r="G43" s="748"/>
      <c r="H43" s="748"/>
      <c r="I43" s="748"/>
      <c r="J43" s="748"/>
      <c r="K43" s="748"/>
      <c r="L43" s="748"/>
      <c r="M43" s="748"/>
      <c r="N43" s="748"/>
      <c r="O43" s="749"/>
      <c r="P43" s="285"/>
      <c r="Q43" s="286"/>
      <c r="R43" s="286"/>
      <c r="S43" s="286"/>
      <c r="T43" s="286"/>
      <c r="U43" s="286"/>
      <c r="V43" s="286"/>
      <c r="W43" s="286"/>
      <c r="X43" s="286"/>
      <c r="Y43" s="286"/>
      <c r="Z43" s="286"/>
      <c r="AA43" s="286"/>
      <c r="AB43" s="286"/>
      <c r="AC43" s="286"/>
      <c r="AD43" s="286"/>
      <c r="AE43" s="286"/>
      <c r="AF43" s="286"/>
      <c r="AG43" s="258" t="s">
        <v>1</v>
      </c>
      <c r="AH43" s="100"/>
      <c r="AI43" s="100"/>
      <c r="AJ43" s="100"/>
    </row>
    <row r="44" spans="1:36" s="4" customFormat="1" ht="17.100000000000001" customHeight="1" x14ac:dyDescent="0.15">
      <c r="A44" s="100"/>
      <c r="B44" s="253"/>
      <c r="C44" s="239"/>
      <c r="D44" s="287"/>
      <c r="E44" s="288" t="s">
        <v>206</v>
      </c>
      <c r="F44" s="289"/>
      <c r="G44" s="290"/>
      <c r="H44" s="290"/>
      <c r="I44" s="290"/>
      <c r="J44" s="290"/>
      <c r="K44" s="290"/>
      <c r="L44" s="290"/>
      <c r="M44" s="290"/>
      <c r="N44" s="290"/>
      <c r="O44" s="291"/>
      <c r="P44" s="724">
        <f>P45+P46</f>
        <v>0</v>
      </c>
      <c r="Q44" s="725"/>
      <c r="R44" s="725"/>
      <c r="S44" s="725"/>
      <c r="T44" s="725"/>
      <c r="U44" s="725"/>
      <c r="V44" s="725"/>
      <c r="W44" s="725"/>
      <c r="X44" s="725"/>
      <c r="Y44" s="725"/>
      <c r="Z44" s="725"/>
      <c r="AA44" s="725"/>
      <c r="AB44" s="725"/>
      <c r="AC44" s="725"/>
      <c r="AD44" s="725"/>
      <c r="AE44" s="725"/>
      <c r="AF44" s="725"/>
      <c r="AG44" s="256" t="s">
        <v>1</v>
      </c>
      <c r="AH44" s="100"/>
      <c r="AI44" s="100"/>
      <c r="AJ44" s="100"/>
    </row>
    <row r="45" spans="1:36" s="4" customFormat="1" ht="76.5" customHeight="1" x14ac:dyDescent="0.15">
      <c r="A45" s="100"/>
      <c r="B45" s="253"/>
      <c r="C45" s="239"/>
      <c r="D45" s="283"/>
      <c r="E45" s="292"/>
      <c r="F45" s="740" t="s">
        <v>451</v>
      </c>
      <c r="G45" s="741"/>
      <c r="H45" s="741"/>
      <c r="I45" s="741"/>
      <c r="J45" s="741"/>
      <c r="K45" s="741"/>
      <c r="L45" s="741"/>
      <c r="M45" s="741"/>
      <c r="N45" s="741"/>
      <c r="O45" s="742"/>
      <c r="P45" s="750"/>
      <c r="Q45" s="751"/>
      <c r="R45" s="751"/>
      <c r="S45" s="751"/>
      <c r="T45" s="751"/>
      <c r="U45" s="751"/>
      <c r="V45" s="751"/>
      <c r="W45" s="751"/>
      <c r="X45" s="751"/>
      <c r="Y45" s="751"/>
      <c r="Z45" s="751"/>
      <c r="AA45" s="751"/>
      <c r="AB45" s="751"/>
      <c r="AC45" s="751"/>
      <c r="AD45" s="751"/>
      <c r="AE45" s="751"/>
      <c r="AF45" s="751"/>
      <c r="AG45" s="252" t="s">
        <v>1</v>
      </c>
      <c r="AH45" s="100"/>
      <c r="AI45" s="100"/>
      <c r="AJ45" s="100"/>
    </row>
    <row r="46" spans="1:36" s="4" customFormat="1" ht="45" customHeight="1" x14ac:dyDescent="0.15">
      <c r="A46" s="100"/>
      <c r="B46" s="253"/>
      <c r="C46" s="239"/>
      <c r="D46" s="283"/>
      <c r="E46" s="293"/>
      <c r="F46" s="721" t="s">
        <v>207</v>
      </c>
      <c r="G46" s="722"/>
      <c r="H46" s="722"/>
      <c r="I46" s="722"/>
      <c r="J46" s="722"/>
      <c r="K46" s="722"/>
      <c r="L46" s="722"/>
      <c r="M46" s="722"/>
      <c r="N46" s="722"/>
      <c r="O46" s="723"/>
      <c r="P46" s="734">
        <v>0</v>
      </c>
      <c r="Q46" s="735"/>
      <c r="R46" s="735"/>
      <c r="S46" s="735"/>
      <c r="T46" s="735"/>
      <c r="U46" s="735"/>
      <c r="V46" s="735"/>
      <c r="W46" s="735"/>
      <c r="X46" s="735"/>
      <c r="Y46" s="735"/>
      <c r="Z46" s="735"/>
      <c r="AA46" s="735"/>
      <c r="AB46" s="735"/>
      <c r="AC46" s="735"/>
      <c r="AD46" s="735"/>
      <c r="AE46" s="735"/>
      <c r="AF46" s="735"/>
      <c r="AG46" s="258" t="s">
        <v>1</v>
      </c>
      <c r="AH46" s="100"/>
      <c r="AI46" s="100"/>
      <c r="AJ46" s="100"/>
    </row>
    <row r="47" spans="1:36" s="4" customFormat="1" ht="69.95" customHeight="1" x14ac:dyDescent="0.15">
      <c r="A47" s="100"/>
      <c r="B47" s="253"/>
      <c r="C47" s="239"/>
      <c r="D47" s="294"/>
      <c r="E47" s="740" t="s">
        <v>274</v>
      </c>
      <c r="F47" s="741"/>
      <c r="G47" s="741"/>
      <c r="H47" s="741"/>
      <c r="I47" s="741"/>
      <c r="J47" s="741"/>
      <c r="K47" s="741"/>
      <c r="L47" s="741"/>
      <c r="M47" s="741"/>
      <c r="N47" s="741"/>
      <c r="O47" s="742"/>
      <c r="P47" s="734">
        <v>0</v>
      </c>
      <c r="Q47" s="735"/>
      <c r="R47" s="735"/>
      <c r="S47" s="735"/>
      <c r="T47" s="735"/>
      <c r="U47" s="735"/>
      <c r="V47" s="735"/>
      <c r="W47" s="735"/>
      <c r="X47" s="735"/>
      <c r="Y47" s="735"/>
      <c r="Z47" s="735"/>
      <c r="AA47" s="735"/>
      <c r="AB47" s="735"/>
      <c r="AC47" s="735"/>
      <c r="AD47" s="735"/>
      <c r="AE47" s="735"/>
      <c r="AF47" s="735"/>
      <c r="AG47" s="258" t="s">
        <v>1</v>
      </c>
      <c r="AH47" s="100"/>
      <c r="AI47" s="100"/>
      <c r="AJ47" s="100"/>
    </row>
    <row r="48" spans="1:36" s="4" customFormat="1" ht="17.100000000000001" customHeight="1" thickBot="1" x14ac:dyDescent="0.2">
      <c r="A48" s="100"/>
      <c r="B48" s="295"/>
      <c r="C48" s="251"/>
      <c r="D48" s="296" t="s">
        <v>209</v>
      </c>
      <c r="E48" s="297"/>
      <c r="F48" s="297"/>
      <c r="G48" s="297"/>
      <c r="H48" s="297"/>
      <c r="I48" s="297"/>
      <c r="J48" s="297"/>
      <c r="K48" s="297"/>
      <c r="L48" s="297"/>
      <c r="M48" s="297"/>
      <c r="N48" s="297"/>
      <c r="O48" s="298"/>
      <c r="P48" s="743">
        <f ca="1">IF(P40=0,0,P40*①入力シート!L21)</f>
        <v>0</v>
      </c>
      <c r="Q48" s="744"/>
      <c r="R48" s="744"/>
      <c r="S48" s="744"/>
      <c r="T48" s="744"/>
      <c r="U48" s="744"/>
      <c r="V48" s="744"/>
      <c r="W48" s="744"/>
      <c r="X48" s="744"/>
      <c r="Y48" s="744"/>
      <c r="Z48" s="744"/>
      <c r="AA48" s="744"/>
      <c r="AB48" s="744"/>
      <c r="AC48" s="744"/>
      <c r="AD48" s="744"/>
      <c r="AE48" s="744"/>
      <c r="AF48" s="744"/>
      <c r="AG48" s="261" t="s">
        <v>1</v>
      </c>
      <c r="AH48" s="100"/>
      <c r="AI48" s="100"/>
      <c r="AJ48" s="100"/>
    </row>
    <row r="49" spans="1:36" s="4" customFormat="1" ht="17.100000000000001" customHeight="1" x14ac:dyDescent="0.15">
      <c r="A49" s="100"/>
      <c r="B49" s="277"/>
      <c r="C49" s="239"/>
      <c r="D49" s="300"/>
      <c r="E49" s="300"/>
      <c r="F49" s="300"/>
      <c r="G49" s="300"/>
      <c r="H49" s="300"/>
      <c r="I49" s="300"/>
      <c r="J49" s="300"/>
      <c r="K49" s="300"/>
      <c r="L49" s="300"/>
      <c r="M49" s="300"/>
      <c r="N49" s="300"/>
      <c r="O49" s="300"/>
      <c r="P49" s="301"/>
      <c r="Q49" s="301"/>
      <c r="R49" s="301"/>
      <c r="S49" s="301"/>
      <c r="T49" s="301"/>
      <c r="U49" s="301"/>
      <c r="V49" s="301"/>
      <c r="W49" s="301"/>
      <c r="X49" s="301"/>
      <c r="Y49" s="301"/>
      <c r="Z49" s="301"/>
      <c r="AA49" s="301"/>
      <c r="AB49" s="301"/>
      <c r="AC49" s="301"/>
      <c r="AD49" s="301"/>
      <c r="AE49" s="301"/>
      <c r="AF49" s="301"/>
      <c r="AG49" s="302"/>
      <c r="AH49" s="100"/>
      <c r="AI49" s="100"/>
      <c r="AJ49" s="100"/>
    </row>
    <row r="50" spans="1:36" s="2" customFormat="1" ht="18" customHeight="1" thickBot="1" x14ac:dyDescent="0.2">
      <c r="A50" s="100" t="s">
        <v>330</v>
      </c>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303"/>
      <c r="AH50" s="268"/>
      <c r="AI50" s="268"/>
      <c r="AJ50" s="268"/>
    </row>
    <row r="51" spans="1:36" s="2" customFormat="1" ht="18" customHeight="1" x14ac:dyDescent="0.15">
      <c r="A51" s="268"/>
      <c r="B51" s="299" t="s">
        <v>16</v>
      </c>
      <c r="C51" s="745" t="s">
        <v>15</v>
      </c>
      <c r="D51" s="766"/>
      <c r="E51" s="766"/>
      <c r="F51" s="766"/>
      <c r="G51" s="766"/>
      <c r="H51" s="766"/>
      <c r="I51" s="766"/>
      <c r="J51" s="766"/>
      <c r="K51" s="766"/>
      <c r="L51" s="766"/>
      <c r="M51" s="766"/>
      <c r="N51" s="766"/>
      <c r="O51" s="767"/>
      <c r="P51" s="768">
        <f>IFERROR(②第６号様式添付書類２!E14,0)</f>
        <v>0</v>
      </c>
      <c r="Q51" s="769"/>
      <c r="R51" s="769"/>
      <c r="S51" s="769"/>
      <c r="T51" s="769"/>
      <c r="U51" s="769"/>
      <c r="V51" s="769"/>
      <c r="W51" s="769"/>
      <c r="X51" s="769"/>
      <c r="Y51" s="769"/>
      <c r="Z51" s="769"/>
      <c r="AA51" s="769"/>
      <c r="AB51" s="769"/>
      <c r="AC51" s="769"/>
      <c r="AD51" s="769"/>
      <c r="AE51" s="769"/>
      <c r="AF51" s="770"/>
      <c r="AG51" s="304" t="s">
        <v>1</v>
      </c>
      <c r="AH51" s="268"/>
      <c r="AI51" s="268"/>
      <c r="AJ51" s="268"/>
    </row>
    <row r="52" spans="1:36" s="2" customFormat="1" ht="18" customHeight="1" x14ac:dyDescent="0.15">
      <c r="A52" s="268"/>
      <c r="B52" s="253"/>
      <c r="C52" s="257"/>
      <c r="D52" s="305"/>
      <c r="E52" s="305"/>
      <c r="F52" s="305"/>
      <c r="G52" s="771" t="s">
        <v>14</v>
      </c>
      <c r="H52" s="772"/>
      <c r="I52" s="772"/>
      <c r="J52" s="772"/>
      <c r="K52" s="772"/>
      <c r="L52" s="772"/>
      <c r="M52" s="772"/>
      <c r="N52" s="772"/>
      <c r="O52" s="773"/>
      <c r="P52" s="774">
        <f>IFERROR(②第６号様式添付書類２!F14,0)</f>
        <v>0</v>
      </c>
      <c r="Q52" s="775"/>
      <c r="R52" s="775"/>
      <c r="S52" s="775"/>
      <c r="T52" s="775"/>
      <c r="U52" s="775"/>
      <c r="V52" s="775"/>
      <c r="W52" s="775"/>
      <c r="X52" s="775"/>
      <c r="Y52" s="775"/>
      <c r="Z52" s="775"/>
      <c r="AA52" s="775"/>
      <c r="AB52" s="775"/>
      <c r="AC52" s="775"/>
      <c r="AD52" s="775"/>
      <c r="AE52" s="775"/>
      <c r="AF52" s="776"/>
      <c r="AG52" s="306" t="s">
        <v>1</v>
      </c>
      <c r="AH52" s="268"/>
      <c r="AI52" s="268"/>
      <c r="AJ52" s="268"/>
    </row>
    <row r="53" spans="1:36" s="2" customFormat="1" ht="18" customHeight="1" x14ac:dyDescent="0.15">
      <c r="A53" s="268"/>
      <c r="B53" s="307" t="s">
        <v>13</v>
      </c>
      <c r="C53" s="777" t="s">
        <v>12</v>
      </c>
      <c r="D53" s="778"/>
      <c r="E53" s="778"/>
      <c r="F53" s="778"/>
      <c r="G53" s="778"/>
      <c r="H53" s="778"/>
      <c r="I53" s="778"/>
      <c r="J53" s="778"/>
      <c r="K53" s="778"/>
      <c r="L53" s="778"/>
      <c r="M53" s="778"/>
      <c r="N53" s="778"/>
      <c r="O53" s="779"/>
      <c r="P53" s="774">
        <f>IFERROR(②第６号様式添付書類２!G14,0)</f>
        <v>0</v>
      </c>
      <c r="Q53" s="775"/>
      <c r="R53" s="775"/>
      <c r="S53" s="775"/>
      <c r="T53" s="775"/>
      <c r="U53" s="775"/>
      <c r="V53" s="775"/>
      <c r="W53" s="775"/>
      <c r="X53" s="775"/>
      <c r="Y53" s="775"/>
      <c r="Z53" s="775"/>
      <c r="AA53" s="775"/>
      <c r="AB53" s="775"/>
      <c r="AC53" s="775"/>
      <c r="AD53" s="775"/>
      <c r="AE53" s="775"/>
      <c r="AF53" s="776"/>
      <c r="AG53" s="306" t="s">
        <v>1</v>
      </c>
      <c r="AH53" s="268"/>
      <c r="AI53" s="268"/>
      <c r="AJ53" s="268"/>
    </row>
    <row r="54" spans="1:36" s="2" customFormat="1" ht="18" customHeight="1" thickBot="1" x14ac:dyDescent="0.2">
      <c r="A54" s="268"/>
      <c r="B54" s="295"/>
      <c r="C54" s="308"/>
      <c r="D54" s="309"/>
      <c r="E54" s="309"/>
      <c r="F54" s="309"/>
      <c r="G54" s="752" t="s">
        <v>11</v>
      </c>
      <c r="H54" s="753"/>
      <c r="I54" s="753"/>
      <c r="J54" s="753"/>
      <c r="K54" s="753"/>
      <c r="L54" s="753"/>
      <c r="M54" s="753"/>
      <c r="N54" s="753"/>
      <c r="O54" s="754"/>
      <c r="P54" s="755">
        <f>IFERROR(②第６号様式添付書類２!H14,0)</f>
        <v>0</v>
      </c>
      <c r="Q54" s="756"/>
      <c r="R54" s="756"/>
      <c r="S54" s="756"/>
      <c r="T54" s="756"/>
      <c r="U54" s="756"/>
      <c r="V54" s="756"/>
      <c r="W54" s="756"/>
      <c r="X54" s="756"/>
      <c r="Y54" s="756"/>
      <c r="Z54" s="756"/>
      <c r="AA54" s="756"/>
      <c r="AB54" s="756"/>
      <c r="AC54" s="756"/>
      <c r="AD54" s="756"/>
      <c r="AE54" s="756"/>
      <c r="AF54" s="757"/>
      <c r="AG54" s="310" t="s">
        <v>1</v>
      </c>
      <c r="AH54" s="268"/>
      <c r="AI54" s="268"/>
      <c r="AJ54" s="268"/>
    </row>
    <row r="55" spans="1:36" s="3" customFormat="1" ht="18" customHeight="1" x14ac:dyDescent="0.15">
      <c r="A55" s="268"/>
      <c r="B55" s="311" t="s">
        <v>10</v>
      </c>
      <c r="C55" s="758" t="s">
        <v>275</v>
      </c>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268"/>
      <c r="AI55" s="268"/>
      <c r="AJ55" s="268"/>
    </row>
    <row r="56" spans="1:36" s="2" customFormat="1" ht="9.9499999999999993" customHeight="1" x14ac:dyDescent="0.15">
      <c r="A56" s="268"/>
      <c r="B56" s="311"/>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268"/>
      <c r="AI56" s="268"/>
      <c r="AJ56" s="268"/>
    </row>
    <row r="57" spans="1:36" s="2" customFormat="1" ht="18" customHeight="1" x14ac:dyDescent="0.15">
      <c r="A57" s="100" t="s">
        <v>9</v>
      </c>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303"/>
      <c r="AH57" s="268"/>
      <c r="AI57" s="268"/>
      <c r="AJ57" s="268"/>
    </row>
    <row r="58" spans="1:36" s="2" customFormat="1" ht="18" customHeight="1" x14ac:dyDescent="0.15">
      <c r="A58" s="100"/>
      <c r="B58" s="268" t="s">
        <v>210</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303"/>
      <c r="AH58" s="268"/>
      <c r="AI58" s="268"/>
      <c r="AJ58" s="268"/>
    </row>
    <row r="59" spans="1:36" s="2" customFormat="1" ht="18" customHeight="1" thickBot="1" x14ac:dyDescent="0.2">
      <c r="A59" s="100"/>
      <c r="B59" s="268" t="s">
        <v>211</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303"/>
      <c r="AH59" s="268"/>
      <c r="AI59" s="268"/>
      <c r="AJ59" s="268"/>
    </row>
    <row r="60" spans="1:36" s="2" customFormat="1" ht="35.1" customHeight="1" x14ac:dyDescent="0.15">
      <c r="A60" s="268"/>
      <c r="B60" s="313" t="s">
        <v>4</v>
      </c>
      <c r="C60" s="760" t="s">
        <v>212</v>
      </c>
      <c r="D60" s="760"/>
      <c r="E60" s="760"/>
      <c r="F60" s="760"/>
      <c r="G60" s="760"/>
      <c r="H60" s="760"/>
      <c r="I60" s="760"/>
      <c r="J60" s="760"/>
      <c r="K60" s="760"/>
      <c r="L60" s="760"/>
      <c r="M60" s="760"/>
      <c r="N60" s="760"/>
      <c r="O60" s="761"/>
      <c r="P60" s="762" t="str">
        <f>IF(P14="あり",P20,"")</f>
        <v/>
      </c>
      <c r="Q60" s="763"/>
      <c r="R60" s="763"/>
      <c r="S60" s="763"/>
      <c r="T60" s="763"/>
      <c r="U60" s="763"/>
      <c r="V60" s="763"/>
      <c r="W60" s="763"/>
      <c r="X60" s="763"/>
      <c r="Y60" s="763"/>
      <c r="Z60" s="763"/>
      <c r="AA60" s="763"/>
      <c r="AB60" s="763"/>
      <c r="AC60" s="763"/>
      <c r="AD60" s="763"/>
      <c r="AE60" s="763"/>
      <c r="AF60" s="714"/>
      <c r="AG60" s="314" t="s">
        <v>1</v>
      </c>
      <c r="AH60" s="268"/>
      <c r="AI60" s="268"/>
      <c r="AJ60" s="315"/>
    </row>
    <row r="61" spans="1:36" s="2" customFormat="1" ht="35.1" customHeight="1" thickBot="1" x14ac:dyDescent="0.2">
      <c r="A61" s="268"/>
      <c r="B61" s="316" t="s">
        <v>3</v>
      </c>
      <c r="C61" s="764" t="s">
        <v>6</v>
      </c>
      <c r="D61" s="764"/>
      <c r="E61" s="764"/>
      <c r="F61" s="764"/>
      <c r="G61" s="764"/>
      <c r="H61" s="764"/>
      <c r="I61" s="764"/>
      <c r="J61" s="764"/>
      <c r="K61" s="764"/>
      <c r="L61" s="764"/>
      <c r="M61" s="764"/>
      <c r="N61" s="764"/>
      <c r="O61" s="765"/>
      <c r="P61" s="755" t="str">
        <f>IF(P14="あり",P27,"")</f>
        <v/>
      </c>
      <c r="Q61" s="756"/>
      <c r="R61" s="756"/>
      <c r="S61" s="756"/>
      <c r="T61" s="756"/>
      <c r="U61" s="756"/>
      <c r="V61" s="756"/>
      <c r="W61" s="756"/>
      <c r="X61" s="756"/>
      <c r="Y61" s="756"/>
      <c r="Z61" s="756"/>
      <c r="AA61" s="756"/>
      <c r="AB61" s="756"/>
      <c r="AC61" s="756"/>
      <c r="AD61" s="756"/>
      <c r="AE61" s="756"/>
      <c r="AF61" s="757"/>
      <c r="AG61" s="310" t="s">
        <v>1</v>
      </c>
      <c r="AH61" s="268"/>
      <c r="AI61" s="268"/>
      <c r="AJ61" s="315"/>
    </row>
    <row r="62" spans="1:36" s="2" customFormat="1" ht="39.950000000000003" customHeight="1" x14ac:dyDescent="0.15">
      <c r="A62" s="268"/>
      <c r="B62" s="270" t="s">
        <v>10</v>
      </c>
      <c r="C62" s="660" t="s">
        <v>297</v>
      </c>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268"/>
      <c r="AI62" s="268"/>
      <c r="AJ62" s="315"/>
    </row>
    <row r="63" spans="1:36" s="2" customFormat="1" ht="18" customHeight="1" thickBot="1" x14ac:dyDescent="0.2">
      <c r="A63" s="100"/>
      <c r="B63" s="268" t="s">
        <v>213</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303"/>
      <c r="AH63" s="268"/>
      <c r="AI63" s="268"/>
      <c r="AJ63" s="268"/>
    </row>
    <row r="64" spans="1:36" s="2" customFormat="1" ht="35.1" customHeight="1" x14ac:dyDescent="0.15">
      <c r="A64" s="268"/>
      <c r="B64" s="317" t="s">
        <v>4</v>
      </c>
      <c r="C64" s="787" t="s">
        <v>412</v>
      </c>
      <c r="D64" s="788"/>
      <c r="E64" s="788"/>
      <c r="F64" s="788"/>
      <c r="G64" s="788"/>
      <c r="H64" s="788"/>
      <c r="I64" s="788"/>
      <c r="J64" s="788"/>
      <c r="K64" s="788"/>
      <c r="L64" s="788"/>
      <c r="M64" s="788"/>
      <c r="N64" s="788"/>
      <c r="O64" s="789"/>
      <c r="P64" s="762" t="str">
        <f>IF(P14="なし",ROUNDDOWN((P32-P52+P54)+P52*①入力シート!L21-P54*①入力シート!L21,-3),"")</f>
        <v/>
      </c>
      <c r="Q64" s="763"/>
      <c r="R64" s="763"/>
      <c r="S64" s="763"/>
      <c r="T64" s="763"/>
      <c r="U64" s="763"/>
      <c r="V64" s="763"/>
      <c r="W64" s="763"/>
      <c r="X64" s="763"/>
      <c r="Y64" s="763"/>
      <c r="Z64" s="763"/>
      <c r="AA64" s="763"/>
      <c r="AB64" s="763"/>
      <c r="AC64" s="763"/>
      <c r="AD64" s="763"/>
      <c r="AE64" s="763"/>
      <c r="AF64" s="714"/>
      <c r="AG64" s="314" t="s">
        <v>1</v>
      </c>
      <c r="AH64" s="268"/>
      <c r="AI64" s="268"/>
      <c r="AJ64" s="315"/>
    </row>
    <row r="65" spans="1:36" s="2" customFormat="1" ht="35.1" customHeight="1" thickBot="1" x14ac:dyDescent="0.2">
      <c r="A65" s="268"/>
      <c r="B65" s="318" t="s">
        <v>3</v>
      </c>
      <c r="C65" s="780" t="s">
        <v>214</v>
      </c>
      <c r="D65" s="781"/>
      <c r="E65" s="781"/>
      <c r="F65" s="781"/>
      <c r="G65" s="781"/>
      <c r="H65" s="781"/>
      <c r="I65" s="781"/>
      <c r="J65" s="781"/>
      <c r="K65" s="781"/>
      <c r="L65" s="781"/>
      <c r="M65" s="781"/>
      <c r="N65" s="781"/>
      <c r="O65" s="782"/>
      <c r="P65" s="755" t="str">
        <f>IF(P14="なし",ROUNDDOWN((P29-P30),-3),"")</f>
        <v/>
      </c>
      <c r="Q65" s="756"/>
      <c r="R65" s="756"/>
      <c r="S65" s="756"/>
      <c r="T65" s="756"/>
      <c r="U65" s="756"/>
      <c r="V65" s="756"/>
      <c r="W65" s="756"/>
      <c r="X65" s="756"/>
      <c r="Y65" s="756"/>
      <c r="Z65" s="756"/>
      <c r="AA65" s="756"/>
      <c r="AB65" s="756"/>
      <c r="AC65" s="756"/>
      <c r="AD65" s="756"/>
      <c r="AE65" s="756"/>
      <c r="AF65" s="757"/>
      <c r="AG65" s="310" t="s">
        <v>1</v>
      </c>
      <c r="AH65" s="268"/>
      <c r="AI65" s="268"/>
      <c r="AJ65" s="268"/>
    </row>
    <row r="66" spans="1:36" s="2" customFormat="1" ht="35.1" customHeight="1" x14ac:dyDescent="0.15">
      <c r="A66" s="268"/>
      <c r="B66" s="317" t="s">
        <v>215</v>
      </c>
      <c r="C66" s="787" t="s">
        <v>216</v>
      </c>
      <c r="D66" s="788"/>
      <c r="E66" s="788"/>
      <c r="F66" s="788"/>
      <c r="G66" s="788"/>
      <c r="H66" s="788"/>
      <c r="I66" s="788"/>
      <c r="J66" s="788"/>
      <c r="K66" s="788"/>
      <c r="L66" s="788"/>
      <c r="M66" s="788"/>
      <c r="N66" s="788"/>
      <c r="O66" s="789"/>
      <c r="P66" s="762" t="str">
        <f>IF(P14="なし",P17,"")</f>
        <v/>
      </c>
      <c r="Q66" s="763"/>
      <c r="R66" s="763"/>
      <c r="S66" s="763"/>
      <c r="T66" s="763"/>
      <c r="U66" s="763"/>
      <c r="V66" s="763"/>
      <c r="W66" s="763"/>
      <c r="X66" s="763"/>
      <c r="Y66" s="763"/>
      <c r="Z66" s="763"/>
      <c r="AA66" s="763"/>
      <c r="AB66" s="763"/>
      <c r="AC66" s="763"/>
      <c r="AD66" s="763"/>
      <c r="AE66" s="763"/>
      <c r="AF66" s="714"/>
      <c r="AG66" s="314" t="s">
        <v>1</v>
      </c>
      <c r="AH66" s="268"/>
      <c r="AI66" s="268"/>
      <c r="AJ66" s="315"/>
    </row>
    <row r="67" spans="1:36" s="2" customFormat="1" ht="41.25" customHeight="1" thickBot="1" x14ac:dyDescent="0.2">
      <c r="A67" s="268"/>
      <c r="B67" s="318" t="s">
        <v>217</v>
      </c>
      <c r="C67" s="780" t="s">
        <v>331</v>
      </c>
      <c r="D67" s="781"/>
      <c r="E67" s="781"/>
      <c r="F67" s="781"/>
      <c r="G67" s="781"/>
      <c r="H67" s="781"/>
      <c r="I67" s="781"/>
      <c r="J67" s="781"/>
      <c r="K67" s="781"/>
      <c r="L67" s="781"/>
      <c r="M67" s="781"/>
      <c r="N67" s="781"/>
      <c r="O67" s="782"/>
      <c r="P67" s="783" t="str">
        <f>IF(P14="なし",ROUNDDOWN(⑤第６号様式添付書類!O41+⑤第６号様式添付書類!O83,-3),"")</f>
        <v/>
      </c>
      <c r="Q67" s="784"/>
      <c r="R67" s="784"/>
      <c r="S67" s="784"/>
      <c r="T67" s="784"/>
      <c r="U67" s="784"/>
      <c r="V67" s="784"/>
      <c r="W67" s="784"/>
      <c r="X67" s="784"/>
      <c r="Y67" s="784"/>
      <c r="Z67" s="784"/>
      <c r="AA67" s="784"/>
      <c r="AB67" s="784"/>
      <c r="AC67" s="784"/>
      <c r="AD67" s="784"/>
      <c r="AE67" s="784"/>
      <c r="AF67" s="785"/>
      <c r="AG67" s="310" t="s">
        <v>1</v>
      </c>
      <c r="AH67" s="268"/>
      <c r="AI67" s="268"/>
      <c r="AJ67" s="268"/>
    </row>
    <row r="68" spans="1:36" ht="15" customHeight="1" x14ac:dyDescent="0.15">
      <c r="A68" s="100"/>
      <c r="B68" s="319" t="s">
        <v>10</v>
      </c>
      <c r="C68" s="758" t="s">
        <v>298</v>
      </c>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100"/>
      <c r="AI68" s="100"/>
      <c r="AJ68" s="100"/>
    </row>
    <row r="69" spans="1:36" ht="28.5" customHeight="1" x14ac:dyDescent="0.15">
      <c r="A69" s="100"/>
      <c r="B69" s="271"/>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100"/>
      <c r="AI69" s="100"/>
      <c r="AJ69" s="100"/>
    </row>
    <row r="70" spans="1:36" s="2" customFormat="1" ht="20.100000000000001" customHeight="1" x14ac:dyDescent="0.15">
      <c r="A70" s="268"/>
      <c r="B70" s="320" t="s">
        <v>30</v>
      </c>
      <c r="C70" s="671" t="s">
        <v>334</v>
      </c>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268"/>
      <c r="AI70" s="268"/>
      <c r="AJ70" s="268"/>
    </row>
    <row r="71" spans="1:36" s="2" customFormat="1" ht="18" customHeight="1" x14ac:dyDescent="0.15">
      <c r="A71" s="321"/>
      <c r="B71" s="322" t="s">
        <v>218</v>
      </c>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3"/>
      <c r="AH71" s="268"/>
      <c r="AI71" s="268"/>
      <c r="AJ71" s="268"/>
    </row>
    <row r="72" spans="1:36" s="2" customFormat="1" ht="18" customHeight="1" thickBot="1" x14ac:dyDescent="0.2">
      <c r="A72" s="100"/>
      <c r="B72" s="268" t="s">
        <v>434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303"/>
      <c r="AH72" s="268"/>
      <c r="AI72" s="268"/>
      <c r="AJ72" s="268"/>
    </row>
    <row r="73" spans="1:36" s="2" customFormat="1" ht="35.1" customHeight="1" x14ac:dyDescent="0.15">
      <c r="A73" s="268"/>
      <c r="B73" s="313" t="s">
        <v>4</v>
      </c>
      <c r="C73" s="760" t="s">
        <v>212</v>
      </c>
      <c r="D73" s="760"/>
      <c r="E73" s="760"/>
      <c r="F73" s="760"/>
      <c r="G73" s="760"/>
      <c r="H73" s="760"/>
      <c r="I73" s="760"/>
      <c r="J73" s="760"/>
      <c r="K73" s="760"/>
      <c r="L73" s="760"/>
      <c r="M73" s="760"/>
      <c r="N73" s="760"/>
      <c r="O73" s="761"/>
      <c r="P73" s="762" t="str">
        <f>IF(P14="あり",P21,"")</f>
        <v/>
      </c>
      <c r="Q73" s="763"/>
      <c r="R73" s="763"/>
      <c r="S73" s="763"/>
      <c r="T73" s="763"/>
      <c r="U73" s="763"/>
      <c r="V73" s="763"/>
      <c r="W73" s="763"/>
      <c r="X73" s="763"/>
      <c r="Y73" s="763"/>
      <c r="Z73" s="763"/>
      <c r="AA73" s="763"/>
      <c r="AB73" s="763"/>
      <c r="AC73" s="763"/>
      <c r="AD73" s="763"/>
      <c r="AE73" s="763"/>
      <c r="AF73" s="714"/>
      <c r="AG73" s="314" t="s">
        <v>1</v>
      </c>
      <c r="AH73" s="268"/>
      <c r="AI73" s="268"/>
      <c r="AJ73" s="315"/>
    </row>
    <row r="74" spans="1:36" s="2" customFormat="1" ht="35.1" customHeight="1" thickBot="1" x14ac:dyDescent="0.2">
      <c r="A74" s="268"/>
      <c r="B74" s="316" t="s">
        <v>3</v>
      </c>
      <c r="C74" s="764" t="s">
        <v>276</v>
      </c>
      <c r="D74" s="764"/>
      <c r="E74" s="764"/>
      <c r="F74" s="764"/>
      <c r="G74" s="764"/>
      <c r="H74" s="764"/>
      <c r="I74" s="764"/>
      <c r="J74" s="764"/>
      <c r="K74" s="764"/>
      <c r="L74" s="764"/>
      <c r="M74" s="764"/>
      <c r="N74" s="764"/>
      <c r="O74" s="765"/>
      <c r="P74" s="755" t="str">
        <f>IF(P14="あり",P39,"")</f>
        <v/>
      </c>
      <c r="Q74" s="756"/>
      <c r="R74" s="756"/>
      <c r="S74" s="756"/>
      <c r="T74" s="756"/>
      <c r="U74" s="756"/>
      <c r="V74" s="756"/>
      <c r="W74" s="756"/>
      <c r="X74" s="756"/>
      <c r="Y74" s="756"/>
      <c r="Z74" s="756"/>
      <c r="AA74" s="756"/>
      <c r="AB74" s="756"/>
      <c r="AC74" s="756"/>
      <c r="AD74" s="756"/>
      <c r="AE74" s="756"/>
      <c r="AF74" s="757"/>
      <c r="AG74" s="310" t="s">
        <v>1</v>
      </c>
      <c r="AH74" s="268"/>
      <c r="AI74" s="268"/>
      <c r="AJ74" s="315"/>
    </row>
    <row r="75" spans="1:36" s="2" customFormat="1" ht="39.950000000000003" customHeight="1" x14ac:dyDescent="0.15">
      <c r="A75" s="268"/>
      <c r="B75" s="270" t="s">
        <v>10</v>
      </c>
      <c r="C75" s="660" t="s">
        <v>299</v>
      </c>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268"/>
      <c r="AI75" s="268"/>
      <c r="AJ75" s="315"/>
    </row>
    <row r="76" spans="1:36" s="2" customFormat="1" ht="18" customHeight="1" thickBot="1" x14ac:dyDescent="0.2">
      <c r="A76" s="100"/>
      <c r="B76" s="3" t="s">
        <v>435</v>
      </c>
      <c r="C76" s="3"/>
      <c r="D76" s="3"/>
      <c r="E76" s="3"/>
      <c r="F76" s="3"/>
      <c r="G76" s="3"/>
      <c r="H76" s="3"/>
      <c r="I76" s="3"/>
      <c r="J76" s="3"/>
      <c r="K76" s="3"/>
      <c r="L76" s="3"/>
      <c r="M76" s="3"/>
      <c r="N76" s="3"/>
      <c r="O76" s="3"/>
      <c r="U76" s="268"/>
      <c r="V76" s="268"/>
      <c r="W76" s="268"/>
      <c r="X76" s="268"/>
      <c r="Y76" s="268"/>
      <c r="Z76" s="268"/>
      <c r="AA76" s="268"/>
      <c r="AB76" s="268"/>
      <c r="AC76" s="268"/>
      <c r="AD76" s="268"/>
      <c r="AE76" s="268"/>
      <c r="AF76" s="268"/>
      <c r="AG76" s="303"/>
      <c r="AH76" s="268"/>
      <c r="AI76" s="268"/>
      <c r="AJ76" s="268"/>
    </row>
    <row r="77" spans="1:36" s="2" customFormat="1" ht="35.1" customHeight="1" x14ac:dyDescent="0.15">
      <c r="A77" s="268"/>
      <c r="B77" s="324" t="s">
        <v>4</v>
      </c>
      <c r="C77" s="791" t="s">
        <v>277</v>
      </c>
      <c r="D77" s="760"/>
      <c r="E77" s="760"/>
      <c r="F77" s="760"/>
      <c r="G77" s="760"/>
      <c r="H77" s="760"/>
      <c r="I77" s="760"/>
      <c r="J77" s="760"/>
      <c r="K77" s="760"/>
      <c r="L77" s="760"/>
      <c r="M77" s="760"/>
      <c r="N77" s="760"/>
      <c r="O77" s="761"/>
      <c r="P77" s="762" t="str">
        <f>IF(P14="なし",ROUNDDOWN(P44,-3),"")</f>
        <v/>
      </c>
      <c r="Q77" s="763"/>
      <c r="R77" s="763"/>
      <c r="S77" s="763"/>
      <c r="T77" s="763"/>
      <c r="U77" s="763"/>
      <c r="V77" s="763"/>
      <c r="W77" s="763"/>
      <c r="X77" s="763"/>
      <c r="Y77" s="763"/>
      <c r="Z77" s="763"/>
      <c r="AA77" s="763"/>
      <c r="AB77" s="763"/>
      <c r="AC77" s="763"/>
      <c r="AD77" s="763"/>
      <c r="AE77" s="763"/>
      <c r="AF77" s="714"/>
      <c r="AG77" s="314" t="s">
        <v>1</v>
      </c>
      <c r="AH77" s="268"/>
      <c r="AI77" s="268"/>
      <c r="AJ77" s="315"/>
    </row>
    <row r="78" spans="1:36" s="2" customFormat="1" ht="35.1" customHeight="1" thickBot="1" x14ac:dyDescent="0.2">
      <c r="A78" s="268"/>
      <c r="B78" s="325" t="s">
        <v>3</v>
      </c>
      <c r="C78" s="790" t="s">
        <v>278</v>
      </c>
      <c r="D78" s="764"/>
      <c r="E78" s="764"/>
      <c r="F78" s="764"/>
      <c r="G78" s="764"/>
      <c r="H78" s="764"/>
      <c r="I78" s="764"/>
      <c r="J78" s="764"/>
      <c r="K78" s="764"/>
      <c r="L78" s="764"/>
      <c r="M78" s="764"/>
      <c r="N78" s="764"/>
      <c r="O78" s="765"/>
      <c r="P78" s="755" t="str">
        <f>IF(P14="なし",ROUNDDOWN((P41-P42),-3),"")</f>
        <v/>
      </c>
      <c r="Q78" s="756"/>
      <c r="R78" s="756"/>
      <c r="S78" s="756"/>
      <c r="T78" s="756"/>
      <c r="U78" s="756"/>
      <c r="V78" s="756"/>
      <c r="W78" s="756"/>
      <c r="X78" s="756"/>
      <c r="Y78" s="756"/>
      <c r="Z78" s="756"/>
      <c r="AA78" s="756"/>
      <c r="AB78" s="756"/>
      <c r="AC78" s="756"/>
      <c r="AD78" s="756"/>
      <c r="AE78" s="756"/>
      <c r="AF78" s="757"/>
      <c r="AG78" s="310" t="s">
        <v>1</v>
      </c>
      <c r="AH78" s="268"/>
      <c r="AI78" s="268"/>
      <c r="AJ78" s="268"/>
    </row>
    <row r="79" spans="1:36" s="2" customFormat="1" ht="35.1" customHeight="1" x14ac:dyDescent="0.15">
      <c r="A79" s="268"/>
      <c r="B79" s="324" t="s">
        <v>215</v>
      </c>
      <c r="C79" s="791" t="s">
        <v>216</v>
      </c>
      <c r="D79" s="760"/>
      <c r="E79" s="760"/>
      <c r="F79" s="760"/>
      <c r="G79" s="760"/>
      <c r="H79" s="760"/>
      <c r="I79" s="760"/>
      <c r="J79" s="760"/>
      <c r="K79" s="760"/>
      <c r="L79" s="760"/>
      <c r="M79" s="760"/>
      <c r="N79" s="760"/>
      <c r="O79" s="761"/>
      <c r="P79" s="762" t="str">
        <f>IF(P14="なし",P18,"")</f>
        <v/>
      </c>
      <c r="Q79" s="763"/>
      <c r="R79" s="763"/>
      <c r="S79" s="763"/>
      <c r="T79" s="763"/>
      <c r="U79" s="763"/>
      <c r="V79" s="763"/>
      <c r="W79" s="763"/>
      <c r="X79" s="763"/>
      <c r="Y79" s="763"/>
      <c r="Z79" s="763"/>
      <c r="AA79" s="763"/>
      <c r="AB79" s="763"/>
      <c r="AC79" s="763"/>
      <c r="AD79" s="763"/>
      <c r="AE79" s="763"/>
      <c r="AF79" s="714"/>
      <c r="AG79" s="314" t="s">
        <v>1</v>
      </c>
      <c r="AH79" s="268"/>
      <c r="AI79" s="268"/>
      <c r="AJ79" s="315"/>
    </row>
    <row r="80" spans="1:36" s="2" customFormat="1" ht="41.25" customHeight="1" thickBot="1" x14ac:dyDescent="0.2">
      <c r="A80" s="268"/>
      <c r="B80" s="325" t="s">
        <v>217</v>
      </c>
      <c r="C80" s="790" t="s">
        <v>436</v>
      </c>
      <c r="D80" s="764"/>
      <c r="E80" s="764"/>
      <c r="F80" s="764"/>
      <c r="G80" s="764"/>
      <c r="H80" s="764"/>
      <c r="I80" s="764"/>
      <c r="J80" s="764"/>
      <c r="K80" s="764"/>
      <c r="L80" s="764"/>
      <c r="M80" s="764"/>
      <c r="N80" s="764"/>
      <c r="O80" s="765"/>
      <c r="P80" s="783" t="str">
        <f>IF(P14="なし",ROUNDDOWN(⑤第６号様式添付書類!AU41,-3),"")</f>
        <v/>
      </c>
      <c r="Q80" s="784"/>
      <c r="R80" s="784"/>
      <c r="S80" s="784"/>
      <c r="T80" s="784"/>
      <c r="U80" s="784"/>
      <c r="V80" s="784"/>
      <c r="W80" s="784"/>
      <c r="X80" s="784"/>
      <c r="Y80" s="784"/>
      <c r="Z80" s="784"/>
      <c r="AA80" s="784"/>
      <c r="AB80" s="784"/>
      <c r="AC80" s="784"/>
      <c r="AD80" s="784"/>
      <c r="AE80" s="784"/>
      <c r="AF80" s="785"/>
      <c r="AG80" s="310" t="s">
        <v>1</v>
      </c>
      <c r="AH80" s="268"/>
      <c r="AI80" s="268"/>
      <c r="AJ80" s="268"/>
    </row>
    <row r="81" spans="1:36" ht="15" customHeight="1" x14ac:dyDescent="0.15">
      <c r="A81" s="100"/>
      <c r="B81" s="319" t="s">
        <v>10</v>
      </c>
      <c r="C81" s="758" t="s">
        <v>437</v>
      </c>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100"/>
      <c r="AI81" s="100"/>
      <c r="AJ81" s="100"/>
    </row>
    <row r="82" spans="1:36" ht="28.5" customHeight="1" x14ac:dyDescent="0.15">
      <c r="A82" s="100"/>
      <c r="B82" s="271"/>
      <c r="C82" s="786"/>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100"/>
      <c r="AI82" s="100"/>
      <c r="AJ82" s="100"/>
    </row>
    <row r="83" spans="1:36" ht="9.9499999999999993" customHeight="1" x14ac:dyDescent="0.15">
      <c r="A83" s="100"/>
      <c r="B83" s="271"/>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100"/>
      <c r="AI83" s="100"/>
      <c r="AJ83" s="100"/>
    </row>
    <row r="84" spans="1:36" ht="18" customHeight="1" x14ac:dyDescent="0.15">
      <c r="A84" s="100"/>
      <c r="B84" s="100" t="s">
        <v>0</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row>
  </sheetData>
  <sheetProtection algorithmName="SHA-512" hashValue="omOCA8HKctIOwlsXdfm80LJQQCmn0gRBcjlfSIyH8luAnNg4cONNFLwx21hKPkZx9Gyb2lokTEHyZ8PE9PkygA==" saltValue="KpzVn8yPCF9N9CYhtXI+Iw==" spinCount="100000" sheet="1" objects="1" scenarios="1"/>
  <mergeCells count="108">
    <mergeCell ref="C80:O80"/>
    <mergeCell ref="P80:AF80"/>
    <mergeCell ref="C81:AG82"/>
    <mergeCell ref="C77:O77"/>
    <mergeCell ref="P77:AF77"/>
    <mergeCell ref="C78:O78"/>
    <mergeCell ref="P78:AF78"/>
    <mergeCell ref="C79:O79"/>
    <mergeCell ref="P79:AF79"/>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70:AG70"/>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E35:O35"/>
    <mergeCell ref="P35:AF35"/>
    <mergeCell ref="P36:AF36"/>
    <mergeCell ref="C39:O39"/>
    <mergeCell ref="P39:AF39"/>
    <mergeCell ref="E30:O30"/>
    <mergeCell ref="P30:AF30"/>
    <mergeCell ref="F31:O31"/>
    <mergeCell ref="P32:AF32"/>
    <mergeCell ref="F33:O33"/>
    <mergeCell ref="P33:AF33"/>
    <mergeCell ref="P28:AF28"/>
    <mergeCell ref="E29:O29"/>
    <mergeCell ref="P29:AF29"/>
    <mergeCell ref="E20:O20"/>
    <mergeCell ref="P20:AF20"/>
    <mergeCell ref="E21:O21"/>
    <mergeCell ref="P21:AF21"/>
    <mergeCell ref="C22:O22"/>
    <mergeCell ref="F34:O34"/>
    <mergeCell ref="P34:AF34"/>
    <mergeCell ref="P22:U22"/>
    <mergeCell ref="V22:W22"/>
    <mergeCell ref="X22:AB22"/>
    <mergeCell ref="D19:O19"/>
    <mergeCell ref="P19:AF19"/>
    <mergeCell ref="O11:T11"/>
    <mergeCell ref="C14:O14"/>
    <mergeCell ref="P14:S14"/>
    <mergeCell ref="C23:AG23"/>
    <mergeCell ref="C24:AG24"/>
    <mergeCell ref="C27:O27"/>
    <mergeCell ref="P27:AF27"/>
    <mergeCell ref="U11:AG11"/>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s>
  <phoneticPr fontId="11"/>
  <dataValidations count="1">
    <dataValidation type="list" allowBlank="1" showInputMessage="1" showErrorMessage="1" sqref="P14:S14">
      <formula1>$AI$14:$AI$15</formula1>
    </dataValidation>
  </dataValidations>
  <printOptions horizontalCentered="1"/>
  <pageMargins left="0.51181102362204722" right="0.35433070866141736" top="0.59055118110236227" bottom="0.39370078740157483" header="0.51181102362204722" footer="0.51181102362204722"/>
  <pageSetup paperSize="9" scale="79" fitToHeight="0" orientation="portrait" cellComments="asDisplayed" horizontalDpi="300" verticalDpi="300" r:id="rId1"/>
  <headerFooter alignWithMargins="0"/>
  <rowBreaks count="2" manualBreakCount="2">
    <brk id="37" max="16383" man="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L24"/>
  <sheetViews>
    <sheetView view="pageBreakPreview" zoomScale="80" zoomScaleNormal="100" zoomScaleSheetLayoutView="80" workbookViewId="0">
      <selection activeCell="E12" sqref="E12"/>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11" width="3" style="1" customWidth="1"/>
    <col min="12" max="12" width="3" style="1" hidden="1" customWidth="1"/>
    <col min="13" max="21" width="3" style="1" customWidth="1"/>
    <col min="22" max="16384" width="9" style="1"/>
  </cols>
  <sheetData>
    <row r="1" spans="1:12" ht="18" customHeight="1" x14ac:dyDescent="0.15">
      <c r="A1" s="64" t="s">
        <v>74</v>
      </c>
      <c r="B1" s="65"/>
      <c r="C1" s="65"/>
      <c r="D1" s="84" t="s">
        <v>281</v>
      </c>
      <c r="E1" s="85" t="s">
        <v>286</v>
      </c>
      <c r="F1" s="792">
        <f>①入力シート!E5</f>
        <v>0</v>
      </c>
      <c r="G1" s="793"/>
      <c r="H1" s="85" t="s">
        <v>287</v>
      </c>
    </row>
    <row r="2" spans="1:12" ht="18" customHeight="1" x14ac:dyDescent="0.15">
      <c r="A2" s="64"/>
      <c r="B2" s="65"/>
      <c r="C2" s="65"/>
      <c r="D2" s="84" t="s">
        <v>282</v>
      </c>
      <c r="E2" s="792">
        <f>①入力シート!D6</f>
        <v>0</v>
      </c>
      <c r="F2" s="800"/>
      <c r="G2" s="800"/>
      <c r="H2" s="793"/>
      <c r="L2" s="1" t="s">
        <v>300</v>
      </c>
    </row>
    <row r="3" spans="1:12" ht="18" customHeight="1" x14ac:dyDescent="0.15">
      <c r="A3" s="64"/>
      <c r="B3" s="65"/>
      <c r="C3" s="65"/>
      <c r="D3" s="84" t="s">
        <v>283</v>
      </c>
      <c r="E3" s="794">
        <f>①入力シート!D7</f>
        <v>0</v>
      </c>
      <c r="F3" s="795"/>
      <c r="G3" s="795"/>
      <c r="H3" s="796"/>
      <c r="L3" s="1" t="s">
        <v>301</v>
      </c>
    </row>
    <row r="4" spans="1:12" ht="18" customHeight="1" x14ac:dyDescent="0.15">
      <c r="A4" s="65"/>
      <c r="B4" s="65"/>
      <c r="C4" s="65"/>
      <c r="D4" s="84" t="s">
        <v>284</v>
      </c>
      <c r="E4" s="792">
        <f>①入力シート!D8</f>
        <v>0</v>
      </c>
      <c r="F4" s="800"/>
      <c r="G4" s="800"/>
      <c r="H4" s="793"/>
      <c r="L4" s="1" t="s">
        <v>302</v>
      </c>
    </row>
    <row r="5" spans="1:12" ht="18" customHeight="1" x14ac:dyDescent="0.15">
      <c r="A5" s="65"/>
      <c r="B5" s="65"/>
      <c r="C5" s="65"/>
      <c r="D5" s="84" t="s">
        <v>285</v>
      </c>
      <c r="E5" s="792">
        <f>①入力シート!D9</f>
        <v>0</v>
      </c>
      <c r="F5" s="800"/>
      <c r="G5" s="800"/>
      <c r="H5" s="793"/>
      <c r="L5" s="1" t="s">
        <v>303</v>
      </c>
    </row>
    <row r="6" spans="1:12" ht="18" customHeight="1" x14ac:dyDescent="0.15">
      <c r="A6" s="501" t="s">
        <v>411</v>
      </c>
      <c r="B6" s="501"/>
      <c r="C6" s="501"/>
      <c r="D6" s="501"/>
      <c r="E6" s="501"/>
      <c r="F6" s="501"/>
      <c r="G6" s="501"/>
      <c r="H6" s="501"/>
      <c r="L6" s="1" t="s">
        <v>304</v>
      </c>
    </row>
    <row r="7" spans="1:12" ht="18" customHeight="1" x14ac:dyDescent="0.15">
      <c r="A7" s="806" t="s">
        <v>73</v>
      </c>
      <c r="B7" s="806"/>
      <c r="C7" s="806"/>
      <c r="D7" s="806"/>
      <c r="E7" s="806"/>
      <c r="F7" s="806"/>
      <c r="G7" s="806"/>
      <c r="H7" s="807"/>
      <c r="L7" s="1" t="s">
        <v>319</v>
      </c>
    </row>
    <row r="8" spans="1:12" ht="18" customHeight="1" thickBot="1" x14ac:dyDescent="0.2">
      <c r="A8" s="66"/>
      <c r="B8" s="66"/>
      <c r="C8" s="66"/>
      <c r="D8" s="66"/>
      <c r="E8" s="66"/>
      <c r="F8" s="66"/>
      <c r="G8" s="66"/>
      <c r="H8" s="66"/>
      <c r="L8" s="1" t="s">
        <v>305</v>
      </c>
    </row>
    <row r="9" spans="1:12" ht="39.950000000000003" customHeight="1" x14ac:dyDescent="0.15">
      <c r="A9" s="808" t="s">
        <v>72</v>
      </c>
      <c r="B9" s="810" t="s">
        <v>71</v>
      </c>
      <c r="C9" s="810" t="s">
        <v>70</v>
      </c>
      <c r="D9" s="810" t="s">
        <v>279</v>
      </c>
      <c r="E9" s="797" t="s">
        <v>68</v>
      </c>
      <c r="F9" s="812"/>
      <c r="G9" s="797" t="s">
        <v>67</v>
      </c>
      <c r="H9" s="798"/>
      <c r="L9" s="1" t="s">
        <v>306</v>
      </c>
    </row>
    <row r="10" spans="1:12" ht="56.1" customHeight="1" thickBot="1" x14ac:dyDescent="0.2">
      <c r="A10" s="809"/>
      <c r="B10" s="811"/>
      <c r="C10" s="811"/>
      <c r="D10" s="811"/>
      <c r="E10" s="67"/>
      <c r="F10" s="68" t="s">
        <v>280</v>
      </c>
      <c r="G10" s="69"/>
      <c r="H10" s="70" t="s">
        <v>280</v>
      </c>
      <c r="L10" s="1" t="s">
        <v>307</v>
      </c>
    </row>
    <row r="11" spans="1:12" ht="21.75" customHeight="1" x14ac:dyDescent="0.15">
      <c r="A11" s="71" t="s">
        <v>65</v>
      </c>
      <c r="B11" s="72" t="s">
        <v>64</v>
      </c>
      <c r="C11" s="72" t="s">
        <v>63</v>
      </c>
      <c r="D11" s="72" t="s">
        <v>62</v>
      </c>
      <c r="E11" s="73">
        <v>200000</v>
      </c>
      <c r="F11" s="73">
        <v>0</v>
      </c>
      <c r="G11" s="74"/>
      <c r="H11" s="75"/>
      <c r="L11" s="1" t="s">
        <v>308</v>
      </c>
    </row>
    <row r="12" spans="1:12" ht="21.75" customHeight="1" x14ac:dyDescent="0.15">
      <c r="A12" s="105">
        <v>1</v>
      </c>
      <c r="B12" s="426" t="s">
        <v>288</v>
      </c>
      <c r="C12" s="426" t="s">
        <v>286</v>
      </c>
      <c r="D12" s="426">
        <f>E4</f>
        <v>0</v>
      </c>
      <c r="E12" s="76"/>
      <c r="F12" s="76"/>
      <c r="G12" s="77"/>
      <c r="H12" s="78"/>
      <c r="L12" s="1" t="s">
        <v>309</v>
      </c>
    </row>
    <row r="13" spans="1:12" ht="21.75" customHeight="1" x14ac:dyDescent="0.15">
      <c r="A13" s="105">
        <v>2</v>
      </c>
      <c r="B13" s="6"/>
      <c r="C13" s="6"/>
      <c r="D13" s="6"/>
      <c r="E13" s="51"/>
      <c r="F13" s="51"/>
      <c r="G13" s="52"/>
      <c r="H13" s="53"/>
      <c r="L13" s="1" t="s">
        <v>310</v>
      </c>
    </row>
    <row r="14" spans="1:12" ht="21.75" customHeight="1" x14ac:dyDescent="0.15">
      <c r="A14" s="105">
        <v>3</v>
      </c>
      <c r="B14" s="6"/>
      <c r="C14" s="6"/>
      <c r="D14" s="6"/>
      <c r="E14" s="51"/>
      <c r="F14" s="51"/>
      <c r="G14" s="52"/>
      <c r="H14" s="53"/>
      <c r="L14" s="1" t="s">
        <v>311</v>
      </c>
    </row>
    <row r="15" spans="1:12" ht="21.75" customHeight="1" x14ac:dyDescent="0.15">
      <c r="A15" s="105">
        <v>4</v>
      </c>
      <c r="B15" s="6"/>
      <c r="C15" s="6"/>
      <c r="D15" s="6"/>
      <c r="E15" s="51"/>
      <c r="F15" s="51"/>
      <c r="G15" s="52"/>
      <c r="H15" s="53"/>
      <c r="L15" s="1" t="s">
        <v>312</v>
      </c>
    </row>
    <row r="16" spans="1:12" ht="21.75" customHeight="1" x14ac:dyDescent="0.15">
      <c r="A16" s="105">
        <v>5</v>
      </c>
      <c r="B16" s="6"/>
      <c r="C16" s="6"/>
      <c r="D16" s="6"/>
      <c r="E16" s="51"/>
      <c r="F16" s="51"/>
      <c r="G16" s="52"/>
      <c r="H16" s="51"/>
      <c r="L16" s="1" t="s">
        <v>313</v>
      </c>
    </row>
    <row r="17" spans="1:12" ht="21.75" customHeight="1" x14ac:dyDescent="0.15">
      <c r="A17" s="105">
        <v>6</v>
      </c>
      <c r="B17" s="6"/>
      <c r="C17" s="6"/>
      <c r="D17" s="6"/>
      <c r="E17" s="51"/>
      <c r="F17" s="51"/>
      <c r="G17" s="52"/>
      <c r="H17" s="51"/>
      <c r="L17" s="1" t="s">
        <v>314</v>
      </c>
    </row>
    <row r="18" spans="1:12" ht="21.75" customHeight="1" x14ac:dyDescent="0.15">
      <c r="A18" s="105">
        <v>7</v>
      </c>
      <c r="B18" s="6"/>
      <c r="C18" s="6"/>
      <c r="D18" s="6"/>
      <c r="E18" s="51"/>
      <c r="F18" s="51"/>
      <c r="G18" s="52"/>
      <c r="H18" s="51"/>
      <c r="L18" s="1" t="s">
        <v>315</v>
      </c>
    </row>
    <row r="19" spans="1:12" ht="21.75" customHeight="1" x14ac:dyDescent="0.15">
      <c r="A19" s="105">
        <v>8</v>
      </c>
      <c r="B19" s="6"/>
      <c r="C19" s="6"/>
      <c r="D19" s="6"/>
      <c r="E19" s="54"/>
      <c r="F19" s="54"/>
      <c r="G19" s="55"/>
      <c r="H19" s="51"/>
      <c r="L19" s="1" t="s">
        <v>316</v>
      </c>
    </row>
    <row r="20" spans="1:12" ht="21.75" customHeight="1" x14ac:dyDescent="0.15">
      <c r="A20" s="105">
        <v>9</v>
      </c>
      <c r="B20" s="79"/>
      <c r="C20" s="79"/>
      <c r="D20" s="79"/>
      <c r="E20" s="80"/>
      <c r="F20" s="80"/>
      <c r="G20" s="81"/>
      <c r="H20" s="82"/>
    </row>
    <row r="21" spans="1:12" ht="21.75" customHeight="1" thickBot="1" x14ac:dyDescent="0.2">
      <c r="A21" s="801" t="s">
        <v>61</v>
      </c>
      <c r="B21" s="802"/>
      <c r="C21" s="802"/>
      <c r="D21" s="803"/>
      <c r="E21" s="427">
        <f>SUM(E12:E20)</f>
        <v>0</v>
      </c>
      <c r="F21" s="428">
        <f>SUM(F12:F20)</f>
        <v>0</v>
      </c>
      <c r="G21" s="429">
        <f>SUM(G12:G20)</f>
        <v>0</v>
      </c>
      <c r="H21" s="430">
        <f>SUM(H12:H20)</f>
        <v>0</v>
      </c>
    </row>
    <row r="22" spans="1:12" ht="19.5" customHeight="1" x14ac:dyDescent="0.15">
      <c r="A22" s="102" t="s">
        <v>60</v>
      </c>
      <c r="B22" s="804" t="s">
        <v>59</v>
      </c>
      <c r="C22" s="804"/>
      <c r="D22" s="804"/>
      <c r="E22" s="804"/>
      <c r="F22" s="804"/>
      <c r="G22" s="804"/>
      <c r="H22" s="804"/>
    </row>
    <row r="23" spans="1:12" ht="19.5" customHeight="1" x14ac:dyDescent="0.15">
      <c r="A23" s="83"/>
      <c r="B23" s="805"/>
      <c r="C23" s="805"/>
      <c r="D23" s="805"/>
      <c r="E23" s="805"/>
      <c r="F23" s="805"/>
      <c r="G23" s="805"/>
      <c r="H23" s="805"/>
    </row>
    <row r="24" spans="1:12" ht="18" customHeight="1" x14ac:dyDescent="0.15">
      <c r="A24" s="101" t="s">
        <v>58</v>
      </c>
      <c r="B24" s="799" t="s">
        <v>57</v>
      </c>
      <c r="C24" s="799"/>
      <c r="D24" s="799"/>
      <c r="E24" s="799"/>
      <c r="F24" s="799"/>
      <c r="G24" s="799"/>
      <c r="H24" s="799"/>
    </row>
  </sheetData>
  <sheetProtection algorithmName="SHA-512" hashValue="VT6qp4Gm9CvgFaZz3kXY7Xu65P7ItGw7c0Rj53kuREE3EIKsRdFDwA7haXffTNN//yRNVPPZjUGGZnQei0OxBA==" saltValue="/XeB5xtnNRRR8wZwW28zFg==" spinCount="100000"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11"/>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N59"/>
  <sheetViews>
    <sheetView showGridLines="0" view="pageBreakPreview" zoomScale="80" zoomScaleNormal="100" zoomScaleSheetLayoutView="80" workbookViewId="0">
      <selection activeCell="B8" sqref="B8:D8"/>
    </sheetView>
  </sheetViews>
  <sheetFormatPr defaultColWidth="9.125" defaultRowHeight="12" x14ac:dyDescent="0.15"/>
  <cols>
    <col min="1" max="3" width="4.625" style="10" customWidth="1"/>
    <col min="4" max="4" width="15" style="10" customWidth="1"/>
    <col min="5" max="5" width="16.25" style="10" customWidth="1"/>
    <col min="6" max="6" width="10.125" style="10" customWidth="1"/>
    <col min="7" max="9" width="15.75" style="10" customWidth="1"/>
    <col min="10" max="10" width="18.75" style="10" customWidth="1"/>
    <col min="11" max="12" width="19.5" style="10" customWidth="1"/>
    <col min="13" max="13" width="22.25" style="10" customWidth="1"/>
    <col min="14" max="14" width="2.5" style="10" customWidth="1"/>
    <col min="15" max="16384" width="9.125" style="10"/>
  </cols>
  <sheetData>
    <row r="1" spans="1:14" ht="32.25" customHeight="1" x14ac:dyDescent="0.15">
      <c r="A1" s="39" t="s">
        <v>140</v>
      </c>
      <c r="J1" s="40" t="s">
        <v>258</v>
      </c>
      <c r="K1" s="431" t="s">
        <v>245</v>
      </c>
      <c r="L1" s="432">
        <f>⑦第２号様式の２!F1</f>
        <v>0</v>
      </c>
      <c r="M1" s="433" t="s">
        <v>246</v>
      </c>
    </row>
    <row r="2" spans="1:14" ht="32.25" customHeight="1" x14ac:dyDescent="0.15">
      <c r="A2" s="38"/>
      <c r="J2" s="62" t="s">
        <v>247</v>
      </c>
      <c r="K2" s="848">
        <f>⑦第２号様式の２!E3</f>
        <v>0</v>
      </c>
      <c r="L2" s="849"/>
      <c r="M2" s="850"/>
    </row>
    <row r="3" spans="1:14" ht="32.25" customHeight="1" thickBot="1" x14ac:dyDescent="0.2">
      <c r="A3" s="851" t="s">
        <v>139</v>
      </c>
      <c r="B3" s="851"/>
      <c r="C3" s="851"/>
      <c r="D3" s="851"/>
      <c r="E3" s="851"/>
      <c r="F3" s="851"/>
      <c r="G3" s="36"/>
      <c r="H3" s="36"/>
      <c r="I3" s="36"/>
      <c r="J3" s="41" t="s">
        <v>249</v>
      </c>
      <c r="K3" s="845">
        <f>⑦第２号様式の２!E4</f>
        <v>0</v>
      </c>
      <c r="L3" s="846"/>
      <c r="M3" s="847"/>
      <c r="N3" s="32"/>
    </row>
    <row r="4" spans="1:14" ht="10.9" customHeight="1" thickBot="1" x14ac:dyDescent="0.2">
      <c r="A4" s="37"/>
      <c r="B4" s="37"/>
      <c r="C4" s="37"/>
      <c r="D4" s="37"/>
      <c r="E4" s="37"/>
      <c r="F4" s="37"/>
      <c r="G4" s="36"/>
      <c r="H4" s="36"/>
      <c r="I4" s="36"/>
      <c r="J4" s="36"/>
      <c r="K4" s="35"/>
      <c r="L4" s="34"/>
      <c r="M4" s="33"/>
      <c r="N4" s="32"/>
    </row>
    <row r="5" spans="1:14" ht="20.100000000000001" customHeight="1" x14ac:dyDescent="0.15">
      <c r="A5" s="852" t="s">
        <v>138</v>
      </c>
      <c r="B5" s="855" t="s">
        <v>137</v>
      </c>
      <c r="C5" s="856"/>
      <c r="D5" s="857"/>
      <c r="E5" s="864" t="s">
        <v>136</v>
      </c>
      <c r="F5" s="864" t="s">
        <v>289</v>
      </c>
      <c r="G5" s="874" t="s">
        <v>317</v>
      </c>
      <c r="H5" s="875"/>
      <c r="I5" s="875"/>
      <c r="J5" s="876"/>
      <c r="K5" s="867" t="s">
        <v>135</v>
      </c>
      <c r="L5" s="868"/>
      <c r="M5" s="869"/>
      <c r="N5" s="86"/>
    </row>
    <row r="6" spans="1:14" ht="19.899999999999999" customHeight="1" x14ac:dyDescent="0.15">
      <c r="A6" s="853"/>
      <c r="B6" s="858"/>
      <c r="C6" s="859"/>
      <c r="D6" s="860"/>
      <c r="E6" s="865"/>
      <c r="F6" s="865"/>
      <c r="G6" s="877" t="s">
        <v>266</v>
      </c>
      <c r="H6" s="843" t="s">
        <v>134</v>
      </c>
      <c r="I6" s="843" t="s">
        <v>133</v>
      </c>
      <c r="J6" s="841" t="s">
        <v>290</v>
      </c>
      <c r="K6" s="870"/>
      <c r="L6" s="870"/>
      <c r="M6" s="871"/>
      <c r="N6" s="87"/>
    </row>
    <row r="7" spans="1:14" ht="51.6" customHeight="1" thickBot="1" x14ac:dyDescent="0.2">
      <c r="A7" s="854"/>
      <c r="B7" s="861"/>
      <c r="C7" s="862"/>
      <c r="D7" s="863"/>
      <c r="E7" s="866"/>
      <c r="F7" s="866"/>
      <c r="G7" s="878"/>
      <c r="H7" s="844"/>
      <c r="I7" s="844"/>
      <c r="J7" s="842"/>
      <c r="K7" s="872"/>
      <c r="L7" s="872"/>
      <c r="M7" s="873"/>
      <c r="N7" s="88"/>
    </row>
    <row r="8" spans="1:14" ht="30" customHeight="1" x14ac:dyDescent="0.15">
      <c r="A8" s="90">
        <v>1</v>
      </c>
      <c r="B8" s="838"/>
      <c r="C8" s="838"/>
      <c r="D8" s="838"/>
      <c r="E8" s="31"/>
      <c r="F8" s="31"/>
      <c r="G8" s="29"/>
      <c r="H8" s="27"/>
      <c r="I8" s="29"/>
      <c r="J8" s="94">
        <f>SUM(G8:I8)</f>
        <v>0</v>
      </c>
      <c r="K8" s="839"/>
      <c r="L8" s="839"/>
      <c r="M8" s="840"/>
      <c r="N8" s="89"/>
    </row>
    <row r="9" spans="1:14" ht="30" customHeight="1" x14ac:dyDescent="0.15">
      <c r="A9" s="91">
        <f t="shared" ref="A9:A37" si="0">A8+1</f>
        <v>2</v>
      </c>
      <c r="B9" s="830"/>
      <c r="C9" s="831"/>
      <c r="D9" s="832"/>
      <c r="E9" s="24"/>
      <c r="F9" s="30"/>
      <c r="G9" s="29"/>
      <c r="H9" s="27"/>
      <c r="I9" s="29"/>
      <c r="J9" s="94">
        <f t="shared" ref="J9:J37" si="1">SUM(G9:I9)</f>
        <v>0</v>
      </c>
      <c r="K9" s="836"/>
      <c r="L9" s="836"/>
      <c r="M9" s="837"/>
      <c r="N9" s="89"/>
    </row>
    <row r="10" spans="1:14" ht="30" customHeight="1" x14ac:dyDescent="0.15">
      <c r="A10" s="92">
        <f t="shared" si="0"/>
        <v>3</v>
      </c>
      <c r="B10" s="830"/>
      <c r="C10" s="831"/>
      <c r="D10" s="832"/>
      <c r="E10" s="24"/>
      <c r="F10" s="24"/>
      <c r="G10" s="26"/>
      <c r="H10" s="25"/>
      <c r="I10" s="26"/>
      <c r="J10" s="94">
        <f t="shared" si="1"/>
        <v>0</v>
      </c>
      <c r="K10" s="833"/>
      <c r="L10" s="828"/>
      <c r="M10" s="829"/>
      <c r="N10" s="89"/>
    </row>
    <row r="11" spans="1:14" ht="30" customHeight="1" x14ac:dyDescent="0.15">
      <c r="A11" s="92">
        <f t="shared" si="0"/>
        <v>4</v>
      </c>
      <c r="B11" s="830"/>
      <c r="C11" s="831"/>
      <c r="D11" s="832"/>
      <c r="E11" s="24"/>
      <c r="F11" s="24"/>
      <c r="G11" s="26"/>
      <c r="H11" s="25"/>
      <c r="I11" s="26"/>
      <c r="J11" s="94">
        <f t="shared" si="1"/>
        <v>0</v>
      </c>
      <c r="K11" s="834"/>
      <c r="L11" s="834"/>
      <c r="M11" s="835"/>
      <c r="N11" s="89"/>
    </row>
    <row r="12" spans="1:14" ht="30" customHeight="1" x14ac:dyDescent="0.15">
      <c r="A12" s="92">
        <f t="shared" si="0"/>
        <v>5</v>
      </c>
      <c r="B12" s="830"/>
      <c r="C12" s="831"/>
      <c r="D12" s="832"/>
      <c r="E12" s="24"/>
      <c r="F12" s="24"/>
      <c r="G12" s="26"/>
      <c r="H12" s="25"/>
      <c r="I12" s="26"/>
      <c r="J12" s="94">
        <f t="shared" si="1"/>
        <v>0</v>
      </c>
      <c r="K12" s="836"/>
      <c r="L12" s="836"/>
      <c r="M12" s="837"/>
      <c r="N12" s="89"/>
    </row>
    <row r="13" spans="1:14" ht="30" customHeight="1" x14ac:dyDescent="0.15">
      <c r="A13" s="92">
        <f t="shared" si="0"/>
        <v>6</v>
      </c>
      <c r="B13" s="830"/>
      <c r="C13" s="831"/>
      <c r="D13" s="832"/>
      <c r="E13" s="24"/>
      <c r="F13" s="28"/>
      <c r="G13" s="26"/>
      <c r="H13" s="25"/>
      <c r="I13" s="26"/>
      <c r="J13" s="94">
        <f t="shared" si="1"/>
        <v>0</v>
      </c>
      <c r="K13" s="828"/>
      <c r="L13" s="828"/>
      <c r="M13" s="829"/>
      <c r="N13" s="89"/>
    </row>
    <row r="14" spans="1:14" ht="30" customHeight="1" x14ac:dyDescent="0.15">
      <c r="A14" s="92">
        <f t="shared" si="0"/>
        <v>7</v>
      </c>
      <c r="B14" s="830"/>
      <c r="C14" s="831"/>
      <c r="D14" s="832"/>
      <c r="E14" s="24"/>
      <c r="F14" s="24"/>
      <c r="G14" s="26"/>
      <c r="H14" s="25"/>
      <c r="I14" s="26"/>
      <c r="J14" s="94">
        <f t="shared" si="1"/>
        <v>0</v>
      </c>
      <c r="K14" s="828"/>
      <c r="L14" s="828"/>
      <c r="M14" s="829"/>
      <c r="N14" s="89"/>
    </row>
    <row r="15" spans="1:14" ht="30" customHeight="1" x14ac:dyDescent="0.15">
      <c r="A15" s="92">
        <f t="shared" si="0"/>
        <v>8</v>
      </c>
      <c r="B15" s="827"/>
      <c r="C15" s="827"/>
      <c r="D15" s="827"/>
      <c r="E15" s="24"/>
      <c r="F15" s="24"/>
      <c r="G15" s="26"/>
      <c r="H15" s="25"/>
      <c r="I15" s="26"/>
      <c r="J15" s="94">
        <f t="shared" si="1"/>
        <v>0</v>
      </c>
      <c r="K15" s="828"/>
      <c r="L15" s="828"/>
      <c r="M15" s="829"/>
      <c r="N15" s="89"/>
    </row>
    <row r="16" spans="1:14" ht="30" customHeight="1" x14ac:dyDescent="0.15">
      <c r="A16" s="92">
        <f t="shared" si="0"/>
        <v>9</v>
      </c>
      <c r="B16" s="827"/>
      <c r="C16" s="827"/>
      <c r="D16" s="827"/>
      <c r="E16" s="24"/>
      <c r="F16" s="24"/>
      <c r="G16" s="26"/>
      <c r="H16" s="25"/>
      <c r="I16" s="26"/>
      <c r="J16" s="94">
        <f t="shared" si="1"/>
        <v>0</v>
      </c>
      <c r="K16" s="828"/>
      <c r="L16" s="828"/>
      <c r="M16" s="829"/>
      <c r="N16" s="89"/>
    </row>
    <row r="17" spans="1:14" ht="30" customHeight="1" x14ac:dyDescent="0.15">
      <c r="A17" s="92">
        <f t="shared" si="0"/>
        <v>10</v>
      </c>
      <c r="B17" s="827"/>
      <c r="C17" s="827"/>
      <c r="D17" s="827"/>
      <c r="E17" s="24"/>
      <c r="F17" s="24"/>
      <c r="G17" s="26"/>
      <c r="H17" s="25"/>
      <c r="I17" s="26"/>
      <c r="J17" s="94">
        <f t="shared" si="1"/>
        <v>0</v>
      </c>
      <c r="K17" s="828"/>
      <c r="L17" s="828"/>
      <c r="M17" s="829"/>
      <c r="N17" s="89"/>
    </row>
    <row r="18" spans="1:14" ht="30" customHeight="1" x14ac:dyDescent="0.15">
      <c r="A18" s="92">
        <f t="shared" si="0"/>
        <v>11</v>
      </c>
      <c r="B18" s="827"/>
      <c r="C18" s="827"/>
      <c r="D18" s="827"/>
      <c r="E18" s="24"/>
      <c r="F18" s="24"/>
      <c r="G18" s="26"/>
      <c r="H18" s="25"/>
      <c r="I18" s="26"/>
      <c r="J18" s="94">
        <f t="shared" si="1"/>
        <v>0</v>
      </c>
      <c r="K18" s="828"/>
      <c r="L18" s="828"/>
      <c r="M18" s="829"/>
      <c r="N18" s="89"/>
    </row>
    <row r="19" spans="1:14" ht="30" customHeight="1" x14ac:dyDescent="0.15">
      <c r="A19" s="92">
        <f t="shared" si="0"/>
        <v>12</v>
      </c>
      <c r="B19" s="827"/>
      <c r="C19" s="827"/>
      <c r="D19" s="827"/>
      <c r="E19" s="24"/>
      <c r="F19" s="24"/>
      <c r="G19" s="26"/>
      <c r="H19" s="25"/>
      <c r="I19" s="26"/>
      <c r="J19" s="94">
        <f t="shared" si="1"/>
        <v>0</v>
      </c>
      <c r="K19" s="828"/>
      <c r="L19" s="828"/>
      <c r="M19" s="829"/>
      <c r="N19" s="89"/>
    </row>
    <row r="20" spans="1:14" ht="30" customHeight="1" x14ac:dyDescent="0.15">
      <c r="A20" s="92">
        <f t="shared" si="0"/>
        <v>13</v>
      </c>
      <c r="B20" s="827"/>
      <c r="C20" s="827"/>
      <c r="D20" s="827"/>
      <c r="E20" s="24"/>
      <c r="F20" s="24"/>
      <c r="G20" s="26"/>
      <c r="H20" s="25"/>
      <c r="I20" s="26"/>
      <c r="J20" s="94">
        <f t="shared" si="1"/>
        <v>0</v>
      </c>
      <c r="K20" s="828"/>
      <c r="L20" s="828"/>
      <c r="M20" s="829"/>
      <c r="N20" s="89"/>
    </row>
    <row r="21" spans="1:14" ht="30" customHeight="1" x14ac:dyDescent="0.15">
      <c r="A21" s="92">
        <f t="shared" si="0"/>
        <v>14</v>
      </c>
      <c r="B21" s="827"/>
      <c r="C21" s="827"/>
      <c r="D21" s="827"/>
      <c r="E21" s="24"/>
      <c r="F21" s="24"/>
      <c r="G21" s="26"/>
      <c r="H21" s="25"/>
      <c r="I21" s="26"/>
      <c r="J21" s="94">
        <f t="shared" si="1"/>
        <v>0</v>
      </c>
      <c r="K21" s="828"/>
      <c r="L21" s="828"/>
      <c r="M21" s="829"/>
      <c r="N21" s="89"/>
    </row>
    <row r="22" spans="1:14" ht="30" customHeight="1" x14ac:dyDescent="0.15">
      <c r="A22" s="92">
        <f t="shared" si="0"/>
        <v>15</v>
      </c>
      <c r="B22" s="827"/>
      <c r="C22" s="827"/>
      <c r="D22" s="827"/>
      <c r="E22" s="24"/>
      <c r="F22" s="24"/>
      <c r="G22" s="26"/>
      <c r="H22" s="25"/>
      <c r="I22" s="26"/>
      <c r="J22" s="94">
        <f t="shared" si="1"/>
        <v>0</v>
      </c>
      <c r="K22" s="828"/>
      <c r="L22" s="828"/>
      <c r="M22" s="829"/>
      <c r="N22" s="89"/>
    </row>
    <row r="23" spans="1:14" ht="30" customHeight="1" x14ac:dyDescent="0.15">
      <c r="A23" s="92">
        <f t="shared" si="0"/>
        <v>16</v>
      </c>
      <c r="B23" s="827"/>
      <c r="C23" s="827"/>
      <c r="D23" s="827"/>
      <c r="E23" s="24"/>
      <c r="F23" s="24"/>
      <c r="G23" s="26"/>
      <c r="H23" s="25"/>
      <c r="I23" s="26"/>
      <c r="J23" s="94">
        <f t="shared" si="1"/>
        <v>0</v>
      </c>
      <c r="K23" s="828"/>
      <c r="L23" s="828"/>
      <c r="M23" s="829"/>
      <c r="N23" s="89"/>
    </row>
    <row r="24" spans="1:14" ht="30" customHeight="1" x14ac:dyDescent="0.15">
      <c r="A24" s="92">
        <f t="shared" si="0"/>
        <v>17</v>
      </c>
      <c r="B24" s="827"/>
      <c r="C24" s="827"/>
      <c r="D24" s="827"/>
      <c r="E24" s="24"/>
      <c r="F24" s="24"/>
      <c r="G24" s="26"/>
      <c r="H24" s="25"/>
      <c r="I24" s="26"/>
      <c r="J24" s="94">
        <f t="shared" si="1"/>
        <v>0</v>
      </c>
      <c r="K24" s="828"/>
      <c r="L24" s="828"/>
      <c r="M24" s="829"/>
      <c r="N24" s="89"/>
    </row>
    <row r="25" spans="1:14" ht="30" customHeight="1" x14ac:dyDescent="0.15">
      <c r="A25" s="92">
        <f t="shared" si="0"/>
        <v>18</v>
      </c>
      <c r="B25" s="827"/>
      <c r="C25" s="827"/>
      <c r="D25" s="827"/>
      <c r="E25" s="24"/>
      <c r="F25" s="24"/>
      <c r="G25" s="26"/>
      <c r="H25" s="25"/>
      <c r="I25" s="26"/>
      <c r="J25" s="94">
        <f t="shared" si="1"/>
        <v>0</v>
      </c>
      <c r="K25" s="828"/>
      <c r="L25" s="828"/>
      <c r="M25" s="829"/>
      <c r="N25" s="89"/>
    </row>
    <row r="26" spans="1:14" ht="30" customHeight="1" x14ac:dyDescent="0.15">
      <c r="A26" s="92">
        <f t="shared" si="0"/>
        <v>19</v>
      </c>
      <c r="B26" s="827"/>
      <c r="C26" s="827"/>
      <c r="D26" s="827"/>
      <c r="E26" s="24"/>
      <c r="F26" s="24"/>
      <c r="G26" s="26"/>
      <c r="H26" s="25"/>
      <c r="I26" s="26"/>
      <c r="J26" s="94">
        <f t="shared" si="1"/>
        <v>0</v>
      </c>
      <c r="K26" s="828"/>
      <c r="L26" s="828"/>
      <c r="M26" s="829"/>
      <c r="N26" s="89"/>
    </row>
    <row r="27" spans="1:14" ht="30" customHeight="1" x14ac:dyDescent="0.15">
      <c r="A27" s="92">
        <f t="shared" si="0"/>
        <v>20</v>
      </c>
      <c r="B27" s="827"/>
      <c r="C27" s="827"/>
      <c r="D27" s="827"/>
      <c r="E27" s="24"/>
      <c r="F27" s="24"/>
      <c r="G27" s="26"/>
      <c r="H27" s="25"/>
      <c r="I27" s="26"/>
      <c r="J27" s="95">
        <f t="shared" si="1"/>
        <v>0</v>
      </c>
      <c r="K27" s="828"/>
      <c r="L27" s="828"/>
      <c r="M27" s="829"/>
      <c r="N27" s="89"/>
    </row>
    <row r="28" spans="1:14" ht="30" customHeight="1" x14ac:dyDescent="0.15">
      <c r="A28" s="92">
        <f t="shared" si="0"/>
        <v>21</v>
      </c>
      <c r="B28" s="827"/>
      <c r="C28" s="827"/>
      <c r="D28" s="827"/>
      <c r="E28" s="24"/>
      <c r="F28" s="24"/>
      <c r="G28" s="26"/>
      <c r="H28" s="25"/>
      <c r="I28" s="26"/>
      <c r="J28" s="95">
        <f t="shared" si="1"/>
        <v>0</v>
      </c>
      <c r="K28" s="828"/>
      <c r="L28" s="828"/>
      <c r="M28" s="829"/>
      <c r="N28" s="89"/>
    </row>
    <row r="29" spans="1:14" ht="30" customHeight="1" x14ac:dyDescent="0.15">
      <c r="A29" s="92">
        <f t="shared" si="0"/>
        <v>22</v>
      </c>
      <c r="B29" s="827"/>
      <c r="C29" s="827"/>
      <c r="D29" s="827"/>
      <c r="E29" s="24"/>
      <c r="F29" s="24"/>
      <c r="G29" s="26"/>
      <c r="H29" s="25"/>
      <c r="I29" s="26"/>
      <c r="J29" s="95">
        <f t="shared" si="1"/>
        <v>0</v>
      </c>
      <c r="K29" s="828"/>
      <c r="L29" s="828"/>
      <c r="M29" s="829"/>
      <c r="N29" s="89"/>
    </row>
    <row r="30" spans="1:14" ht="30" customHeight="1" x14ac:dyDescent="0.15">
      <c r="A30" s="92">
        <f t="shared" si="0"/>
        <v>23</v>
      </c>
      <c r="B30" s="827"/>
      <c r="C30" s="827"/>
      <c r="D30" s="827"/>
      <c r="E30" s="24"/>
      <c r="F30" s="24"/>
      <c r="G30" s="26"/>
      <c r="H30" s="25"/>
      <c r="I30" s="26"/>
      <c r="J30" s="95">
        <f t="shared" si="1"/>
        <v>0</v>
      </c>
      <c r="K30" s="828"/>
      <c r="L30" s="828"/>
      <c r="M30" s="829"/>
      <c r="N30" s="89"/>
    </row>
    <row r="31" spans="1:14" ht="30" customHeight="1" x14ac:dyDescent="0.15">
      <c r="A31" s="92">
        <f t="shared" si="0"/>
        <v>24</v>
      </c>
      <c r="B31" s="827"/>
      <c r="C31" s="827"/>
      <c r="D31" s="827"/>
      <c r="E31" s="24"/>
      <c r="F31" s="24"/>
      <c r="G31" s="26"/>
      <c r="H31" s="25"/>
      <c r="I31" s="26"/>
      <c r="J31" s="95">
        <f t="shared" si="1"/>
        <v>0</v>
      </c>
      <c r="K31" s="828"/>
      <c r="L31" s="828"/>
      <c r="M31" s="829"/>
      <c r="N31" s="89"/>
    </row>
    <row r="32" spans="1:14" ht="30" customHeight="1" x14ac:dyDescent="0.15">
      <c r="A32" s="92">
        <f t="shared" si="0"/>
        <v>25</v>
      </c>
      <c r="B32" s="827"/>
      <c r="C32" s="827"/>
      <c r="D32" s="827"/>
      <c r="E32" s="24"/>
      <c r="F32" s="24"/>
      <c r="G32" s="26"/>
      <c r="H32" s="25"/>
      <c r="I32" s="26"/>
      <c r="J32" s="95">
        <f t="shared" si="1"/>
        <v>0</v>
      </c>
      <c r="K32" s="828"/>
      <c r="L32" s="828"/>
      <c r="M32" s="829"/>
      <c r="N32" s="89"/>
    </row>
    <row r="33" spans="1:14" ht="30" customHeight="1" x14ac:dyDescent="0.15">
      <c r="A33" s="92">
        <f t="shared" si="0"/>
        <v>26</v>
      </c>
      <c r="B33" s="827"/>
      <c r="C33" s="827"/>
      <c r="D33" s="827"/>
      <c r="E33" s="24"/>
      <c r="F33" s="24"/>
      <c r="G33" s="26"/>
      <c r="H33" s="25"/>
      <c r="I33" s="26"/>
      <c r="J33" s="95">
        <f t="shared" si="1"/>
        <v>0</v>
      </c>
      <c r="K33" s="828"/>
      <c r="L33" s="828"/>
      <c r="M33" s="829"/>
      <c r="N33" s="89"/>
    </row>
    <row r="34" spans="1:14" ht="30" customHeight="1" x14ac:dyDescent="0.15">
      <c r="A34" s="92">
        <f t="shared" si="0"/>
        <v>27</v>
      </c>
      <c r="B34" s="827"/>
      <c r="C34" s="827"/>
      <c r="D34" s="827"/>
      <c r="E34" s="24"/>
      <c r="F34" s="24"/>
      <c r="G34" s="26"/>
      <c r="H34" s="25"/>
      <c r="I34" s="26"/>
      <c r="J34" s="95">
        <f t="shared" si="1"/>
        <v>0</v>
      </c>
      <c r="K34" s="828"/>
      <c r="L34" s="828"/>
      <c r="M34" s="829"/>
      <c r="N34" s="89"/>
    </row>
    <row r="35" spans="1:14" ht="30" customHeight="1" x14ac:dyDescent="0.15">
      <c r="A35" s="92">
        <f t="shared" si="0"/>
        <v>28</v>
      </c>
      <c r="B35" s="827"/>
      <c r="C35" s="827"/>
      <c r="D35" s="827"/>
      <c r="E35" s="24"/>
      <c r="F35" s="24"/>
      <c r="G35" s="26"/>
      <c r="H35" s="25"/>
      <c r="I35" s="26"/>
      <c r="J35" s="95">
        <f t="shared" si="1"/>
        <v>0</v>
      </c>
      <c r="K35" s="828"/>
      <c r="L35" s="828"/>
      <c r="M35" s="829"/>
      <c r="N35" s="89"/>
    </row>
    <row r="36" spans="1:14" ht="30" customHeight="1" x14ac:dyDescent="0.15">
      <c r="A36" s="92">
        <f t="shared" si="0"/>
        <v>29</v>
      </c>
      <c r="B36" s="827"/>
      <c r="C36" s="827"/>
      <c r="D36" s="827"/>
      <c r="E36" s="24"/>
      <c r="F36" s="24"/>
      <c r="G36" s="26"/>
      <c r="H36" s="26"/>
      <c r="I36" s="26"/>
      <c r="J36" s="95">
        <f t="shared" si="1"/>
        <v>0</v>
      </c>
      <c r="K36" s="828"/>
      <c r="L36" s="828"/>
      <c r="M36" s="829"/>
      <c r="N36" s="89"/>
    </row>
    <row r="37" spans="1:14" ht="30" customHeight="1" thickBot="1" x14ac:dyDescent="0.2">
      <c r="A37" s="93">
        <f t="shared" si="0"/>
        <v>30</v>
      </c>
      <c r="B37" s="814"/>
      <c r="C37" s="814"/>
      <c r="D37" s="814"/>
      <c r="E37" s="199"/>
      <c r="F37" s="24"/>
      <c r="G37" s="63"/>
      <c r="H37" s="22"/>
      <c r="I37" s="23"/>
      <c r="J37" s="96">
        <f t="shared" si="1"/>
        <v>0</v>
      </c>
      <c r="K37" s="815"/>
      <c r="L37" s="815"/>
      <c r="M37" s="816"/>
      <c r="N37" s="89"/>
    </row>
    <row r="38" spans="1:14" ht="30" customHeight="1" thickBot="1" x14ac:dyDescent="0.2">
      <c r="A38" s="21"/>
      <c r="B38" s="817" t="s">
        <v>132</v>
      </c>
      <c r="C38" s="818"/>
      <c r="D38" s="818"/>
      <c r="E38" s="818"/>
      <c r="F38" s="818"/>
      <c r="G38" s="204">
        <f>SUM(G8:G37)</f>
        <v>0</v>
      </c>
      <c r="H38" s="20">
        <f>SUM(H8:H37)</f>
        <v>0</v>
      </c>
      <c r="I38" s="20">
        <f t="shared" ref="I38" si="2">SUM(I8:I37)</f>
        <v>0</v>
      </c>
      <c r="J38" s="97">
        <f>SUM(J8:J37)</f>
        <v>0</v>
      </c>
      <c r="K38" s="819"/>
      <c r="L38" s="819"/>
      <c r="M38" s="820"/>
      <c r="N38" s="89"/>
    </row>
    <row r="39" spans="1:14" s="17" customFormat="1" ht="19.5" customHeight="1" x14ac:dyDescent="0.2">
      <c r="A39" s="821" t="s">
        <v>131</v>
      </c>
      <c r="B39" s="822"/>
      <c r="C39" s="822"/>
      <c r="D39" s="822"/>
      <c r="E39" s="822"/>
      <c r="F39" s="822"/>
      <c r="G39" s="822"/>
      <c r="H39" s="822"/>
      <c r="I39" s="822"/>
      <c r="J39" s="822"/>
      <c r="K39" s="823"/>
      <c r="L39" s="823"/>
      <c r="M39" s="823"/>
      <c r="N39" s="98"/>
    </row>
    <row r="40" spans="1:14" s="17" customFormat="1" ht="19.899999999999999" customHeight="1" x14ac:dyDescent="0.2">
      <c r="A40" s="825" t="s">
        <v>265</v>
      </c>
      <c r="B40" s="825"/>
      <c r="C40" s="825"/>
      <c r="D40" s="825"/>
      <c r="E40" s="825"/>
      <c r="F40" s="825"/>
      <c r="G40" s="825"/>
      <c r="H40" s="825"/>
      <c r="I40" s="825"/>
      <c r="J40" s="825"/>
      <c r="K40" s="824"/>
      <c r="L40" s="824"/>
      <c r="M40" s="824"/>
      <c r="N40" s="98"/>
    </row>
    <row r="41" spans="1:14" s="17" customFormat="1" ht="19.899999999999999" customHeight="1" x14ac:dyDescent="0.2">
      <c r="A41" s="825" t="s">
        <v>130</v>
      </c>
      <c r="B41" s="825"/>
      <c r="C41" s="825"/>
      <c r="D41" s="825"/>
      <c r="E41" s="825"/>
      <c r="F41" s="825"/>
      <c r="G41" s="825"/>
      <c r="H41" s="825"/>
      <c r="I41" s="825"/>
      <c r="J41" s="825"/>
      <c r="K41" s="825"/>
      <c r="L41" s="825"/>
      <c r="M41" s="825"/>
      <c r="N41" s="98"/>
    </row>
    <row r="42" spans="1:14" s="17" customFormat="1" ht="19.899999999999999" customHeight="1" x14ac:dyDescent="0.2">
      <c r="A42" s="825"/>
      <c r="B42" s="825"/>
      <c r="C42" s="825"/>
      <c r="D42" s="825"/>
      <c r="E42" s="825"/>
      <c r="F42" s="825"/>
      <c r="G42" s="825"/>
      <c r="H42" s="825"/>
      <c r="I42" s="825"/>
      <c r="J42" s="825"/>
      <c r="K42" s="825"/>
      <c r="L42" s="825"/>
      <c r="M42" s="825"/>
      <c r="N42" s="98"/>
    </row>
    <row r="43" spans="1:14" s="19" customFormat="1" ht="19.899999999999999" customHeight="1" x14ac:dyDescent="0.15">
      <c r="A43" s="99" t="s">
        <v>32</v>
      </c>
      <c r="B43" s="826" t="s">
        <v>129</v>
      </c>
      <c r="C43" s="826"/>
      <c r="D43" s="826"/>
      <c r="E43" s="826"/>
      <c r="F43" s="826"/>
      <c r="G43" s="826"/>
      <c r="H43" s="826"/>
      <c r="I43" s="826"/>
      <c r="J43" s="826"/>
      <c r="K43" s="826"/>
      <c r="L43" s="826"/>
      <c r="M43" s="826"/>
      <c r="N43" s="327"/>
    </row>
    <row r="44" spans="1:14" s="17" customFormat="1" ht="19.899999999999999" customHeight="1" x14ac:dyDescent="0.2">
      <c r="A44" s="99" t="s">
        <v>30</v>
      </c>
      <c r="B44" s="813" t="s">
        <v>447</v>
      </c>
      <c r="C44" s="813"/>
      <c r="D44" s="813"/>
      <c r="E44" s="813"/>
      <c r="F44" s="813"/>
      <c r="G44" s="813"/>
      <c r="H44" s="813"/>
      <c r="I44" s="813"/>
      <c r="J44" s="813"/>
      <c r="K44" s="813"/>
      <c r="L44" s="813"/>
      <c r="M44" s="813"/>
      <c r="N44" s="813"/>
    </row>
    <row r="45" spans="1:14" s="17" customFormat="1" ht="19.899999999999999" customHeight="1" x14ac:dyDescent="0.2">
      <c r="A45" s="99"/>
      <c r="B45" s="99"/>
      <c r="C45" s="99"/>
      <c r="D45" s="99"/>
      <c r="E45" s="99"/>
      <c r="F45" s="99"/>
      <c r="G45" s="99"/>
      <c r="H45" s="99"/>
      <c r="I45" s="99"/>
      <c r="J45" s="99"/>
      <c r="K45" s="99"/>
      <c r="L45" s="99"/>
      <c r="M45" s="99"/>
      <c r="N45" s="99"/>
    </row>
    <row r="46" spans="1:14" s="17" customFormat="1" ht="19.899999999999999" customHeight="1" x14ac:dyDescent="0.2">
      <c r="A46" s="18"/>
      <c r="B46" s="18"/>
      <c r="C46" s="18"/>
      <c r="D46" s="18"/>
      <c r="E46" s="18"/>
      <c r="F46" s="18"/>
      <c r="G46" s="18"/>
      <c r="H46" s="18"/>
      <c r="I46" s="18"/>
      <c r="J46" s="18"/>
      <c r="K46" s="18"/>
      <c r="L46" s="18"/>
      <c r="M46" s="18"/>
      <c r="N46" s="18"/>
    </row>
    <row r="47" spans="1:14" s="17" customFormat="1" ht="19.899999999999999" customHeight="1" x14ac:dyDescent="0.2">
      <c r="A47" s="18"/>
      <c r="B47" s="18"/>
      <c r="C47" s="18"/>
      <c r="D47" s="18"/>
      <c r="E47" s="18"/>
      <c r="F47" s="18"/>
      <c r="G47" s="18"/>
      <c r="H47" s="18"/>
      <c r="I47" s="18"/>
      <c r="J47" s="18"/>
      <c r="K47" s="18"/>
      <c r="L47" s="18"/>
      <c r="M47" s="18"/>
      <c r="N47" s="18"/>
    </row>
    <row r="48" spans="1:14" ht="19.899999999999999" customHeight="1" x14ac:dyDescent="0.15">
      <c r="A48" s="16"/>
      <c r="B48" s="14"/>
      <c r="C48" s="15"/>
      <c r="D48" s="14"/>
      <c r="E48" s="14"/>
      <c r="F48" s="14"/>
      <c r="G48" s="14"/>
      <c r="H48" s="14"/>
      <c r="I48" s="14"/>
      <c r="J48" s="14"/>
      <c r="K48" s="14"/>
      <c r="L48" s="14"/>
      <c r="M48" s="14"/>
      <c r="N48" s="14"/>
    </row>
    <row r="49" spans="1:14" ht="12" customHeight="1" x14ac:dyDescent="0.15">
      <c r="B49" s="12"/>
      <c r="C49" s="12"/>
      <c r="D49" s="12"/>
      <c r="E49" s="12"/>
      <c r="F49" s="12"/>
      <c r="G49" s="12"/>
      <c r="H49" s="12"/>
      <c r="I49" s="12"/>
      <c r="J49" s="12"/>
      <c r="K49" s="12"/>
      <c r="L49" s="12"/>
      <c r="M49" s="12"/>
      <c r="N49" s="12"/>
    </row>
    <row r="50" spans="1:14" ht="12" hidden="1" customHeight="1" x14ac:dyDescent="0.15">
      <c r="A50" s="10" t="s">
        <v>253</v>
      </c>
      <c r="B50" s="12"/>
      <c r="C50" s="12"/>
      <c r="D50" s="12"/>
      <c r="E50" s="12"/>
      <c r="F50" s="12"/>
      <c r="G50" s="12"/>
      <c r="H50" s="12"/>
      <c r="I50" s="12"/>
      <c r="J50" s="12"/>
      <c r="K50" s="12"/>
      <c r="L50" s="12"/>
      <c r="M50" s="12"/>
      <c r="N50" s="12"/>
    </row>
    <row r="51" spans="1:14" ht="12" hidden="1" customHeight="1" x14ac:dyDescent="0.15">
      <c r="A51" t="s">
        <v>128</v>
      </c>
      <c r="B51" s="12"/>
      <c r="C51" s="12"/>
      <c r="D51" s="12"/>
      <c r="E51" s="12"/>
      <c r="F51" s="12"/>
      <c r="G51" s="12"/>
      <c r="H51" s="12"/>
      <c r="I51" s="12"/>
      <c r="J51" s="12"/>
      <c r="K51" s="12"/>
      <c r="L51" s="12"/>
      <c r="M51" s="12"/>
      <c r="N51" s="12"/>
    </row>
    <row r="52" spans="1:14" ht="12" hidden="1" customHeight="1" x14ac:dyDescent="0.15">
      <c r="A52" t="s">
        <v>127</v>
      </c>
      <c r="B52" s="13"/>
      <c r="C52" s="12"/>
      <c r="D52" s="12"/>
      <c r="E52" s="12"/>
      <c r="F52" s="12"/>
      <c r="G52" s="12"/>
      <c r="H52" s="12"/>
      <c r="I52" s="12"/>
      <c r="J52" s="12"/>
      <c r="K52" s="12"/>
      <c r="L52" s="12"/>
      <c r="M52" s="12"/>
      <c r="N52" s="12"/>
    </row>
    <row r="53" spans="1:14" ht="13.5" hidden="1" x14ac:dyDescent="0.15">
      <c r="A53" t="s">
        <v>126</v>
      </c>
      <c r="B53" s="11"/>
      <c r="C53" s="11"/>
      <c r="D53" s="11"/>
      <c r="E53" s="11"/>
      <c r="F53" s="11"/>
      <c r="G53" s="11"/>
      <c r="H53" s="11"/>
      <c r="I53" s="11"/>
      <c r="J53" s="11"/>
      <c r="K53" s="11"/>
      <c r="L53" s="11"/>
      <c r="M53" s="11"/>
      <c r="N53" s="11"/>
    </row>
    <row r="54" spans="1:14" ht="13.5" hidden="1" x14ac:dyDescent="0.15">
      <c r="A54" t="s">
        <v>125</v>
      </c>
    </row>
    <row r="55" spans="1:14" ht="13.5" hidden="1" x14ac:dyDescent="0.15">
      <c r="A55" t="s">
        <v>326</v>
      </c>
    </row>
    <row r="56" spans="1:14" ht="13.5" hidden="1" x14ac:dyDescent="0.15">
      <c r="A56" t="s">
        <v>124</v>
      </c>
    </row>
    <row r="57" spans="1:14" ht="13.5" hidden="1" x14ac:dyDescent="0.15">
      <c r="A57" t="s">
        <v>123</v>
      </c>
    </row>
    <row r="58" spans="1:14" ht="13.5" hidden="1" x14ac:dyDescent="0.15">
      <c r="A58" t="s">
        <v>122</v>
      </c>
    </row>
    <row r="59" spans="1:14" ht="13.5" hidden="1" x14ac:dyDescent="0.15">
      <c r="A59" t="s">
        <v>121</v>
      </c>
    </row>
  </sheetData>
  <sheetProtection algorithmName="SHA-512" hashValue="8Q6H9AhXbfx0V8dr4LDsr7zlUiVKT3wseXIJozlYxqTY1OHtZRgnsFcSNhNOe0nIrSdVjdgzmjOnKe7g5VFsRQ==" saltValue="2/2EhyT2USYUgwvKYK8ltw==" spinCount="100000" sheet="1" insertRows="0"/>
  <mergeCells count="81">
    <mergeCell ref="K3:M3"/>
    <mergeCell ref="K2:M2"/>
    <mergeCell ref="A3:F3"/>
    <mergeCell ref="A5:A7"/>
    <mergeCell ref="B5:D7"/>
    <mergeCell ref="E5:E7"/>
    <mergeCell ref="F5:F7"/>
    <mergeCell ref="K5:M7"/>
    <mergeCell ref="G5:J5"/>
    <mergeCell ref="G6:G7"/>
    <mergeCell ref="B8:D8"/>
    <mergeCell ref="K8:M8"/>
    <mergeCell ref="B9:D9"/>
    <mergeCell ref="K9:M9"/>
    <mergeCell ref="J6:J7"/>
    <mergeCell ref="I6:I7"/>
    <mergeCell ref="H6:H7"/>
    <mergeCell ref="B10:D10"/>
    <mergeCell ref="K10:M10"/>
    <mergeCell ref="B11:D11"/>
    <mergeCell ref="K11:M11"/>
    <mergeCell ref="B12:D12"/>
    <mergeCell ref="K12:M12"/>
    <mergeCell ref="B13:D13"/>
    <mergeCell ref="K13:M13"/>
    <mergeCell ref="B14:D14"/>
    <mergeCell ref="K14:M14"/>
    <mergeCell ref="B15:D15"/>
    <mergeCell ref="K15:M15"/>
    <mergeCell ref="B16:D16"/>
    <mergeCell ref="K16:M16"/>
    <mergeCell ref="B17:D17"/>
    <mergeCell ref="K17:M17"/>
    <mergeCell ref="B18:D18"/>
    <mergeCell ref="K18:M18"/>
    <mergeCell ref="B19:D19"/>
    <mergeCell ref="K19:M19"/>
    <mergeCell ref="B20:D20"/>
    <mergeCell ref="K20:M20"/>
    <mergeCell ref="B21:D21"/>
    <mergeCell ref="K21:M21"/>
    <mergeCell ref="B22:D22"/>
    <mergeCell ref="K22:M22"/>
    <mergeCell ref="B23:D23"/>
    <mergeCell ref="K23:M23"/>
    <mergeCell ref="B24:D24"/>
    <mergeCell ref="K24:M24"/>
    <mergeCell ref="B25:D25"/>
    <mergeCell ref="K25:M25"/>
    <mergeCell ref="B26:D26"/>
    <mergeCell ref="K26:M26"/>
    <mergeCell ref="B27:D27"/>
    <mergeCell ref="K27:M27"/>
    <mergeCell ref="B28:D28"/>
    <mergeCell ref="K28:M28"/>
    <mergeCell ref="B29:D29"/>
    <mergeCell ref="K29:M29"/>
    <mergeCell ref="B30:D30"/>
    <mergeCell ref="K30:M30"/>
    <mergeCell ref="B31:D31"/>
    <mergeCell ref="K31:M31"/>
    <mergeCell ref="B32:D32"/>
    <mergeCell ref="K32:M32"/>
    <mergeCell ref="B33:D33"/>
    <mergeCell ref="K33:M33"/>
    <mergeCell ref="B34:D34"/>
    <mergeCell ref="K34:M34"/>
    <mergeCell ref="B35:D35"/>
    <mergeCell ref="K35:M35"/>
    <mergeCell ref="B36:D36"/>
    <mergeCell ref="K36:M36"/>
    <mergeCell ref="B44:N44"/>
    <mergeCell ref="B37:D37"/>
    <mergeCell ref="K37:M37"/>
    <mergeCell ref="B38:F38"/>
    <mergeCell ref="K38:M38"/>
    <mergeCell ref="A39:J39"/>
    <mergeCell ref="K39:M40"/>
    <mergeCell ref="A40:J40"/>
    <mergeCell ref="A41:M42"/>
    <mergeCell ref="B43:M43"/>
  </mergeCells>
  <phoneticPr fontId="11"/>
  <conditionalFormatting sqref="B8:M38">
    <cfRule type="containsBlanks" dxfId="164" priority="2">
      <formula>LEN(TRIM(B8))=0</formula>
    </cfRule>
  </conditionalFormatting>
  <dataValidations count="6">
    <dataValidation type="custom" allowBlank="1" showInputMessage="1" showErrorMessage="1" sqref="N65534:N65553 N131070:N131089 N196606:N196625 N262142:N262161 N327678:N327697 N393214:N393233 N458750:N458769 N524286:N524305 N589822:N589841 N655358:N655377 N720894:N720913 N786430:N786449 N851966:N851985 N917502:N917521 N983038:N983057 WUL983038:WVM983057 VQX983038:VRY983057 WAT983038:WBU983057 HZ65534:JA65553 RV65534:SW65553 ABR65534:ACS65553 ALN65534:AMO65553 AVJ65534:AWK65553 BFF65534:BGG65553 BPB65534:BQC65553 BYX65534:BZY65553 CIT65534:CJU65553 CSP65534:CTQ65553 DCL65534:DDM65553 DMH65534:DNI65553 DWD65534:DXE65553 EFZ65534:EHA65553 EPV65534:EQW65553 EZR65534:FAS65553 FJN65534:FKO65553 FTJ65534:FUK65553 GDF65534:GEG65553 GNB65534:GOC65553 GWX65534:GXY65553 HGT65534:HHU65553 HQP65534:HRQ65553 IAL65534:IBM65553 IKH65534:ILI65553 IUD65534:IVE65553 JDZ65534:JFA65553 JNV65534:JOW65553 JXR65534:JYS65553 KHN65534:KIO65553 KRJ65534:KSK65553 LBF65534:LCG65553 LLB65534:LMC65553 LUX65534:LVY65553 MET65534:MFU65553 MOP65534:MPQ65553 MYL65534:MZM65553 NIH65534:NJI65553 NSD65534:NTE65553 OBZ65534:ODA65553 OLV65534:OMW65553 OVR65534:OWS65553 PFN65534:PGO65553 PPJ65534:PQK65553 PZF65534:QAG65553 QJB65534:QKC65553 QSX65534:QTY65553 RCT65534:RDU65553 RMP65534:RNQ65553 RWL65534:RXM65553 SGH65534:SHI65553 SQD65534:SRE65553 SZZ65534:TBA65553 TJV65534:TKW65553 TTR65534:TUS65553 UDN65534:UEO65553 UNJ65534:UOK65553 UXF65534:UYG65553 VHB65534:VIC65553 VQX65534:VRY65553 WAT65534:WBU65553 WKP65534:WLQ65553 WUL65534:WVM65553 HZ131070:JA131089 RV131070:SW131089 ABR131070:ACS131089 ALN131070:AMO131089 AVJ131070:AWK131089 BFF131070:BGG131089 BPB131070:BQC131089 BYX131070:BZY131089 CIT131070:CJU131089 CSP131070:CTQ131089 DCL131070:DDM131089 DMH131070:DNI131089 DWD131070:DXE131089 EFZ131070:EHA131089 EPV131070:EQW131089 EZR131070:FAS131089 FJN131070:FKO131089 FTJ131070:FUK131089 GDF131070:GEG131089 GNB131070:GOC131089 GWX131070:GXY131089 HGT131070:HHU131089 HQP131070:HRQ131089 IAL131070:IBM131089 IKH131070:ILI131089 IUD131070:IVE131089 JDZ131070:JFA131089 JNV131070:JOW131089 JXR131070:JYS131089 KHN131070:KIO131089 KRJ131070:KSK131089 LBF131070:LCG131089 LLB131070:LMC131089 LUX131070:LVY131089 MET131070:MFU131089 MOP131070:MPQ131089 MYL131070:MZM131089 NIH131070:NJI131089 NSD131070:NTE131089 OBZ131070:ODA131089 OLV131070:OMW131089 OVR131070:OWS131089 PFN131070:PGO131089 PPJ131070:PQK131089 PZF131070:QAG131089 QJB131070:QKC131089 QSX131070:QTY131089 RCT131070:RDU131089 RMP131070:RNQ131089 RWL131070:RXM131089 SGH131070:SHI131089 SQD131070:SRE131089 SZZ131070:TBA131089 TJV131070:TKW131089 TTR131070:TUS131089 UDN131070:UEO131089 UNJ131070:UOK131089 UXF131070:UYG131089 VHB131070:VIC131089 VQX131070:VRY131089 WAT131070:WBU131089 WKP131070:WLQ131089 WUL131070:WVM131089 HZ196606:JA196625 RV196606:SW196625 ABR196606:ACS196625 ALN196606:AMO196625 AVJ196606:AWK196625 BFF196606:BGG196625 BPB196606:BQC196625 BYX196606:BZY196625 CIT196606:CJU196625 CSP196606:CTQ196625 DCL196606:DDM196625 DMH196606:DNI196625 DWD196606:DXE196625 EFZ196606:EHA196625 EPV196606:EQW196625 EZR196606:FAS196625 FJN196606:FKO196625 FTJ196606:FUK196625 GDF196606:GEG196625 GNB196606:GOC196625 GWX196606:GXY196625 HGT196606:HHU196625 HQP196606:HRQ196625 IAL196606:IBM196625 IKH196606:ILI196625 IUD196606:IVE196625 JDZ196606:JFA196625 JNV196606:JOW196625 JXR196606:JYS196625 KHN196606:KIO196625 KRJ196606:KSK196625 LBF196606:LCG196625 LLB196606:LMC196625 LUX196606:LVY196625 MET196606:MFU196625 MOP196606:MPQ196625 MYL196606:MZM196625 NIH196606:NJI196625 NSD196606:NTE196625 OBZ196606:ODA196625 OLV196606:OMW196625 OVR196606:OWS196625 PFN196606:PGO196625 PPJ196606:PQK196625 PZF196606:QAG196625 QJB196606:QKC196625 QSX196606:QTY196625 RCT196606:RDU196625 RMP196606:RNQ196625 RWL196606:RXM196625 SGH196606:SHI196625 SQD196606:SRE196625 SZZ196606:TBA196625 TJV196606:TKW196625 TTR196606:TUS196625 UDN196606:UEO196625 UNJ196606:UOK196625 UXF196606:UYG196625 VHB196606:VIC196625 VQX196606:VRY196625 WAT196606:WBU196625 WKP196606:WLQ196625 WUL196606:WVM196625 HZ262142:JA262161 RV262142:SW262161 ABR262142:ACS262161 ALN262142:AMO262161 AVJ262142:AWK262161 BFF262142:BGG262161 BPB262142:BQC262161 BYX262142:BZY262161 CIT262142:CJU262161 CSP262142:CTQ262161 DCL262142:DDM262161 DMH262142:DNI262161 DWD262142:DXE262161 EFZ262142:EHA262161 EPV262142:EQW262161 EZR262142:FAS262161 FJN262142:FKO262161 FTJ262142:FUK262161 GDF262142:GEG262161 GNB262142:GOC262161 GWX262142:GXY262161 HGT262142:HHU262161 HQP262142:HRQ262161 IAL262142:IBM262161 IKH262142:ILI262161 IUD262142:IVE262161 JDZ262142:JFA262161 JNV262142:JOW262161 JXR262142:JYS262161 KHN262142:KIO262161 KRJ262142:KSK262161 LBF262142:LCG262161 LLB262142:LMC262161 LUX262142:LVY262161 MET262142:MFU262161 MOP262142:MPQ262161 MYL262142:MZM262161 NIH262142:NJI262161 NSD262142:NTE262161 OBZ262142:ODA262161 OLV262142:OMW262161 OVR262142:OWS262161 PFN262142:PGO262161 PPJ262142:PQK262161 PZF262142:QAG262161 QJB262142:QKC262161 QSX262142:QTY262161 RCT262142:RDU262161 RMP262142:RNQ262161 RWL262142:RXM262161 SGH262142:SHI262161 SQD262142:SRE262161 SZZ262142:TBA262161 TJV262142:TKW262161 TTR262142:TUS262161 UDN262142:UEO262161 UNJ262142:UOK262161 UXF262142:UYG262161 VHB262142:VIC262161 VQX262142:VRY262161 WAT262142:WBU262161 WKP262142:WLQ262161 WUL262142:WVM262161 HZ327678:JA327697 RV327678:SW327697 ABR327678:ACS327697 ALN327678:AMO327697 AVJ327678:AWK327697 BFF327678:BGG327697 BPB327678:BQC327697 BYX327678:BZY327697 CIT327678:CJU327697 CSP327678:CTQ327697 DCL327678:DDM327697 DMH327678:DNI327697 DWD327678:DXE327697 EFZ327678:EHA327697 EPV327678:EQW327697 EZR327678:FAS327697 FJN327678:FKO327697 FTJ327678:FUK327697 GDF327678:GEG327697 GNB327678:GOC327697 GWX327678:GXY327697 HGT327678:HHU327697 HQP327678:HRQ327697 IAL327678:IBM327697 IKH327678:ILI327697 IUD327678:IVE327697 JDZ327678:JFA327697 JNV327678:JOW327697 JXR327678:JYS327697 KHN327678:KIO327697 KRJ327678:KSK327697 LBF327678:LCG327697 LLB327678:LMC327697 LUX327678:LVY327697 MET327678:MFU327697 MOP327678:MPQ327697 MYL327678:MZM327697 NIH327678:NJI327697 NSD327678:NTE327697 OBZ327678:ODA327697 OLV327678:OMW327697 OVR327678:OWS327697 PFN327678:PGO327697 PPJ327678:PQK327697 PZF327678:QAG327697 QJB327678:QKC327697 QSX327678:QTY327697 RCT327678:RDU327697 RMP327678:RNQ327697 RWL327678:RXM327697 SGH327678:SHI327697 SQD327678:SRE327697 SZZ327678:TBA327697 TJV327678:TKW327697 TTR327678:TUS327697 UDN327678:UEO327697 UNJ327678:UOK327697 UXF327678:UYG327697 VHB327678:VIC327697 VQX327678:VRY327697 WAT327678:WBU327697 WKP327678:WLQ327697 WUL327678:WVM327697 HZ393214:JA393233 RV393214:SW393233 ABR393214:ACS393233 ALN393214:AMO393233 AVJ393214:AWK393233 BFF393214:BGG393233 BPB393214:BQC393233 BYX393214:BZY393233 CIT393214:CJU393233 CSP393214:CTQ393233 DCL393214:DDM393233 DMH393214:DNI393233 DWD393214:DXE393233 EFZ393214:EHA393233 EPV393214:EQW393233 EZR393214:FAS393233 FJN393214:FKO393233 FTJ393214:FUK393233 GDF393214:GEG393233 GNB393214:GOC393233 GWX393214:GXY393233 HGT393214:HHU393233 HQP393214:HRQ393233 IAL393214:IBM393233 IKH393214:ILI393233 IUD393214:IVE393233 JDZ393214:JFA393233 JNV393214:JOW393233 JXR393214:JYS393233 KHN393214:KIO393233 KRJ393214:KSK393233 LBF393214:LCG393233 LLB393214:LMC393233 LUX393214:LVY393233 MET393214:MFU393233 MOP393214:MPQ393233 MYL393214:MZM393233 NIH393214:NJI393233 NSD393214:NTE393233 OBZ393214:ODA393233 OLV393214:OMW393233 OVR393214:OWS393233 PFN393214:PGO393233 PPJ393214:PQK393233 PZF393214:QAG393233 QJB393214:QKC393233 QSX393214:QTY393233 RCT393214:RDU393233 RMP393214:RNQ393233 RWL393214:RXM393233 SGH393214:SHI393233 SQD393214:SRE393233 SZZ393214:TBA393233 TJV393214:TKW393233 TTR393214:TUS393233 UDN393214:UEO393233 UNJ393214:UOK393233 UXF393214:UYG393233 VHB393214:VIC393233 VQX393214:VRY393233 WAT393214:WBU393233 WKP393214:WLQ393233 WUL393214:WVM393233 HZ458750:JA458769 RV458750:SW458769 ABR458750:ACS458769 ALN458750:AMO458769 AVJ458750:AWK458769 BFF458750:BGG458769 BPB458750:BQC458769 BYX458750:BZY458769 CIT458750:CJU458769 CSP458750:CTQ458769 DCL458750:DDM458769 DMH458750:DNI458769 DWD458750:DXE458769 EFZ458750:EHA458769 EPV458750:EQW458769 EZR458750:FAS458769 FJN458750:FKO458769 FTJ458750:FUK458769 GDF458750:GEG458769 GNB458750:GOC458769 GWX458750:GXY458769 HGT458750:HHU458769 HQP458750:HRQ458769 IAL458750:IBM458769 IKH458750:ILI458769 IUD458750:IVE458769 JDZ458750:JFA458769 JNV458750:JOW458769 JXR458750:JYS458769 KHN458750:KIO458769 KRJ458750:KSK458769 LBF458750:LCG458769 LLB458750:LMC458769 LUX458750:LVY458769 MET458750:MFU458769 MOP458750:MPQ458769 MYL458750:MZM458769 NIH458750:NJI458769 NSD458750:NTE458769 OBZ458750:ODA458769 OLV458750:OMW458769 OVR458750:OWS458769 PFN458750:PGO458769 PPJ458750:PQK458769 PZF458750:QAG458769 QJB458750:QKC458769 QSX458750:QTY458769 RCT458750:RDU458769 RMP458750:RNQ458769 RWL458750:RXM458769 SGH458750:SHI458769 SQD458750:SRE458769 SZZ458750:TBA458769 TJV458750:TKW458769 TTR458750:TUS458769 UDN458750:UEO458769 UNJ458750:UOK458769 UXF458750:UYG458769 VHB458750:VIC458769 VQX458750:VRY458769 WAT458750:WBU458769 WKP458750:WLQ458769 WUL458750:WVM458769 HZ524286:JA524305 RV524286:SW524305 ABR524286:ACS524305 ALN524286:AMO524305 AVJ524286:AWK524305 BFF524286:BGG524305 BPB524286:BQC524305 BYX524286:BZY524305 CIT524286:CJU524305 CSP524286:CTQ524305 DCL524286:DDM524305 DMH524286:DNI524305 DWD524286:DXE524305 EFZ524286:EHA524305 EPV524286:EQW524305 EZR524286:FAS524305 FJN524286:FKO524305 FTJ524286:FUK524305 GDF524286:GEG524305 GNB524286:GOC524305 GWX524286:GXY524305 HGT524286:HHU524305 HQP524286:HRQ524305 IAL524286:IBM524305 IKH524286:ILI524305 IUD524286:IVE524305 JDZ524286:JFA524305 JNV524286:JOW524305 JXR524286:JYS524305 KHN524286:KIO524305 KRJ524286:KSK524305 LBF524286:LCG524305 LLB524286:LMC524305 LUX524286:LVY524305 MET524286:MFU524305 MOP524286:MPQ524305 MYL524286:MZM524305 NIH524286:NJI524305 NSD524286:NTE524305 OBZ524286:ODA524305 OLV524286:OMW524305 OVR524286:OWS524305 PFN524286:PGO524305 PPJ524286:PQK524305 PZF524286:QAG524305 QJB524286:QKC524305 QSX524286:QTY524305 RCT524286:RDU524305 RMP524286:RNQ524305 RWL524286:RXM524305 SGH524286:SHI524305 SQD524286:SRE524305 SZZ524286:TBA524305 TJV524286:TKW524305 TTR524286:TUS524305 UDN524286:UEO524305 UNJ524286:UOK524305 UXF524286:UYG524305 VHB524286:VIC524305 VQX524286:VRY524305 WAT524286:WBU524305 WKP524286:WLQ524305 WUL524286:WVM524305 HZ589822:JA589841 RV589822:SW589841 ABR589822:ACS589841 ALN589822:AMO589841 AVJ589822:AWK589841 BFF589822:BGG589841 BPB589822:BQC589841 BYX589822:BZY589841 CIT589822:CJU589841 CSP589822:CTQ589841 DCL589822:DDM589841 DMH589822:DNI589841 DWD589822:DXE589841 EFZ589822:EHA589841 EPV589822:EQW589841 EZR589822:FAS589841 FJN589822:FKO589841 FTJ589822:FUK589841 GDF589822:GEG589841 GNB589822:GOC589841 GWX589822:GXY589841 HGT589822:HHU589841 HQP589822:HRQ589841 IAL589822:IBM589841 IKH589822:ILI589841 IUD589822:IVE589841 JDZ589822:JFA589841 JNV589822:JOW589841 JXR589822:JYS589841 KHN589822:KIO589841 KRJ589822:KSK589841 LBF589822:LCG589841 LLB589822:LMC589841 LUX589822:LVY589841 MET589822:MFU589841 MOP589822:MPQ589841 MYL589822:MZM589841 NIH589822:NJI589841 NSD589822:NTE589841 OBZ589822:ODA589841 OLV589822:OMW589841 OVR589822:OWS589841 PFN589822:PGO589841 PPJ589822:PQK589841 PZF589822:QAG589841 QJB589822:QKC589841 QSX589822:QTY589841 RCT589822:RDU589841 RMP589822:RNQ589841 RWL589822:RXM589841 SGH589822:SHI589841 SQD589822:SRE589841 SZZ589822:TBA589841 TJV589822:TKW589841 TTR589822:TUS589841 UDN589822:UEO589841 UNJ589822:UOK589841 UXF589822:UYG589841 VHB589822:VIC589841 VQX589822:VRY589841 WAT589822:WBU589841 WKP589822:WLQ589841 WUL589822:WVM589841 HZ655358:JA655377 RV655358:SW655377 ABR655358:ACS655377 ALN655358:AMO655377 AVJ655358:AWK655377 BFF655358:BGG655377 BPB655358:BQC655377 BYX655358:BZY655377 CIT655358:CJU655377 CSP655358:CTQ655377 DCL655358:DDM655377 DMH655358:DNI655377 DWD655358:DXE655377 EFZ655358:EHA655377 EPV655358:EQW655377 EZR655358:FAS655377 FJN655358:FKO655377 FTJ655358:FUK655377 GDF655358:GEG655377 GNB655358:GOC655377 GWX655358:GXY655377 HGT655358:HHU655377 HQP655358:HRQ655377 IAL655358:IBM655377 IKH655358:ILI655377 IUD655358:IVE655377 JDZ655358:JFA655377 JNV655358:JOW655377 JXR655358:JYS655377 KHN655358:KIO655377 KRJ655358:KSK655377 LBF655358:LCG655377 LLB655358:LMC655377 LUX655358:LVY655377 MET655358:MFU655377 MOP655358:MPQ655377 MYL655358:MZM655377 NIH655358:NJI655377 NSD655358:NTE655377 OBZ655358:ODA655377 OLV655358:OMW655377 OVR655358:OWS655377 PFN655358:PGO655377 PPJ655358:PQK655377 PZF655358:QAG655377 QJB655358:QKC655377 QSX655358:QTY655377 RCT655358:RDU655377 RMP655358:RNQ655377 RWL655358:RXM655377 SGH655358:SHI655377 SQD655358:SRE655377 SZZ655358:TBA655377 TJV655358:TKW655377 TTR655358:TUS655377 UDN655358:UEO655377 UNJ655358:UOK655377 UXF655358:UYG655377 VHB655358:VIC655377 VQX655358:VRY655377 WAT655358:WBU655377 WKP655358:WLQ655377 WUL655358:WVM655377 HZ720894:JA720913 RV720894:SW720913 ABR720894:ACS720913 ALN720894:AMO720913 AVJ720894:AWK720913 BFF720894:BGG720913 BPB720894:BQC720913 BYX720894:BZY720913 CIT720894:CJU720913 CSP720894:CTQ720913 DCL720894:DDM720913 DMH720894:DNI720913 DWD720894:DXE720913 EFZ720894:EHA720913 EPV720894:EQW720913 EZR720894:FAS720913 FJN720894:FKO720913 FTJ720894:FUK720913 GDF720894:GEG720913 GNB720894:GOC720913 GWX720894:GXY720913 HGT720894:HHU720913 HQP720894:HRQ720913 IAL720894:IBM720913 IKH720894:ILI720913 IUD720894:IVE720913 JDZ720894:JFA720913 JNV720894:JOW720913 JXR720894:JYS720913 KHN720894:KIO720913 KRJ720894:KSK720913 LBF720894:LCG720913 LLB720894:LMC720913 LUX720894:LVY720913 MET720894:MFU720913 MOP720894:MPQ720913 MYL720894:MZM720913 NIH720894:NJI720913 NSD720894:NTE720913 OBZ720894:ODA720913 OLV720894:OMW720913 OVR720894:OWS720913 PFN720894:PGO720913 PPJ720894:PQK720913 PZF720894:QAG720913 QJB720894:QKC720913 QSX720894:QTY720913 RCT720894:RDU720913 RMP720894:RNQ720913 RWL720894:RXM720913 SGH720894:SHI720913 SQD720894:SRE720913 SZZ720894:TBA720913 TJV720894:TKW720913 TTR720894:TUS720913 UDN720894:UEO720913 UNJ720894:UOK720913 UXF720894:UYG720913 VHB720894:VIC720913 VQX720894:VRY720913 WAT720894:WBU720913 WKP720894:WLQ720913 WUL720894:WVM720913 HZ786430:JA786449 RV786430:SW786449 ABR786430:ACS786449 ALN786430:AMO786449 AVJ786430:AWK786449 BFF786430:BGG786449 BPB786430:BQC786449 BYX786430:BZY786449 CIT786430:CJU786449 CSP786430:CTQ786449 DCL786430:DDM786449 DMH786430:DNI786449 DWD786430:DXE786449 EFZ786430:EHA786449 EPV786430:EQW786449 EZR786430:FAS786449 FJN786430:FKO786449 FTJ786430:FUK786449 GDF786430:GEG786449 GNB786430:GOC786449 GWX786430:GXY786449 HGT786430:HHU786449 HQP786430:HRQ786449 IAL786430:IBM786449 IKH786430:ILI786449 IUD786430:IVE786449 JDZ786430:JFA786449 JNV786430:JOW786449 JXR786430:JYS786449 KHN786430:KIO786449 KRJ786430:KSK786449 LBF786430:LCG786449 LLB786430:LMC786449 LUX786430:LVY786449 MET786430:MFU786449 MOP786430:MPQ786449 MYL786430:MZM786449 NIH786430:NJI786449 NSD786430:NTE786449 OBZ786430:ODA786449 OLV786430:OMW786449 OVR786430:OWS786449 PFN786430:PGO786449 PPJ786430:PQK786449 PZF786430:QAG786449 QJB786430:QKC786449 QSX786430:QTY786449 RCT786430:RDU786449 RMP786430:RNQ786449 RWL786430:RXM786449 SGH786430:SHI786449 SQD786430:SRE786449 SZZ786430:TBA786449 TJV786430:TKW786449 TTR786430:TUS786449 UDN786430:UEO786449 UNJ786430:UOK786449 UXF786430:UYG786449 VHB786430:VIC786449 VQX786430:VRY786449 WAT786430:WBU786449 WKP786430:WLQ786449 WUL786430:WVM786449 HZ851966:JA851985 RV851966:SW851985 ABR851966:ACS851985 ALN851966:AMO851985 AVJ851966:AWK851985 BFF851966:BGG851985 BPB851966:BQC851985 BYX851966:BZY851985 CIT851966:CJU851985 CSP851966:CTQ851985 DCL851966:DDM851985 DMH851966:DNI851985 DWD851966:DXE851985 EFZ851966:EHA851985 EPV851966:EQW851985 EZR851966:FAS851985 FJN851966:FKO851985 FTJ851966:FUK851985 GDF851966:GEG851985 GNB851966:GOC851985 GWX851966:GXY851985 HGT851966:HHU851985 HQP851966:HRQ851985 IAL851966:IBM851985 IKH851966:ILI851985 IUD851966:IVE851985 JDZ851966:JFA851985 JNV851966:JOW851985 JXR851966:JYS851985 KHN851966:KIO851985 KRJ851966:KSK851985 LBF851966:LCG851985 LLB851966:LMC851985 LUX851966:LVY851985 MET851966:MFU851985 MOP851966:MPQ851985 MYL851966:MZM851985 NIH851966:NJI851985 NSD851966:NTE851985 OBZ851966:ODA851985 OLV851966:OMW851985 OVR851966:OWS851985 PFN851966:PGO851985 PPJ851966:PQK851985 PZF851966:QAG851985 QJB851966:QKC851985 QSX851966:QTY851985 RCT851966:RDU851985 RMP851966:RNQ851985 RWL851966:RXM851985 SGH851966:SHI851985 SQD851966:SRE851985 SZZ851966:TBA851985 TJV851966:TKW851985 TTR851966:TUS851985 UDN851966:UEO851985 UNJ851966:UOK851985 UXF851966:UYG851985 VHB851966:VIC851985 VQX851966:VRY851985 WAT851966:WBU851985 WKP851966:WLQ851985 WUL851966:WVM851985 HZ917502:JA917521 RV917502:SW917521 ABR917502:ACS917521 ALN917502:AMO917521 AVJ917502:AWK917521 BFF917502:BGG917521 BPB917502:BQC917521 BYX917502:BZY917521 CIT917502:CJU917521 CSP917502:CTQ917521 DCL917502:DDM917521 DMH917502:DNI917521 DWD917502:DXE917521 EFZ917502:EHA917521 EPV917502:EQW917521 EZR917502:FAS917521 FJN917502:FKO917521 FTJ917502:FUK917521 GDF917502:GEG917521 GNB917502:GOC917521 GWX917502:GXY917521 HGT917502:HHU917521 HQP917502:HRQ917521 IAL917502:IBM917521 IKH917502:ILI917521 IUD917502:IVE917521 JDZ917502:JFA917521 JNV917502:JOW917521 JXR917502:JYS917521 KHN917502:KIO917521 KRJ917502:KSK917521 LBF917502:LCG917521 LLB917502:LMC917521 LUX917502:LVY917521 MET917502:MFU917521 MOP917502:MPQ917521 MYL917502:MZM917521 NIH917502:NJI917521 NSD917502:NTE917521 OBZ917502:ODA917521 OLV917502:OMW917521 OVR917502:OWS917521 PFN917502:PGO917521 PPJ917502:PQK917521 PZF917502:QAG917521 QJB917502:QKC917521 QSX917502:QTY917521 RCT917502:RDU917521 RMP917502:RNQ917521 RWL917502:RXM917521 SGH917502:SHI917521 SQD917502:SRE917521 SZZ917502:TBA917521 TJV917502:TKW917521 TTR917502:TUS917521 UDN917502:UEO917521 UNJ917502:UOK917521 UXF917502:UYG917521 VHB917502:VIC917521 VQX917502:VRY917521 WAT917502:WBU917521 WKP917502:WLQ917521 WUL917502:WVM917521 HZ983038:JA983057 RV983038:SW983057 ABR983038:ACS983057 ALN983038:AMO983057 AVJ983038:AWK983057 BFF983038:BGG983057 BPB983038:BQC983057 BYX983038:BZY983057 CIT983038:CJU983057 CSP983038:CTQ983057 DCL983038:DDM983057 DMH983038:DNI983057 DWD983038:DXE983057 EFZ983038:EHA983057 EPV983038:EQW983057 EZR983038:FAS983057 FJN983038:FKO983057 FTJ983038:FUK983057 GDF983038:GEG983057 GNB983038:GOC983057 GWX983038:GXY983057 HGT983038:HHU983057 HQP983038:HRQ983057 IAL983038:IBM983057 IKH983038:ILI983057 IUD983038:IVE983057 JDZ983038:JFA983057 JNV983038:JOW983057 JXR983038:JYS983057 KHN983038:KIO983057 KRJ983038:KSK983057 LBF983038:LCG983057 LLB983038:LMC983057 LUX983038:LVY983057 MET983038:MFU983057 MOP983038:MPQ983057 MYL983038:MZM983057 NIH983038:NJI983057 NSD983038:NTE983057 OBZ983038:ODA983057 OLV983038:OMW983057 OVR983038:OWS983057 PFN983038:PGO983057 PPJ983038:PQK983057 PZF983038:QAG983057 QJB983038:QKC983057 QSX983038:QTY983057 RCT983038:RDU983057 RMP983038:RNQ983057 RWL983038:RXM983057 SGH983038:SHI983057 SQD983038:SRE983057 SZZ983038:TBA983057 TJV983038:TKW983057 TTR983038:TUS983057 UDN983038:UEO983057 UNJ983038:UOK983057 UXF983038:UYG983057 VHB983038:VIC983057 WKP983038:WLQ983057 N8:N42 RV8:SW42 ABR8:ACS42 ALN8:AMO42 AVJ8:AWK42 BFF8:BGG42 BPB8:BQC42 BYX8:BZY42 CIT8:CJU42 CSP8:CTQ42 DCL8:DDM42 DMH8:DNI42 DWD8:DXE42 EFZ8:EHA42 EPV8:EQW42 EZR8:FAS42 FJN8:FKO42 FTJ8:FUK42 GDF8:GEG42 GNB8:GOC42 GWX8:GXY42 HGT8:HHU42 HQP8:HRQ42 IAL8:IBM42 IKH8:ILI42 IUD8:IVE42 JDZ8:JFA42 JNV8:JOW42 JXR8:JYS42 KHN8:KIO42 KRJ8:KSK42 LBF8:LCG42 LLB8:LMC42 LUX8:LVY42 MET8:MFU42 MOP8:MPQ42 MYL8:MZM42 NIH8:NJI42 NSD8:NTE42 OBZ8:ODA42 OLV8:OMW42 OVR8:OWS42 PFN8:PGO42 PPJ8:PQK42 PZF8:QAG42 QJB8:QKC42 QSX8:QTY42 RCT8:RDU42 RMP8:RNQ42 RWL8:RXM42 SGH8:SHI42 SQD8:SRE42 SZZ8:TBA42 TJV8:TKW42 TTR8:TUS42 UDN8:UEO42 UNJ8:UOK42 UXF8:UYG42 VHB8:VIC42 VQX8:VRY42 WAT8:WBU42 WKP8:WLQ42 WUL8:WVM42 HZ8:JA42 G983039:M983058 G917503:M917522 G851967:M851986 G786431:M786450 G720895:M720914 G655359:M655378 G589823:M589842 G524287:M524306 G458751:M458770 G393215:M393234 G327679:M327698 G262143:M262162 G196607:M196626 G131071:M131090 G65535:M65554">
      <formula1>IF(#REF!="×","")</formula1>
    </dataValidation>
    <dataValidation type="list" allowBlank="1" showInputMessage="1" showErrorMessage="1" sqref="WUH983038:WUH983057 HV65534:HV65553 RR65534:RR65553 ABN65534:ABN65553 ALJ65534:ALJ65553 AVF65534:AVF65553 BFB65534:BFB65553 BOX65534:BOX65553 BYT65534:BYT65553 CIP65534:CIP65553 CSL65534:CSL65553 DCH65534:DCH65553 DMD65534:DMD65553 DVZ65534:DVZ65553 EFV65534:EFV65553 EPR65534:EPR65553 EZN65534:EZN65553 FJJ65534:FJJ65553 FTF65534:FTF65553 GDB65534:GDB65553 GMX65534:GMX65553 GWT65534:GWT65553 HGP65534:HGP65553 HQL65534:HQL65553 IAH65534:IAH65553 IKD65534:IKD65553 ITZ65534:ITZ65553 JDV65534:JDV65553 JNR65534:JNR65553 JXN65534:JXN65553 KHJ65534:KHJ65553 KRF65534:KRF65553 LBB65534:LBB65553 LKX65534:LKX65553 LUT65534:LUT65553 MEP65534:MEP65553 MOL65534:MOL65553 MYH65534:MYH65553 NID65534:NID65553 NRZ65534:NRZ65553 OBV65534:OBV65553 OLR65534:OLR65553 OVN65534:OVN65553 PFJ65534:PFJ65553 PPF65534:PPF65553 PZB65534:PZB65553 QIX65534:QIX65553 QST65534:QST65553 RCP65534:RCP65553 RML65534:RML65553 RWH65534:RWH65553 SGD65534:SGD65553 SPZ65534:SPZ65553 SZV65534:SZV65553 TJR65534:TJR65553 TTN65534:TTN65553 UDJ65534:UDJ65553 UNF65534:UNF65553 UXB65534:UXB65553 VGX65534:VGX65553 VQT65534:VQT65553 WAP65534:WAP65553 WKL65534:WKL65553 WUH65534:WUH65553 HV131070:HV131089 RR131070:RR131089 ABN131070:ABN131089 ALJ131070:ALJ131089 AVF131070:AVF131089 BFB131070:BFB131089 BOX131070:BOX131089 BYT131070:BYT131089 CIP131070:CIP131089 CSL131070:CSL131089 DCH131070:DCH131089 DMD131070:DMD131089 DVZ131070:DVZ131089 EFV131070:EFV131089 EPR131070:EPR131089 EZN131070:EZN131089 FJJ131070:FJJ131089 FTF131070:FTF131089 GDB131070:GDB131089 GMX131070:GMX131089 GWT131070:GWT131089 HGP131070:HGP131089 HQL131070:HQL131089 IAH131070:IAH131089 IKD131070:IKD131089 ITZ131070:ITZ131089 JDV131070:JDV131089 JNR131070:JNR131089 JXN131070:JXN131089 KHJ131070:KHJ131089 KRF131070:KRF131089 LBB131070:LBB131089 LKX131070:LKX131089 LUT131070:LUT131089 MEP131070:MEP131089 MOL131070:MOL131089 MYH131070:MYH131089 NID131070:NID131089 NRZ131070:NRZ131089 OBV131070:OBV131089 OLR131070:OLR131089 OVN131070:OVN131089 PFJ131070:PFJ131089 PPF131070:PPF131089 PZB131070:PZB131089 QIX131070:QIX131089 QST131070:QST131089 RCP131070:RCP131089 RML131070:RML131089 RWH131070:RWH131089 SGD131070:SGD131089 SPZ131070:SPZ131089 SZV131070:SZV131089 TJR131070:TJR131089 TTN131070:TTN131089 UDJ131070:UDJ131089 UNF131070:UNF131089 UXB131070:UXB131089 VGX131070:VGX131089 VQT131070:VQT131089 WAP131070:WAP131089 WKL131070:WKL131089 WUH131070:WUH131089 HV196606:HV196625 RR196606:RR196625 ABN196606:ABN196625 ALJ196606:ALJ196625 AVF196606:AVF196625 BFB196606:BFB196625 BOX196606:BOX196625 BYT196606:BYT196625 CIP196606:CIP196625 CSL196606:CSL196625 DCH196606:DCH196625 DMD196606:DMD196625 DVZ196606:DVZ196625 EFV196606:EFV196625 EPR196606:EPR196625 EZN196606:EZN196625 FJJ196606:FJJ196625 FTF196606:FTF196625 GDB196606:GDB196625 GMX196606:GMX196625 GWT196606:GWT196625 HGP196606:HGP196625 HQL196606:HQL196625 IAH196606:IAH196625 IKD196606:IKD196625 ITZ196606:ITZ196625 JDV196606:JDV196625 JNR196606:JNR196625 JXN196606:JXN196625 KHJ196606:KHJ196625 KRF196606:KRF196625 LBB196606:LBB196625 LKX196606:LKX196625 LUT196606:LUT196625 MEP196606:MEP196625 MOL196606:MOL196625 MYH196606:MYH196625 NID196606:NID196625 NRZ196606:NRZ196625 OBV196606:OBV196625 OLR196606:OLR196625 OVN196606:OVN196625 PFJ196606:PFJ196625 PPF196606:PPF196625 PZB196606:PZB196625 QIX196606:QIX196625 QST196606:QST196625 RCP196606:RCP196625 RML196606:RML196625 RWH196606:RWH196625 SGD196606:SGD196625 SPZ196606:SPZ196625 SZV196606:SZV196625 TJR196606:TJR196625 TTN196606:TTN196625 UDJ196606:UDJ196625 UNF196606:UNF196625 UXB196606:UXB196625 VGX196606:VGX196625 VQT196606:VQT196625 WAP196606:WAP196625 WKL196606:WKL196625 WUH196606:WUH196625 HV262142:HV262161 RR262142:RR262161 ABN262142:ABN262161 ALJ262142:ALJ262161 AVF262142:AVF262161 BFB262142:BFB262161 BOX262142:BOX262161 BYT262142:BYT262161 CIP262142:CIP262161 CSL262142:CSL262161 DCH262142:DCH262161 DMD262142:DMD262161 DVZ262142:DVZ262161 EFV262142:EFV262161 EPR262142:EPR262161 EZN262142:EZN262161 FJJ262142:FJJ262161 FTF262142:FTF262161 GDB262142:GDB262161 GMX262142:GMX262161 GWT262142:GWT262161 HGP262142:HGP262161 HQL262142:HQL262161 IAH262142:IAH262161 IKD262142:IKD262161 ITZ262142:ITZ262161 JDV262142:JDV262161 JNR262142:JNR262161 JXN262142:JXN262161 KHJ262142:KHJ262161 KRF262142:KRF262161 LBB262142:LBB262161 LKX262142:LKX262161 LUT262142:LUT262161 MEP262142:MEP262161 MOL262142:MOL262161 MYH262142:MYH262161 NID262142:NID262161 NRZ262142:NRZ262161 OBV262142:OBV262161 OLR262142:OLR262161 OVN262142:OVN262161 PFJ262142:PFJ262161 PPF262142:PPF262161 PZB262142:PZB262161 QIX262142:QIX262161 QST262142:QST262161 RCP262142:RCP262161 RML262142:RML262161 RWH262142:RWH262161 SGD262142:SGD262161 SPZ262142:SPZ262161 SZV262142:SZV262161 TJR262142:TJR262161 TTN262142:TTN262161 UDJ262142:UDJ262161 UNF262142:UNF262161 UXB262142:UXB262161 VGX262142:VGX262161 VQT262142:VQT262161 WAP262142:WAP262161 WKL262142:WKL262161 WUH262142:WUH262161 HV327678:HV327697 RR327678:RR327697 ABN327678:ABN327697 ALJ327678:ALJ327697 AVF327678:AVF327697 BFB327678:BFB327697 BOX327678:BOX327697 BYT327678:BYT327697 CIP327678:CIP327697 CSL327678:CSL327697 DCH327678:DCH327697 DMD327678:DMD327697 DVZ327678:DVZ327697 EFV327678:EFV327697 EPR327678:EPR327697 EZN327678:EZN327697 FJJ327678:FJJ327697 FTF327678:FTF327697 GDB327678:GDB327697 GMX327678:GMX327697 GWT327678:GWT327697 HGP327678:HGP327697 HQL327678:HQL327697 IAH327678:IAH327697 IKD327678:IKD327697 ITZ327678:ITZ327697 JDV327678:JDV327697 JNR327678:JNR327697 JXN327678:JXN327697 KHJ327678:KHJ327697 KRF327678:KRF327697 LBB327678:LBB327697 LKX327678:LKX327697 LUT327678:LUT327697 MEP327678:MEP327697 MOL327678:MOL327697 MYH327678:MYH327697 NID327678:NID327697 NRZ327678:NRZ327697 OBV327678:OBV327697 OLR327678:OLR327697 OVN327678:OVN327697 PFJ327678:PFJ327697 PPF327678:PPF327697 PZB327678:PZB327697 QIX327678:QIX327697 QST327678:QST327697 RCP327678:RCP327697 RML327678:RML327697 RWH327678:RWH327697 SGD327678:SGD327697 SPZ327678:SPZ327697 SZV327678:SZV327697 TJR327678:TJR327697 TTN327678:TTN327697 UDJ327678:UDJ327697 UNF327678:UNF327697 UXB327678:UXB327697 VGX327678:VGX327697 VQT327678:VQT327697 WAP327678:WAP327697 WKL327678:WKL327697 WUH327678:WUH327697 HV393214:HV393233 RR393214:RR393233 ABN393214:ABN393233 ALJ393214:ALJ393233 AVF393214:AVF393233 BFB393214:BFB393233 BOX393214:BOX393233 BYT393214:BYT393233 CIP393214:CIP393233 CSL393214:CSL393233 DCH393214:DCH393233 DMD393214:DMD393233 DVZ393214:DVZ393233 EFV393214:EFV393233 EPR393214:EPR393233 EZN393214:EZN393233 FJJ393214:FJJ393233 FTF393214:FTF393233 GDB393214:GDB393233 GMX393214:GMX393233 GWT393214:GWT393233 HGP393214:HGP393233 HQL393214:HQL393233 IAH393214:IAH393233 IKD393214:IKD393233 ITZ393214:ITZ393233 JDV393214:JDV393233 JNR393214:JNR393233 JXN393214:JXN393233 KHJ393214:KHJ393233 KRF393214:KRF393233 LBB393214:LBB393233 LKX393214:LKX393233 LUT393214:LUT393233 MEP393214:MEP393233 MOL393214:MOL393233 MYH393214:MYH393233 NID393214:NID393233 NRZ393214:NRZ393233 OBV393214:OBV393233 OLR393214:OLR393233 OVN393214:OVN393233 PFJ393214:PFJ393233 PPF393214:PPF393233 PZB393214:PZB393233 QIX393214:QIX393233 QST393214:QST393233 RCP393214:RCP393233 RML393214:RML393233 RWH393214:RWH393233 SGD393214:SGD393233 SPZ393214:SPZ393233 SZV393214:SZV393233 TJR393214:TJR393233 TTN393214:TTN393233 UDJ393214:UDJ393233 UNF393214:UNF393233 UXB393214:UXB393233 VGX393214:VGX393233 VQT393214:VQT393233 WAP393214:WAP393233 WKL393214:WKL393233 WUH393214:WUH393233 HV458750:HV458769 RR458750:RR458769 ABN458750:ABN458769 ALJ458750:ALJ458769 AVF458750:AVF458769 BFB458750:BFB458769 BOX458750:BOX458769 BYT458750:BYT458769 CIP458750:CIP458769 CSL458750:CSL458769 DCH458750:DCH458769 DMD458750:DMD458769 DVZ458750:DVZ458769 EFV458750:EFV458769 EPR458750:EPR458769 EZN458750:EZN458769 FJJ458750:FJJ458769 FTF458750:FTF458769 GDB458750:GDB458769 GMX458750:GMX458769 GWT458750:GWT458769 HGP458750:HGP458769 HQL458750:HQL458769 IAH458750:IAH458769 IKD458750:IKD458769 ITZ458750:ITZ458769 JDV458750:JDV458769 JNR458750:JNR458769 JXN458750:JXN458769 KHJ458750:KHJ458769 KRF458750:KRF458769 LBB458750:LBB458769 LKX458750:LKX458769 LUT458750:LUT458769 MEP458750:MEP458769 MOL458750:MOL458769 MYH458750:MYH458769 NID458750:NID458769 NRZ458750:NRZ458769 OBV458750:OBV458769 OLR458750:OLR458769 OVN458750:OVN458769 PFJ458750:PFJ458769 PPF458750:PPF458769 PZB458750:PZB458769 QIX458750:QIX458769 QST458750:QST458769 RCP458750:RCP458769 RML458750:RML458769 RWH458750:RWH458769 SGD458750:SGD458769 SPZ458750:SPZ458769 SZV458750:SZV458769 TJR458750:TJR458769 TTN458750:TTN458769 UDJ458750:UDJ458769 UNF458750:UNF458769 UXB458750:UXB458769 VGX458750:VGX458769 VQT458750:VQT458769 WAP458750:WAP458769 WKL458750:WKL458769 WUH458750:WUH458769 HV524286:HV524305 RR524286:RR524305 ABN524286:ABN524305 ALJ524286:ALJ524305 AVF524286:AVF524305 BFB524286:BFB524305 BOX524286:BOX524305 BYT524286:BYT524305 CIP524286:CIP524305 CSL524286:CSL524305 DCH524286:DCH524305 DMD524286:DMD524305 DVZ524286:DVZ524305 EFV524286:EFV524305 EPR524286:EPR524305 EZN524286:EZN524305 FJJ524286:FJJ524305 FTF524286:FTF524305 GDB524286:GDB524305 GMX524286:GMX524305 GWT524286:GWT524305 HGP524286:HGP524305 HQL524286:HQL524305 IAH524286:IAH524305 IKD524286:IKD524305 ITZ524286:ITZ524305 JDV524286:JDV524305 JNR524286:JNR524305 JXN524286:JXN524305 KHJ524286:KHJ524305 KRF524286:KRF524305 LBB524286:LBB524305 LKX524286:LKX524305 LUT524286:LUT524305 MEP524286:MEP524305 MOL524286:MOL524305 MYH524286:MYH524305 NID524286:NID524305 NRZ524286:NRZ524305 OBV524286:OBV524305 OLR524286:OLR524305 OVN524286:OVN524305 PFJ524286:PFJ524305 PPF524286:PPF524305 PZB524286:PZB524305 QIX524286:QIX524305 QST524286:QST524305 RCP524286:RCP524305 RML524286:RML524305 RWH524286:RWH524305 SGD524286:SGD524305 SPZ524286:SPZ524305 SZV524286:SZV524305 TJR524286:TJR524305 TTN524286:TTN524305 UDJ524286:UDJ524305 UNF524286:UNF524305 UXB524286:UXB524305 VGX524286:VGX524305 VQT524286:VQT524305 WAP524286:WAP524305 WKL524286:WKL524305 WUH524286:WUH524305 HV589822:HV589841 RR589822:RR589841 ABN589822:ABN589841 ALJ589822:ALJ589841 AVF589822:AVF589841 BFB589822:BFB589841 BOX589822:BOX589841 BYT589822:BYT589841 CIP589822:CIP589841 CSL589822:CSL589841 DCH589822:DCH589841 DMD589822:DMD589841 DVZ589822:DVZ589841 EFV589822:EFV589841 EPR589822:EPR589841 EZN589822:EZN589841 FJJ589822:FJJ589841 FTF589822:FTF589841 GDB589822:GDB589841 GMX589822:GMX589841 GWT589822:GWT589841 HGP589822:HGP589841 HQL589822:HQL589841 IAH589822:IAH589841 IKD589822:IKD589841 ITZ589822:ITZ589841 JDV589822:JDV589841 JNR589822:JNR589841 JXN589822:JXN589841 KHJ589822:KHJ589841 KRF589822:KRF589841 LBB589822:LBB589841 LKX589822:LKX589841 LUT589822:LUT589841 MEP589822:MEP589841 MOL589822:MOL589841 MYH589822:MYH589841 NID589822:NID589841 NRZ589822:NRZ589841 OBV589822:OBV589841 OLR589822:OLR589841 OVN589822:OVN589841 PFJ589822:PFJ589841 PPF589822:PPF589841 PZB589822:PZB589841 QIX589822:QIX589841 QST589822:QST589841 RCP589822:RCP589841 RML589822:RML589841 RWH589822:RWH589841 SGD589822:SGD589841 SPZ589822:SPZ589841 SZV589822:SZV589841 TJR589822:TJR589841 TTN589822:TTN589841 UDJ589822:UDJ589841 UNF589822:UNF589841 UXB589822:UXB589841 VGX589822:VGX589841 VQT589822:VQT589841 WAP589822:WAP589841 WKL589822:WKL589841 WUH589822:WUH589841 HV655358:HV655377 RR655358:RR655377 ABN655358:ABN655377 ALJ655358:ALJ655377 AVF655358:AVF655377 BFB655358:BFB655377 BOX655358:BOX655377 BYT655358:BYT655377 CIP655358:CIP655377 CSL655358:CSL655377 DCH655358:DCH655377 DMD655358:DMD655377 DVZ655358:DVZ655377 EFV655358:EFV655377 EPR655358:EPR655377 EZN655358:EZN655377 FJJ655358:FJJ655377 FTF655358:FTF655377 GDB655358:GDB655377 GMX655358:GMX655377 GWT655358:GWT655377 HGP655358:HGP655377 HQL655358:HQL655377 IAH655358:IAH655377 IKD655358:IKD655377 ITZ655358:ITZ655377 JDV655358:JDV655377 JNR655358:JNR655377 JXN655358:JXN655377 KHJ655358:KHJ655377 KRF655358:KRF655377 LBB655358:LBB655377 LKX655358:LKX655377 LUT655358:LUT655377 MEP655358:MEP655377 MOL655358:MOL655377 MYH655358:MYH655377 NID655358:NID655377 NRZ655358:NRZ655377 OBV655358:OBV655377 OLR655358:OLR655377 OVN655358:OVN655377 PFJ655358:PFJ655377 PPF655358:PPF655377 PZB655358:PZB655377 QIX655358:QIX655377 QST655358:QST655377 RCP655358:RCP655377 RML655358:RML655377 RWH655358:RWH655377 SGD655358:SGD655377 SPZ655358:SPZ655377 SZV655358:SZV655377 TJR655358:TJR655377 TTN655358:TTN655377 UDJ655358:UDJ655377 UNF655358:UNF655377 UXB655358:UXB655377 VGX655358:VGX655377 VQT655358:VQT655377 WAP655358:WAP655377 WKL655358:WKL655377 WUH655358:WUH655377 HV720894:HV720913 RR720894:RR720913 ABN720894:ABN720913 ALJ720894:ALJ720913 AVF720894:AVF720913 BFB720894:BFB720913 BOX720894:BOX720913 BYT720894:BYT720913 CIP720894:CIP720913 CSL720894:CSL720913 DCH720894:DCH720913 DMD720894:DMD720913 DVZ720894:DVZ720913 EFV720894:EFV720913 EPR720894:EPR720913 EZN720894:EZN720913 FJJ720894:FJJ720913 FTF720894:FTF720913 GDB720894:GDB720913 GMX720894:GMX720913 GWT720894:GWT720913 HGP720894:HGP720913 HQL720894:HQL720913 IAH720894:IAH720913 IKD720894:IKD720913 ITZ720894:ITZ720913 JDV720894:JDV720913 JNR720894:JNR720913 JXN720894:JXN720913 KHJ720894:KHJ720913 KRF720894:KRF720913 LBB720894:LBB720913 LKX720894:LKX720913 LUT720894:LUT720913 MEP720894:MEP720913 MOL720894:MOL720913 MYH720894:MYH720913 NID720894:NID720913 NRZ720894:NRZ720913 OBV720894:OBV720913 OLR720894:OLR720913 OVN720894:OVN720913 PFJ720894:PFJ720913 PPF720894:PPF720913 PZB720894:PZB720913 QIX720894:QIX720913 QST720894:QST720913 RCP720894:RCP720913 RML720894:RML720913 RWH720894:RWH720913 SGD720894:SGD720913 SPZ720894:SPZ720913 SZV720894:SZV720913 TJR720894:TJR720913 TTN720894:TTN720913 UDJ720894:UDJ720913 UNF720894:UNF720913 UXB720894:UXB720913 VGX720894:VGX720913 VQT720894:VQT720913 WAP720894:WAP720913 WKL720894:WKL720913 WUH720894:WUH720913 HV786430:HV786449 RR786430:RR786449 ABN786430:ABN786449 ALJ786430:ALJ786449 AVF786430:AVF786449 BFB786430:BFB786449 BOX786430:BOX786449 BYT786430:BYT786449 CIP786430:CIP786449 CSL786430:CSL786449 DCH786430:DCH786449 DMD786430:DMD786449 DVZ786430:DVZ786449 EFV786430:EFV786449 EPR786430:EPR786449 EZN786430:EZN786449 FJJ786430:FJJ786449 FTF786430:FTF786449 GDB786430:GDB786449 GMX786430:GMX786449 GWT786430:GWT786449 HGP786430:HGP786449 HQL786430:HQL786449 IAH786430:IAH786449 IKD786430:IKD786449 ITZ786430:ITZ786449 JDV786430:JDV786449 JNR786430:JNR786449 JXN786430:JXN786449 KHJ786430:KHJ786449 KRF786430:KRF786449 LBB786430:LBB786449 LKX786430:LKX786449 LUT786430:LUT786449 MEP786430:MEP786449 MOL786430:MOL786449 MYH786430:MYH786449 NID786430:NID786449 NRZ786430:NRZ786449 OBV786430:OBV786449 OLR786430:OLR786449 OVN786430:OVN786449 PFJ786430:PFJ786449 PPF786430:PPF786449 PZB786430:PZB786449 QIX786430:QIX786449 QST786430:QST786449 RCP786430:RCP786449 RML786430:RML786449 RWH786430:RWH786449 SGD786430:SGD786449 SPZ786430:SPZ786449 SZV786430:SZV786449 TJR786430:TJR786449 TTN786430:TTN786449 UDJ786430:UDJ786449 UNF786430:UNF786449 UXB786430:UXB786449 VGX786430:VGX786449 VQT786430:VQT786449 WAP786430:WAP786449 WKL786430:WKL786449 WUH786430:WUH786449 HV851966:HV851985 RR851966:RR851985 ABN851966:ABN851985 ALJ851966:ALJ851985 AVF851966:AVF851985 BFB851966:BFB851985 BOX851966:BOX851985 BYT851966:BYT851985 CIP851966:CIP851985 CSL851966:CSL851985 DCH851966:DCH851985 DMD851966:DMD851985 DVZ851966:DVZ851985 EFV851966:EFV851985 EPR851966:EPR851985 EZN851966:EZN851985 FJJ851966:FJJ851985 FTF851966:FTF851985 GDB851966:GDB851985 GMX851966:GMX851985 GWT851966:GWT851985 HGP851966:HGP851985 HQL851966:HQL851985 IAH851966:IAH851985 IKD851966:IKD851985 ITZ851966:ITZ851985 JDV851966:JDV851985 JNR851966:JNR851985 JXN851966:JXN851985 KHJ851966:KHJ851985 KRF851966:KRF851985 LBB851966:LBB851985 LKX851966:LKX851985 LUT851966:LUT851985 MEP851966:MEP851985 MOL851966:MOL851985 MYH851966:MYH851985 NID851966:NID851985 NRZ851966:NRZ851985 OBV851966:OBV851985 OLR851966:OLR851985 OVN851966:OVN851985 PFJ851966:PFJ851985 PPF851966:PPF851985 PZB851966:PZB851985 QIX851966:QIX851985 QST851966:QST851985 RCP851966:RCP851985 RML851966:RML851985 RWH851966:RWH851985 SGD851966:SGD851985 SPZ851966:SPZ851985 SZV851966:SZV851985 TJR851966:TJR851985 TTN851966:TTN851985 UDJ851966:UDJ851985 UNF851966:UNF851985 UXB851966:UXB851985 VGX851966:VGX851985 VQT851966:VQT851985 WAP851966:WAP851985 WKL851966:WKL851985 WUH851966:WUH851985 HV917502:HV917521 RR917502:RR917521 ABN917502:ABN917521 ALJ917502:ALJ917521 AVF917502:AVF917521 BFB917502:BFB917521 BOX917502:BOX917521 BYT917502:BYT917521 CIP917502:CIP917521 CSL917502:CSL917521 DCH917502:DCH917521 DMD917502:DMD917521 DVZ917502:DVZ917521 EFV917502:EFV917521 EPR917502:EPR917521 EZN917502:EZN917521 FJJ917502:FJJ917521 FTF917502:FTF917521 GDB917502:GDB917521 GMX917502:GMX917521 GWT917502:GWT917521 HGP917502:HGP917521 HQL917502:HQL917521 IAH917502:IAH917521 IKD917502:IKD917521 ITZ917502:ITZ917521 JDV917502:JDV917521 JNR917502:JNR917521 JXN917502:JXN917521 KHJ917502:KHJ917521 KRF917502:KRF917521 LBB917502:LBB917521 LKX917502:LKX917521 LUT917502:LUT917521 MEP917502:MEP917521 MOL917502:MOL917521 MYH917502:MYH917521 NID917502:NID917521 NRZ917502:NRZ917521 OBV917502:OBV917521 OLR917502:OLR917521 OVN917502:OVN917521 PFJ917502:PFJ917521 PPF917502:PPF917521 PZB917502:PZB917521 QIX917502:QIX917521 QST917502:QST917521 RCP917502:RCP917521 RML917502:RML917521 RWH917502:RWH917521 SGD917502:SGD917521 SPZ917502:SPZ917521 SZV917502:SZV917521 TJR917502:TJR917521 TTN917502:TTN917521 UDJ917502:UDJ917521 UNF917502:UNF917521 UXB917502:UXB917521 VGX917502:VGX917521 VQT917502:VQT917521 WAP917502:WAP917521 WKL917502:WKL917521 WUH917502:WUH917521 HV983038:HV983057 RR983038:RR983057 ABN983038:ABN983057 ALJ983038:ALJ983057 AVF983038:AVF983057 BFB983038:BFB983057 BOX983038:BOX983057 BYT983038:BYT983057 CIP983038:CIP983057 CSL983038:CSL983057 DCH983038:DCH983057 DMD983038:DMD983057 DVZ983038:DVZ983057 EFV983038:EFV983057 EPR983038:EPR983057 EZN983038:EZN983057 FJJ983038:FJJ983057 FTF983038:FTF983057 GDB983038:GDB983057 GMX983038:GMX983057 GWT983038:GWT983057 HGP983038:HGP983057 HQL983038:HQL983057 IAH983038:IAH983057 IKD983038:IKD983057 ITZ983038:ITZ983057 JDV983038:JDV983057 JNR983038:JNR983057 JXN983038:JXN983057 KHJ983038:KHJ983057 KRF983038:KRF983057 LBB983038:LBB983057 LKX983038:LKX983057 LUT983038:LUT983057 MEP983038:MEP983057 MOL983038:MOL983057 MYH983038:MYH983057 NID983038:NID983057 NRZ983038:NRZ983057 OBV983038:OBV983057 OLR983038:OLR983057 OVN983038:OVN983057 PFJ983038:PFJ983057 PPF983038:PPF983057 PZB983038:PZB983057 QIX983038:QIX983057 QST983038:QST983057 RCP983038:RCP983057 RML983038:RML983057 RWH983038:RWH983057 SGD983038:SGD983057 SPZ983038:SPZ983057 SZV983038:SZV983057 TJR983038:TJR983057 TTN983038:TTN983057 UDJ983038:UDJ983057 UNF983038:UNF983057 UXB983038:UXB983057 VGX983038:VGX983057 VQT983038:VQT983057 WAP983038:WAP983057 WKL983038:WKL983057 HV8:HV42 RR8:RR42 ABN8:ABN42 ALJ8:ALJ42 AVF8:AVF42 BFB8:BFB42 BOX8:BOX42 BYT8:BYT42 CIP8:CIP42 CSL8:CSL42 DCH8:DCH42 DMD8:DMD42 DVZ8:DVZ42 EFV8:EFV42 EPR8:EPR42 EZN8:EZN42 FJJ8:FJJ42 FTF8:FTF42 GDB8:GDB42 GMX8:GMX42 GWT8:GWT42 HGP8:HGP42 HQL8:HQL42 IAH8:IAH42 IKD8:IKD42 ITZ8:ITZ42 JDV8:JDV42 JNR8:JNR42 JXN8:JXN42 KHJ8:KHJ42 KRF8:KRF42 LBB8:LBB42 LKX8:LKX42 LUT8:LUT42 MEP8:MEP42 MOL8:MOL42 MYH8:MYH42 NID8:NID42 NRZ8:NRZ42 OBV8:OBV42 OLR8:OLR42 OVN8:OVN42 PFJ8:PFJ42 PPF8:PPF42 PZB8:PZB42 QIX8:QIX42 QST8:QST42 RCP8:RCP42 RML8:RML42 RWH8:RWH42 SGD8:SGD42 SPZ8:SPZ42 SZV8:SZV42 TJR8:TJR42 TTN8:TTN42 UDJ8:UDJ42 UNF8:UNF42 UXB8:UXB42 VGX8:VGX42 VQT8:VQT42 WAP8:WAP42 WKL8:WKL42 WUH8:WUH42">
      <formula1>"教育・保育従事者,教育・保育従事者以外"</formula1>
    </dataValidation>
    <dataValidation type="list" allowBlank="1" showInputMessage="1" showErrorMessage="1" sqref="WUG983038:WUG983057 F65535:F65554 HU65534:HU65553 RQ65534:RQ65553 ABM65534:ABM65553 ALI65534:ALI65553 AVE65534:AVE65553 BFA65534:BFA65553 BOW65534:BOW65553 BYS65534:BYS65553 CIO65534:CIO65553 CSK65534:CSK65553 DCG65534:DCG65553 DMC65534:DMC65553 DVY65534:DVY65553 EFU65534:EFU65553 EPQ65534:EPQ65553 EZM65534:EZM65553 FJI65534:FJI65553 FTE65534:FTE65553 GDA65534:GDA65553 GMW65534:GMW65553 GWS65534:GWS65553 HGO65534:HGO65553 HQK65534:HQK65553 IAG65534:IAG65553 IKC65534:IKC65553 ITY65534:ITY65553 JDU65534:JDU65553 JNQ65534:JNQ65553 JXM65534:JXM65553 KHI65534:KHI65553 KRE65534:KRE65553 LBA65534:LBA65553 LKW65534:LKW65553 LUS65534:LUS65553 MEO65534:MEO65553 MOK65534:MOK65553 MYG65534:MYG65553 NIC65534:NIC65553 NRY65534:NRY65553 OBU65534:OBU65553 OLQ65534:OLQ65553 OVM65534:OVM65553 PFI65534:PFI65553 PPE65534:PPE65553 PZA65534:PZA65553 QIW65534:QIW65553 QSS65534:QSS65553 RCO65534:RCO65553 RMK65534:RMK65553 RWG65534:RWG65553 SGC65534:SGC65553 SPY65534:SPY65553 SZU65534:SZU65553 TJQ65534:TJQ65553 TTM65534:TTM65553 UDI65534:UDI65553 UNE65534:UNE65553 UXA65534:UXA65553 VGW65534:VGW65553 VQS65534:VQS65553 WAO65534:WAO65553 WKK65534:WKK65553 WUG65534:WUG65553 F131071:F131090 HU131070:HU131089 RQ131070:RQ131089 ABM131070:ABM131089 ALI131070:ALI131089 AVE131070:AVE131089 BFA131070:BFA131089 BOW131070:BOW131089 BYS131070:BYS131089 CIO131070:CIO131089 CSK131070:CSK131089 DCG131070:DCG131089 DMC131070:DMC131089 DVY131070:DVY131089 EFU131070:EFU131089 EPQ131070:EPQ131089 EZM131070:EZM131089 FJI131070:FJI131089 FTE131070:FTE131089 GDA131070:GDA131089 GMW131070:GMW131089 GWS131070:GWS131089 HGO131070:HGO131089 HQK131070:HQK131089 IAG131070:IAG131089 IKC131070:IKC131089 ITY131070:ITY131089 JDU131070:JDU131089 JNQ131070:JNQ131089 JXM131070:JXM131089 KHI131070:KHI131089 KRE131070:KRE131089 LBA131070:LBA131089 LKW131070:LKW131089 LUS131070:LUS131089 MEO131070:MEO131089 MOK131070:MOK131089 MYG131070:MYG131089 NIC131070:NIC131089 NRY131070:NRY131089 OBU131070:OBU131089 OLQ131070:OLQ131089 OVM131070:OVM131089 PFI131070:PFI131089 PPE131070:PPE131089 PZA131070:PZA131089 QIW131070:QIW131089 QSS131070:QSS131089 RCO131070:RCO131089 RMK131070:RMK131089 RWG131070:RWG131089 SGC131070:SGC131089 SPY131070:SPY131089 SZU131070:SZU131089 TJQ131070:TJQ131089 TTM131070:TTM131089 UDI131070:UDI131089 UNE131070:UNE131089 UXA131070:UXA131089 VGW131070:VGW131089 VQS131070:VQS131089 WAO131070:WAO131089 WKK131070:WKK131089 WUG131070:WUG131089 F196607:F196626 HU196606:HU196625 RQ196606:RQ196625 ABM196606:ABM196625 ALI196606:ALI196625 AVE196606:AVE196625 BFA196606:BFA196625 BOW196606:BOW196625 BYS196606:BYS196625 CIO196606:CIO196625 CSK196606:CSK196625 DCG196606:DCG196625 DMC196606:DMC196625 DVY196606:DVY196625 EFU196606:EFU196625 EPQ196606:EPQ196625 EZM196606:EZM196625 FJI196606:FJI196625 FTE196606:FTE196625 GDA196606:GDA196625 GMW196606:GMW196625 GWS196606:GWS196625 HGO196606:HGO196625 HQK196606:HQK196625 IAG196606:IAG196625 IKC196606:IKC196625 ITY196606:ITY196625 JDU196606:JDU196625 JNQ196606:JNQ196625 JXM196606:JXM196625 KHI196606:KHI196625 KRE196606:KRE196625 LBA196606:LBA196625 LKW196606:LKW196625 LUS196606:LUS196625 MEO196606:MEO196625 MOK196606:MOK196625 MYG196606:MYG196625 NIC196606:NIC196625 NRY196606:NRY196625 OBU196606:OBU196625 OLQ196606:OLQ196625 OVM196606:OVM196625 PFI196606:PFI196625 PPE196606:PPE196625 PZA196606:PZA196625 QIW196606:QIW196625 QSS196606:QSS196625 RCO196606:RCO196625 RMK196606:RMK196625 RWG196606:RWG196625 SGC196606:SGC196625 SPY196606:SPY196625 SZU196606:SZU196625 TJQ196606:TJQ196625 TTM196606:TTM196625 UDI196606:UDI196625 UNE196606:UNE196625 UXA196606:UXA196625 VGW196606:VGW196625 VQS196606:VQS196625 WAO196606:WAO196625 WKK196606:WKK196625 WUG196606:WUG196625 F262143:F262162 HU262142:HU262161 RQ262142:RQ262161 ABM262142:ABM262161 ALI262142:ALI262161 AVE262142:AVE262161 BFA262142:BFA262161 BOW262142:BOW262161 BYS262142:BYS262161 CIO262142:CIO262161 CSK262142:CSK262161 DCG262142:DCG262161 DMC262142:DMC262161 DVY262142:DVY262161 EFU262142:EFU262161 EPQ262142:EPQ262161 EZM262142:EZM262161 FJI262142:FJI262161 FTE262142:FTE262161 GDA262142:GDA262161 GMW262142:GMW262161 GWS262142:GWS262161 HGO262142:HGO262161 HQK262142:HQK262161 IAG262142:IAG262161 IKC262142:IKC262161 ITY262142:ITY262161 JDU262142:JDU262161 JNQ262142:JNQ262161 JXM262142:JXM262161 KHI262142:KHI262161 KRE262142:KRE262161 LBA262142:LBA262161 LKW262142:LKW262161 LUS262142:LUS262161 MEO262142:MEO262161 MOK262142:MOK262161 MYG262142:MYG262161 NIC262142:NIC262161 NRY262142:NRY262161 OBU262142:OBU262161 OLQ262142:OLQ262161 OVM262142:OVM262161 PFI262142:PFI262161 PPE262142:PPE262161 PZA262142:PZA262161 QIW262142:QIW262161 QSS262142:QSS262161 RCO262142:RCO262161 RMK262142:RMK262161 RWG262142:RWG262161 SGC262142:SGC262161 SPY262142:SPY262161 SZU262142:SZU262161 TJQ262142:TJQ262161 TTM262142:TTM262161 UDI262142:UDI262161 UNE262142:UNE262161 UXA262142:UXA262161 VGW262142:VGW262161 VQS262142:VQS262161 WAO262142:WAO262161 WKK262142:WKK262161 WUG262142:WUG262161 F327679:F327698 HU327678:HU327697 RQ327678:RQ327697 ABM327678:ABM327697 ALI327678:ALI327697 AVE327678:AVE327697 BFA327678:BFA327697 BOW327678:BOW327697 BYS327678:BYS327697 CIO327678:CIO327697 CSK327678:CSK327697 DCG327678:DCG327697 DMC327678:DMC327697 DVY327678:DVY327697 EFU327678:EFU327697 EPQ327678:EPQ327697 EZM327678:EZM327697 FJI327678:FJI327697 FTE327678:FTE327697 GDA327678:GDA327697 GMW327678:GMW327697 GWS327678:GWS327697 HGO327678:HGO327697 HQK327678:HQK327697 IAG327678:IAG327697 IKC327678:IKC327697 ITY327678:ITY327697 JDU327678:JDU327697 JNQ327678:JNQ327697 JXM327678:JXM327697 KHI327678:KHI327697 KRE327678:KRE327697 LBA327678:LBA327697 LKW327678:LKW327697 LUS327678:LUS327697 MEO327678:MEO327697 MOK327678:MOK327697 MYG327678:MYG327697 NIC327678:NIC327697 NRY327678:NRY327697 OBU327678:OBU327697 OLQ327678:OLQ327697 OVM327678:OVM327697 PFI327678:PFI327697 PPE327678:PPE327697 PZA327678:PZA327697 QIW327678:QIW327697 QSS327678:QSS327697 RCO327678:RCO327697 RMK327678:RMK327697 RWG327678:RWG327697 SGC327678:SGC327697 SPY327678:SPY327697 SZU327678:SZU327697 TJQ327678:TJQ327697 TTM327678:TTM327697 UDI327678:UDI327697 UNE327678:UNE327697 UXA327678:UXA327697 VGW327678:VGW327697 VQS327678:VQS327697 WAO327678:WAO327697 WKK327678:WKK327697 WUG327678:WUG327697 F393215:F393234 HU393214:HU393233 RQ393214:RQ393233 ABM393214:ABM393233 ALI393214:ALI393233 AVE393214:AVE393233 BFA393214:BFA393233 BOW393214:BOW393233 BYS393214:BYS393233 CIO393214:CIO393233 CSK393214:CSK393233 DCG393214:DCG393233 DMC393214:DMC393233 DVY393214:DVY393233 EFU393214:EFU393233 EPQ393214:EPQ393233 EZM393214:EZM393233 FJI393214:FJI393233 FTE393214:FTE393233 GDA393214:GDA393233 GMW393214:GMW393233 GWS393214:GWS393233 HGO393214:HGO393233 HQK393214:HQK393233 IAG393214:IAG393233 IKC393214:IKC393233 ITY393214:ITY393233 JDU393214:JDU393233 JNQ393214:JNQ393233 JXM393214:JXM393233 KHI393214:KHI393233 KRE393214:KRE393233 LBA393214:LBA393233 LKW393214:LKW393233 LUS393214:LUS393233 MEO393214:MEO393233 MOK393214:MOK393233 MYG393214:MYG393233 NIC393214:NIC393233 NRY393214:NRY393233 OBU393214:OBU393233 OLQ393214:OLQ393233 OVM393214:OVM393233 PFI393214:PFI393233 PPE393214:PPE393233 PZA393214:PZA393233 QIW393214:QIW393233 QSS393214:QSS393233 RCO393214:RCO393233 RMK393214:RMK393233 RWG393214:RWG393233 SGC393214:SGC393233 SPY393214:SPY393233 SZU393214:SZU393233 TJQ393214:TJQ393233 TTM393214:TTM393233 UDI393214:UDI393233 UNE393214:UNE393233 UXA393214:UXA393233 VGW393214:VGW393233 VQS393214:VQS393233 WAO393214:WAO393233 WKK393214:WKK393233 WUG393214:WUG393233 F458751:F458770 HU458750:HU458769 RQ458750:RQ458769 ABM458750:ABM458769 ALI458750:ALI458769 AVE458750:AVE458769 BFA458750:BFA458769 BOW458750:BOW458769 BYS458750:BYS458769 CIO458750:CIO458769 CSK458750:CSK458769 DCG458750:DCG458769 DMC458750:DMC458769 DVY458750:DVY458769 EFU458750:EFU458769 EPQ458750:EPQ458769 EZM458750:EZM458769 FJI458750:FJI458769 FTE458750:FTE458769 GDA458750:GDA458769 GMW458750:GMW458769 GWS458750:GWS458769 HGO458750:HGO458769 HQK458750:HQK458769 IAG458750:IAG458769 IKC458750:IKC458769 ITY458750:ITY458769 JDU458750:JDU458769 JNQ458750:JNQ458769 JXM458750:JXM458769 KHI458750:KHI458769 KRE458750:KRE458769 LBA458750:LBA458769 LKW458750:LKW458769 LUS458750:LUS458769 MEO458750:MEO458769 MOK458750:MOK458769 MYG458750:MYG458769 NIC458750:NIC458769 NRY458750:NRY458769 OBU458750:OBU458769 OLQ458750:OLQ458769 OVM458750:OVM458769 PFI458750:PFI458769 PPE458750:PPE458769 PZA458750:PZA458769 QIW458750:QIW458769 QSS458750:QSS458769 RCO458750:RCO458769 RMK458750:RMK458769 RWG458750:RWG458769 SGC458750:SGC458769 SPY458750:SPY458769 SZU458750:SZU458769 TJQ458750:TJQ458769 TTM458750:TTM458769 UDI458750:UDI458769 UNE458750:UNE458769 UXA458750:UXA458769 VGW458750:VGW458769 VQS458750:VQS458769 WAO458750:WAO458769 WKK458750:WKK458769 WUG458750:WUG458769 F524287:F524306 HU524286:HU524305 RQ524286:RQ524305 ABM524286:ABM524305 ALI524286:ALI524305 AVE524286:AVE524305 BFA524286:BFA524305 BOW524286:BOW524305 BYS524286:BYS524305 CIO524286:CIO524305 CSK524286:CSK524305 DCG524286:DCG524305 DMC524286:DMC524305 DVY524286:DVY524305 EFU524286:EFU524305 EPQ524286:EPQ524305 EZM524286:EZM524305 FJI524286:FJI524305 FTE524286:FTE524305 GDA524286:GDA524305 GMW524286:GMW524305 GWS524286:GWS524305 HGO524286:HGO524305 HQK524286:HQK524305 IAG524286:IAG524305 IKC524286:IKC524305 ITY524286:ITY524305 JDU524286:JDU524305 JNQ524286:JNQ524305 JXM524286:JXM524305 KHI524286:KHI524305 KRE524286:KRE524305 LBA524286:LBA524305 LKW524286:LKW524305 LUS524286:LUS524305 MEO524286:MEO524305 MOK524286:MOK524305 MYG524286:MYG524305 NIC524286:NIC524305 NRY524286:NRY524305 OBU524286:OBU524305 OLQ524286:OLQ524305 OVM524286:OVM524305 PFI524286:PFI524305 PPE524286:PPE524305 PZA524286:PZA524305 QIW524286:QIW524305 QSS524286:QSS524305 RCO524286:RCO524305 RMK524286:RMK524305 RWG524286:RWG524305 SGC524286:SGC524305 SPY524286:SPY524305 SZU524286:SZU524305 TJQ524286:TJQ524305 TTM524286:TTM524305 UDI524286:UDI524305 UNE524286:UNE524305 UXA524286:UXA524305 VGW524286:VGW524305 VQS524286:VQS524305 WAO524286:WAO524305 WKK524286:WKK524305 WUG524286:WUG524305 F589823:F589842 HU589822:HU589841 RQ589822:RQ589841 ABM589822:ABM589841 ALI589822:ALI589841 AVE589822:AVE589841 BFA589822:BFA589841 BOW589822:BOW589841 BYS589822:BYS589841 CIO589822:CIO589841 CSK589822:CSK589841 DCG589822:DCG589841 DMC589822:DMC589841 DVY589822:DVY589841 EFU589822:EFU589841 EPQ589822:EPQ589841 EZM589822:EZM589841 FJI589822:FJI589841 FTE589822:FTE589841 GDA589822:GDA589841 GMW589822:GMW589841 GWS589822:GWS589841 HGO589822:HGO589841 HQK589822:HQK589841 IAG589822:IAG589841 IKC589822:IKC589841 ITY589822:ITY589841 JDU589822:JDU589841 JNQ589822:JNQ589841 JXM589822:JXM589841 KHI589822:KHI589841 KRE589822:KRE589841 LBA589822:LBA589841 LKW589822:LKW589841 LUS589822:LUS589841 MEO589822:MEO589841 MOK589822:MOK589841 MYG589822:MYG589841 NIC589822:NIC589841 NRY589822:NRY589841 OBU589822:OBU589841 OLQ589822:OLQ589841 OVM589822:OVM589841 PFI589822:PFI589841 PPE589822:PPE589841 PZA589822:PZA589841 QIW589822:QIW589841 QSS589822:QSS589841 RCO589822:RCO589841 RMK589822:RMK589841 RWG589822:RWG589841 SGC589822:SGC589841 SPY589822:SPY589841 SZU589822:SZU589841 TJQ589822:TJQ589841 TTM589822:TTM589841 UDI589822:UDI589841 UNE589822:UNE589841 UXA589822:UXA589841 VGW589822:VGW589841 VQS589822:VQS589841 WAO589822:WAO589841 WKK589822:WKK589841 WUG589822:WUG589841 F655359:F655378 HU655358:HU655377 RQ655358:RQ655377 ABM655358:ABM655377 ALI655358:ALI655377 AVE655358:AVE655377 BFA655358:BFA655377 BOW655358:BOW655377 BYS655358:BYS655377 CIO655358:CIO655377 CSK655358:CSK655377 DCG655358:DCG655377 DMC655358:DMC655377 DVY655358:DVY655377 EFU655358:EFU655377 EPQ655358:EPQ655377 EZM655358:EZM655377 FJI655358:FJI655377 FTE655358:FTE655377 GDA655358:GDA655377 GMW655358:GMW655377 GWS655358:GWS655377 HGO655358:HGO655377 HQK655358:HQK655377 IAG655358:IAG655377 IKC655358:IKC655377 ITY655358:ITY655377 JDU655358:JDU655377 JNQ655358:JNQ655377 JXM655358:JXM655377 KHI655358:KHI655377 KRE655358:KRE655377 LBA655358:LBA655377 LKW655358:LKW655377 LUS655358:LUS655377 MEO655358:MEO655377 MOK655358:MOK655377 MYG655358:MYG655377 NIC655358:NIC655377 NRY655358:NRY655377 OBU655358:OBU655377 OLQ655358:OLQ655377 OVM655358:OVM655377 PFI655358:PFI655377 PPE655358:PPE655377 PZA655358:PZA655377 QIW655358:QIW655377 QSS655358:QSS655377 RCO655358:RCO655377 RMK655358:RMK655377 RWG655358:RWG655377 SGC655358:SGC655377 SPY655358:SPY655377 SZU655358:SZU655377 TJQ655358:TJQ655377 TTM655358:TTM655377 UDI655358:UDI655377 UNE655358:UNE655377 UXA655358:UXA655377 VGW655358:VGW655377 VQS655358:VQS655377 WAO655358:WAO655377 WKK655358:WKK655377 WUG655358:WUG655377 F720895:F720914 HU720894:HU720913 RQ720894:RQ720913 ABM720894:ABM720913 ALI720894:ALI720913 AVE720894:AVE720913 BFA720894:BFA720913 BOW720894:BOW720913 BYS720894:BYS720913 CIO720894:CIO720913 CSK720894:CSK720913 DCG720894:DCG720913 DMC720894:DMC720913 DVY720894:DVY720913 EFU720894:EFU720913 EPQ720894:EPQ720913 EZM720894:EZM720913 FJI720894:FJI720913 FTE720894:FTE720913 GDA720894:GDA720913 GMW720894:GMW720913 GWS720894:GWS720913 HGO720894:HGO720913 HQK720894:HQK720913 IAG720894:IAG720913 IKC720894:IKC720913 ITY720894:ITY720913 JDU720894:JDU720913 JNQ720894:JNQ720913 JXM720894:JXM720913 KHI720894:KHI720913 KRE720894:KRE720913 LBA720894:LBA720913 LKW720894:LKW720913 LUS720894:LUS720913 MEO720894:MEO720913 MOK720894:MOK720913 MYG720894:MYG720913 NIC720894:NIC720913 NRY720894:NRY720913 OBU720894:OBU720913 OLQ720894:OLQ720913 OVM720894:OVM720913 PFI720894:PFI720913 PPE720894:PPE720913 PZA720894:PZA720913 QIW720894:QIW720913 QSS720894:QSS720913 RCO720894:RCO720913 RMK720894:RMK720913 RWG720894:RWG720913 SGC720894:SGC720913 SPY720894:SPY720913 SZU720894:SZU720913 TJQ720894:TJQ720913 TTM720894:TTM720913 UDI720894:UDI720913 UNE720894:UNE720913 UXA720894:UXA720913 VGW720894:VGW720913 VQS720894:VQS720913 WAO720894:WAO720913 WKK720894:WKK720913 WUG720894:WUG720913 F786431:F786450 HU786430:HU786449 RQ786430:RQ786449 ABM786430:ABM786449 ALI786430:ALI786449 AVE786430:AVE786449 BFA786430:BFA786449 BOW786430:BOW786449 BYS786430:BYS786449 CIO786430:CIO786449 CSK786430:CSK786449 DCG786430:DCG786449 DMC786430:DMC786449 DVY786430:DVY786449 EFU786430:EFU786449 EPQ786430:EPQ786449 EZM786430:EZM786449 FJI786430:FJI786449 FTE786430:FTE786449 GDA786430:GDA786449 GMW786430:GMW786449 GWS786430:GWS786449 HGO786430:HGO786449 HQK786430:HQK786449 IAG786430:IAG786449 IKC786430:IKC786449 ITY786430:ITY786449 JDU786430:JDU786449 JNQ786430:JNQ786449 JXM786430:JXM786449 KHI786430:KHI786449 KRE786430:KRE786449 LBA786430:LBA786449 LKW786430:LKW786449 LUS786430:LUS786449 MEO786430:MEO786449 MOK786430:MOK786449 MYG786430:MYG786449 NIC786430:NIC786449 NRY786430:NRY786449 OBU786430:OBU786449 OLQ786430:OLQ786449 OVM786430:OVM786449 PFI786430:PFI786449 PPE786430:PPE786449 PZA786430:PZA786449 QIW786430:QIW786449 QSS786430:QSS786449 RCO786430:RCO786449 RMK786430:RMK786449 RWG786430:RWG786449 SGC786430:SGC786449 SPY786430:SPY786449 SZU786430:SZU786449 TJQ786430:TJQ786449 TTM786430:TTM786449 UDI786430:UDI786449 UNE786430:UNE786449 UXA786430:UXA786449 VGW786430:VGW786449 VQS786430:VQS786449 WAO786430:WAO786449 WKK786430:WKK786449 WUG786430:WUG786449 F851967:F851986 HU851966:HU851985 RQ851966:RQ851985 ABM851966:ABM851985 ALI851966:ALI851985 AVE851966:AVE851985 BFA851966:BFA851985 BOW851966:BOW851985 BYS851966:BYS851985 CIO851966:CIO851985 CSK851966:CSK851985 DCG851966:DCG851985 DMC851966:DMC851985 DVY851966:DVY851985 EFU851966:EFU851985 EPQ851966:EPQ851985 EZM851966:EZM851985 FJI851966:FJI851985 FTE851966:FTE851985 GDA851966:GDA851985 GMW851966:GMW851985 GWS851966:GWS851985 HGO851966:HGO851985 HQK851966:HQK851985 IAG851966:IAG851985 IKC851966:IKC851985 ITY851966:ITY851985 JDU851966:JDU851985 JNQ851966:JNQ851985 JXM851966:JXM851985 KHI851966:KHI851985 KRE851966:KRE851985 LBA851966:LBA851985 LKW851966:LKW851985 LUS851966:LUS851985 MEO851966:MEO851985 MOK851966:MOK851985 MYG851966:MYG851985 NIC851966:NIC851985 NRY851966:NRY851985 OBU851966:OBU851985 OLQ851966:OLQ851985 OVM851966:OVM851985 PFI851966:PFI851985 PPE851966:PPE851985 PZA851966:PZA851985 QIW851966:QIW851985 QSS851966:QSS851985 RCO851966:RCO851985 RMK851966:RMK851985 RWG851966:RWG851985 SGC851966:SGC851985 SPY851966:SPY851985 SZU851966:SZU851985 TJQ851966:TJQ851985 TTM851966:TTM851985 UDI851966:UDI851985 UNE851966:UNE851985 UXA851966:UXA851985 VGW851966:VGW851985 VQS851966:VQS851985 WAO851966:WAO851985 WKK851966:WKK851985 WUG851966:WUG851985 F917503:F917522 HU917502:HU917521 RQ917502:RQ917521 ABM917502:ABM917521 ALI917502:ALI917521 AVE917502:AVE917521 BFA917502:BFA917521 BOW917502:BOW917521 BYS917502:BYS917521 CIO917502:CIO917521 CSK917502:CSK917521 DCG917502:DCG917521 DMC917502:DMC917521 DVY917502:DVY917521 EFU917502:EFU917521 EPQ917502:EPQ917521 EZM917502:EZM917521 FJI917502:FJI917521 FTE917502:FTE917521 GDA917502:GDA917521 GMW917502:GMW917521 GWS917502:GWS917521 HGO917502:HGO917521 HQK917502:HQK917521 IAG917502:IAG917521 IKC917502:IKC917521 ITY917502:ITY917521 JDU917502:JDU917521 JNQ917502:JNQ917521 JXM917502:JXM917521 KHI917502:KHI917521 KRE917502:KRE917521 LBA917502:LBA917521 LKW917502:LKW917521 LUS917502:LUS917521 MEO917502:MEO917521 MOK917502:MOK917521 MYG917502:MYG917521 NIC917502:NIC917521 NRY917502:NRY917521 OBU917502:OBU917521 OLQ917502:OLQ917521 OVM917502:OVM917521 PFI917502:PFI917521 PPE917502:PPE917521 PZA917502:PZA917521 QIW917502:QIW917521 QSS917502:QSS917521 RCO917502:RCO917521 RMK917502:RMK917521 RWG917502:RWG917521 SGC917502:SGC917521 SPY917502:SPY917521 SZU917502:SZU917521 TJQ917502:TJQ917521 TTM917502:TTM917521 UDI917502:UDI917521 UNE917502:UNE917521 UXA917502:UXA917521 VGW917502:VGW917521 VQS917502:VQS917521 WAO917502:WAO917521 WKK917502:WKK917521 WUG917502:WUG917521 F983039:F983058 HU983038:HU983057 RQ983038:RQ983057 ABM983038:ABM983057 ALI983038:ALI983057 AVE983038:AVE983057 BFA983038:BFA983057 BOW983038:BOW983057 BYS983038:BYS983057 CIO983038:CIO983057 CSK983038:CSK983057 DCG983038:DCG983057 DMC983038:DMC983057 DVY983038:DVY983057 EFU983038:EFU983057 EPQ983038:EPQ983057 EZM983038:EZM983057 FJI983038:FJI983057 FTE983038:FTE983057 GDA983038:GDA983057 GMW983038:GMW983057 GWS983038:GWS983057 HGO983038:HGO983057 HQK983038:HQK983057 IAG983038:IAG983057 IKC983038:IKC983057 ITY983038:ITY983057 JDU983038:JDU983057 JNQ983038:JNQ983057 JXM983038:JXM983057 KHI983038:KHI983057 KRE983038:KRE983057 LBA983038:LBA983057 LKW983038:LKW983057 LUS983038:LUS983057 MEO983038:MEO983057 MOK983038:MOK983057 MYG983038:MYG983057 NIC983038:NIC983057 NRY983038:NRY983057 OBU983038:OBU983057 OLQ983038:OLQ983057 OVM983038:OVM983057 PFI983038:PFI983057 PPE983038:PPE983057 PZA983038:PZA983057 QIW983038:QIW983057 QSS983038:QSS983057 RCO983038:RCO983057 RMK983038:RMK983057 RWG983038:RWG983057 SGC983038:SGC983057 SPY983038:SPY983057 SZU983038:SZU983057 TJQ983038:TJQ983057 TTM983038:TTM983057 UDI983038:UDI983057 UNE983038:UNE983057 UXA983038:UXA983057 VGW983038:VGW983057 VQS983038:VQS983057 WAO983038:WAO983057 WKK983038:WKK983057 WUG8:WUG42 WKK8:WKK42 HU8:HU42 RQ8:RQ42 ABM8:ABM42 ALI8:ALI42 AVE8:AVE42 BFA8:BFA42 BOW8:BOW42 BYS8:BYS42 CIO8:CIO42 CSK8:CSK42 DCG8:DCG42 DMC8:DMC42 DVY8:DVY42 EFU8:EFU42 EPQ8:EPQ42 EZM8:EZM42 FJI8:FJI42 FTE8:FTE42 GDA8:GDA42 GMW8:GMW42 GWS8:GWS42 HGO8:HGO42 HQK8:HQK42 IAG8:IAG42 IKC8:IKC42 ITY8:ITY42 JDU8:JDU42 JNQ8:JNQ42 JXM8:JXM42 KHI8:KHI42 KRE8:KRE42 LBA8:LBA42 LKW8:LKW42 LUS8:LUS42 MEO8:MEO42 MOK8:MOK42 MYG8:MYG42 NIC8:NIC42 NRY8:NRY42 OBU8:OBU42 OLQ8:OLQ42 OVM8:OVM42 PFI8:PFI42 PPE8:PPE42 PZA8:PZA42 QIW8:QIW42 QSS8:QSS42 RCO8:RCO42 RMK8:RMK42 RWG8:RWG42 SGC8:SGC42 SPY8:SPY42 SZU8:SZU42 TJQ8:TJQ42 TTM8:TTM42 UDI8:UDI42 UNE8:UNE42 UXA8:UXA42 VGW8:VGW42 VQS8:VQS42 WAO8:WAO42 F8:F37">
      <formula1>"常勤,非常勤"</formula1>
    </dataValidation>
    <dataValidation type="list" showInputMessage="1" showErrorMessage="1" prompt="空白にする時は、「Delete」キーを押してください。" sqref="WUI983038:WUI983057 HW65534:HW65553 RS65534:RS65553 ABO65534:ABO65553 ALK65534:ALK65553 AVG65534:AVG65553 BFC65534:BFC65553 BOY65534:BOY65553 BYU65534:BYU65553 CIQ65534:CIQ65553 CSM65534:CSM65553 DCI65534:DCI65553 DME65534:DME65553 DWA65534:DWA65553 EFW65534:EFW65553 EPS65534:EPS65553 EZO65534:EZO65553 FJK65534:FJK65553 FTG65534:FTG65553 GDC65534:GDC65553 GMY65534:GMY65553 GWU65534:GWU65553 HGQ65534:HGQ65553 HQM65534:HQM65553 IAI65534:IAI65553 IKE65534:IKE65553 IUA65534:IUA65553 JDW65534:JDW65553 JNS65534:JNS65553 JXO65534:JXO65553 KHK65534:KHK65553 KRG65534:KRG65553 LBC65534:LBC65553 LKY65534:LKY65553 LUU65534:LUU65553 MEQ65534:MEQ65553 MOM65534:MOM65553 MYI65534:MYI65553 NIE65534:NIE65553 NSA65534:NSA65553 OBW65534:OBW65553 OLS65534:OLS65553 OVO65534:OVO65553 PFK65534:PFK65553 PPG65534:PPG65553 PZC65534:PZC65553 QIY65534:QIY65553 QSU65534:QSU65553 RCQ65534:RCQ65553 RMM65534:RMM65553 RWI65534:RWI65553 SGE65534:SGE65553 SQA65534:SQA65553 SZW65534:SZW65553 TJS65534:TJS65553 TTO65534:TTO65553 UDK65534:UDK65553 UNG65534:UNG65553 UXC65534:UXC65553 VGY65534:VGY65553 VQU65534:VQU65553 WAQ65534:WAQ65553 WKM65534:WKM65553 WUI65534:WUI65553 HW131070:HW131089 RS131070:RS131089 ABO131070:ABO131089 ALK131070:ALK131089 AVG131070:AVG131089 BFC131070:BFC131089 BOY131070:BOY131089 BYU131070:BYU131089 CIQ131070:CIQ131089 CSM131070:CSM131089 DCI131070:DCI131089 DME131070:DME131089 DWA131070:DWA131089 EFW131070:EFW131089 EPS131070:EPS131089 EZO131070:EZO131089 FJK131070:FJK131089 FTG131070:FTG131089 GDC131070:GDC131089 GMY131070:GMY131089 GWU131070:GWU131089 HGQ131070:HGQ131089 HQM131070:HQM131089 IAI131070:IAI131089 IKE131070:IKE131089 IUA131070:IUA131089 JDW131070:JDW131089 JNS131070:JNS131089 JXO131070:JXO131089 KHK131070:KHK131089 KRG131070:KRG131089 LBC131070:LBC131089 LKY131070:LKY131089 LUU131070:LUU131089 MEQ131070:MEQ131089 MOM131070:MOM131089 MYI131070:MYI131089 NIE131070:NIE131089 NSA131070:NSA131089 OBW131070:OBW131089 OLS131070:OLS131089 OVO131070:OVO131089 PFK131070:PFK131089 PPG131070:PPG131089 PZC131070:PZC131089 QIY131070:QIY131089 QSU131070:QSU131089 RCQ131070:RCQ131089 RMM131070:RMM131089 RWI131070:RWI131089 SGE131070:SGE131089 SQA131070:SQA131089 SZW131070:SZW131089 TJS131070:TJS131089 TTO131070:TTO131089 UDK131070:UDK131089 UNG131070:UNG131089 UXC131070:UXC131089 VGY131070:VGY131089 VQU131070:VQU131089 WAQ131070:WAQ131089 WKM131070:WKM131089 WUI131070:WUI131089 HW196606:HW196625 RS196606:RS196625 ABO196606:ABO196625 ALK196606:ALK196625 AVG196606:AVG196625 BFC196606:BFC196625 BOY196606:BOY196625 BYU196606:BYU196625 CIQ196606:CIQ196625 CSM196606:CSM196625 DCI196606:DCI196625 DME196606:DME196625 DWA196606:DWA196625 EFW196606:EFW196625 EPS196606:EPS196625 EZO196606:EZO196625 FJK196606:FJK196625 FTG196606:FTG196625 GDC196606:GDC196625 GMY196606:GMY196625 GWU196606:GWU196625 HGQ196606:HGQ196625 HQM196606:HQM196625 IAI196606:IAI196625 IKE196606:IKE196625 IUA196606:IUA196625 JDW196606:JDW196625 JNS196606:JNS196625 JXO196606:JXO196625 KHK196606:KHK196625 KRG196606:KRG196625 LBC196606:LBC196625 LKY196606:LKY196625 LUU196606:LUU196625 MEQ196606:MEQ196625 MOM196606:MOM196625 MYI196606:MYI196625 NIE196606:NIE196625 NSA196606:NSA196625 OBW196606:OBW196625 OLS196606:OLS196625 OVO196606:OVO196625 PFK196606:PFK196625 PPG196606:PPG196625 PZC196606:PZC196625 QIY196606:QIY196625 QSU196606:QSU196625 RCQ196606:RCQ196625 RMM196606:RMM196625 RWI196606:RWI196625 SGE196606:SGE196625 SQA196606:SQA196625 SZW196606:SZW196625 TJS196606:TJS196625 TTO196606:TTO196625 UDK196606:UDK196625 UNG196606:UNG196625 UXC196606:UXC196625 VGY196606:VGY196625 VQU196606:VQU196625 WAQ196606:WAQ196625 WKM196606:WKM196625 WUI196606:WUI196625 HW262142:HW262161 RS262142:RS262161 ABO262142:ABO262161 ALK262142:ALK262161 AVG262142:AVG262161 BFC262142:BFC262161 BOY262142:BOY262161 BYU262142:BYU262161 CIQ262142:CIQ262161 CSM262142:CSM262161 DCI262142:DCI262161 DME262142:DME262161 DWA262142:DWA262161 EFW262142:EFW262161 EPS262142:EPS262161 EZO262142:EZO262161 FJK262142:FJK262161 FTG262142:FTG262161 GDC262142:GDC262161 GMY262142:GMY262161 GWU262142:GWU262161 HGQ262142:HGQ262161 HQM262142:HQM262161 IAI262142:IAI262161 IKE262142:IKE262161 IUA262142:IUA262161 JDW262142:JDW262161 JNS262142:JNS262161 JXO262142:JXO262161 KHK262142:KHK262161 KRG262142:KRG262161 LBC262142:LBC262161 LKY262142:LKY262161 LUU262142:LUU262161 MEQ262142:MEQ262161 MOM262142:MOM262161 MYI262142:MYI262161 NIE262142:NIE262161 NSA262142:NSA262161 OBW262142:OBW262161 OLS262142:OLS262161 OVO262142:OVO262161 PFK262142:PFK262161 PPG262142:PPG262161 PZC262142:PZC262161 QIY262142:QIY262161 QSU262142:QSU262161 RCQ262142:RCQ262161 RMM262142:RMM262161 RWI262142:RWI262161 SGE262142:SGE262161 SQA262142:SQA262161 SZW262142:SZW262161 TJS262142:TJS262161 TTO262142:TTO262161 UDK262142:UDK262161 UNG262142:UNG262161 UXC262142:UXC262161 VGY262142:VGY262161 VQU262142:VQU262161 WAQ262142:WAQ262161 WKM262142:WKM262161 WUI262142:WUI262161 HW327678:HW327697 RS327678:RS327697 ABO327678:ABO327697 ALK327678:ALK327697 AVG327678:AVG327697 BFC327678:BFC327697 BOY327678:BOY327697 BYU327678:BYU327697 CIQ327678:CIQ327697 CSM327678:CSM327697 DCI327678:DCI327697 DME327678:DME327697 DWA327678:DWA327697 EFW327678:EFW327697 EPS327678:EPS327697 EZO327678:EZO327697 FJK327678:FJK327697 FTG327678:FTG327697 GDC327678:GDC327697 GMY327678:GMY327697 GWU327678:GWU327697 HGQ327678:HGQ327697 HQM327678:HQM327697 IAI327678:IAI327697 IKE327678:IKE327697 IUA327678:IUA327697 JDW327678:JDW327697 JNS327678:JNS327697 JXO327678:JXO327697 KHK327678:KHK327697 KRG327678:KRG327697 LBC327678:LBC327697 LKY327678:LKY327697 LUU327678:LUU327697 MEQ327678:MEQ327697 MOM327678:MOM327697 MYI327678:MYI327697 NIE327678:NIE327697 NSA327678:NSA327697 OBW327678:OBW327697 OLS327678:OLS327697 OVO327678:OVO327697 PFK327678:PFK327697 PPG327678:PPG327697 PZC327678:PZC327697 QIY327678:QIY327697 QSU327678:QSU327697 RCQ327678:RCQ327697 RMM327678:RMM327697 RWI327678:RWI327697 SGE327678:SGE327697 SQA327678:SQA327697 SZW327678:SZW327697 TJS327678:TJS327697 TTO327678:TTO327697 UDK327678:UDK327697 UNG327678:UNG327697 UXC327678:UXC327697 VGY327678:VGY327697 VQU327678:VQU327697 WAQ327678:WAQ327697 WKM327678:WKM327697 WUI327678:WUI327697 HW393214:HW393233 RS393214:RS393233 ABO393214:ABO393233 ALK393214:ALK393233 AVG393214:AVG393233 BFC393214:BFC393233 BOY393214:BOY393233 BYU393214:BYU393233 CIQ393214:CIQ393233 CSM393214:CSM393233 DCI393214:DCI393233 DME393214:DME393233 DWA393214:DWA393233 EFW393214:EFW393233 EPS393214:EPS393233 EZO393214:EZO393233 FJK393214:FJK393233 FTG393214:FTG393233 GDC393214:GDC393233 GMY393214:GMY393233 GWU393214:GWU393233 HGQ393214:HGQ393233 HQM393214:HQM393233 IAI393214:IAI393233 IKE393214:IKE393233 IUA393214:IUA393233 JDW393214:JDW393233 JNS393214:JNS393233 JXO393214:JXO393233 KHK393214:KHK393233 KRG393214:KRG393233 LBC393214:LBC393233 LKY393214:LKY393233 LUU393214:LUU393233 MEQ393214:MEQ393233 MOM393214:MOM393233 MYI393214:MYI393233 NIE393214:NIE393233 NSA393214:NSA393233 OBW393214:OBW393233 OLS393214:OLS393233 OVO393214:OVO393233 PFK393214:PFK393233 PPG393214:PPG393233 PZC393214:PZC393233 QIY393214:QIY393233 QSU393214:QSU393233 RCQ393214:RCQ393233 RMM393214:RMM393233 RWI393214:RWI393233 SGE393214:SGE393233 SQA393214:SQA393233 SZW393214:SZW393233 TJS393214:TJS393233 TTO393214:TTO393233 UDK393214:UDK393233 UNG393214:UNG393233 UXC393214:UXC393233 VGY393214:VGY393233 VQU393214:VQU393233 WAQ393214:WAQ393233 WKM393214:WKM393233 WUI393214:WUI393233 HW458750:HW458769 RS458750:RS458769 ABO458750:ABO458769 ALK458750:ALK458769 AVG458750:AVG458769 BFC458750:BFC458769 BOY458750:BOY458769 BYU458750:BYU458769 CIQ458750:CIQ458769 CSM458750:CSM458769 DCI458750:DCI458769 DME458750:DME458769 DWA458750:DWA458769 EFW458750:EFW458769 EPS458750:EPS458769 EZO458750:EZO458769 FJK458750:FJK458769 FTG458750:FTG458769 GDC458750:GDC458769 GMY458750:GMY458769 GWU458750:GWU458769 HGQ458750:HGQ458769 HQM458750:HQM458769 IAI458750:IAI458769 IKE458750:IKE458769 IUA458750:IUA458769 JDW458750:JDW458769 JNS458750:JNS458769 JXO458750:JXO458769 KHK458750:KHK458769 KRG458750:KRG458769 LBC458750:LBC458769 LKY458750:LKY458769 LUU458750:LUU458769 MEQ458750:MEQ458769 MOM458750:MOM458769 MYI458750:MYI458769 NIE458750:NIE458769 NSA458750:NSA458769 OBW458750:OBW458769 OLS458750:OLS458769 OVO458750:OVO458769 PFK458750:PFK458769 PPG458750:PPG458769 PZC458750:PZC458769 QIY458750:QIY458769 QSU458750:QSU458769 RCQ458750:RCQ458769 RMM458750:RMM458769 RWI458750:RWI458769 SGE458750:SGE458769 SQA458750:SQA458769 SZW458750:SZW458769 TJS458750:TJS458769 TTO458750:TTO458769 UDK458750:UDK458769 UNG458750:UNG458769 UXC458750:UXC458769 VGY458750:VGY458769 VQU458750:VQU458769 WAQ458750:WAQ458769 WKM458750:WKM458769 WUI458750:WUI458769 HW524286:HW524305 RS524286:RS524305 ABO524286:ABO524305 ALK524286:ALK524305 AVG524286:AVG524305 BFC524286:BFC524305 BOY524286:BOY524305 BYU524286:BYU524305 CIQ524286:CIQ524305 CSM524286:CSM524305 DCI524286:DCI524305 DME524286:DME524305 DWA524286:DWA524305 EFW524286:EFW524305 EPS524286:EPS524305 EZO524286:EZO524305 FJK524286:FJK524305 FTG524286:FTG524305 GDC524286:GDC524305 GMY524286:GMY524305 GWU524286:GWU524305 HGQ524286:HGQ524305 HQM524286:HQM524305 IAI524286:IAI524305 IKE524286:IKE524305 IUA524286:IUA524305 JDW524286:JDW524305 JNS524286:JNS524305 JXO524286:JXO524305 KHK524286:KHK524305 KRG524286:KRG524305 LBC524286:LBC524305 LKY524286:LKY524305 LUU524286:LUU524305 MEQ524286:MEQ524305 MOM524286:MOM524305 MYI524286:MYI524305 NIE524286:NIE524305 NSA524286:NSA524305 OBW524286:OBW524305 OLS524286:OLS524305 OVO524286:OVO524305 PFK524286:PFK524305 PPG524286:PPG524305 PZC524286:PZC524305 QIY524286:QIY524305 QSU524286:QSU524305 RCQ524286:RCQ524305 RMM524286:RMM524305 RWI524286:RWI524305 SGE524286:SGE524305 SQA524286:SQA524305 SZW524286:SZW524305 TJS524286:TJS524305 TTO524286:TTO524305 UDK524286:UDK524305 UNG524286:UNG524305 UXC524286:UXC524305 VGY524286:VGY524305 VQU524286:VQU524305 WAQ524286:WAQ524305 WKM524286:WKM524305 WUI524286:WUI524305 HW589822:HW589841 RS589822:RS589841 ABO589822:ABO589841 ALK589822:ALK589841 AVG589822:AVG589841 BFC589822:BFC589841 BOY589822:BOY589841 BYU589822:BYU589841 CIQ589822:CIQ589841 CSM589822:CSM589841 DCI589822:DCI589841 DME589822:DME589841 DWA589822:DWA589841 EFW589822:EFW589841 EPS589822:EPS589841 EZO589822:EZO589841 FJK589822:FJK589841 FTG589822:FTG589841 GDC589822:GDC589841 GMY589822:GMY589841 GWU589822:GWU589841 HGQ589822:HGQ589841 HQM589822:HQM589841 IAI589822:IAI589841 IKE589822:IKE589841 IUA589822:IUA589841 JDW589822:JDW589841 JNS589822:JNS589841 JXO589822:JXO589841 KHK589822:KHK589841 KRG589822:KRG589841 LBC589822:LBC589841 LKY589822:LKY589841 LUU589822:LUU589841 MEQ589822:MEQ589841 MOM589822:MOM589841 MYI589822:MYI589841 NIE589822:NIE589841 NSA589822:NSA589841 OBW589822:OBW589841 OLS589822:OLS589841 OVO589822:OVO589841 PFK589822:PFK589841 PPG589822:PPG589841 PZC589822:PZC589841 QIY589822:QIY589841 QSU589822:QSU589841 RCQ589822:RCQ589841 RMM589822:RMM589841 RWI589822:RWI589841 SGE589822:SGE589841 SQA589822:SQA589841 SZW589822:SZW589841 TJS589822:TJS589841 TTO589822:TTO589841 UDK589822:UDK589841 UNG589822:UNG589841 UXC589822:UXC589841 VGY589822:VGY589841 VQU589822:VQU589841 WAQ589822:WAQ589841 WKM589822:WKM589841 WUI589822:WUI589841 HW655358:HW655377 RS655358:RS655377 ABO655358:ABO655377 ALK655358:ALK655377 AVG655358:AVG655377 BFC655358:BFC655377 BOY655358:BOY655377 BYU655358:BYU655377 CIQ655358:CIQ655377 CSM655358:CSM655377 DCI655358:DCI655377 DME655358:DME655377 DWA655358:DWA655377 EFW655358:EFW655377 EPS655358:EPS655377 EZO655358:EZO655377 FJK655358:FJK655377 FTG655358:FTG655377 GDC655358:GDC655377 GMY655358:GMY655377 GWU655358:GWU655377 HGQ655358:HGQ655377 HQM655358:HQM655377 IAI655358:IAI655377 IKE655358:IKE655377 IUA655358:IUA655377 JDW655358:JDW655377 JNS655358:JNS655377 JXO655358:JXO655377 KHK655358:KHK655377 KRG655358:KRG655377 LBC655358:LBC655377 LKY655358:LKY655377 LUU655358:LUU655377 MEQ655358:MEQ655377 MOM655358:MOM655377 MYI655358:MYI655377 NIE655358:NIE655377 NSA655358:NSA655377 OBW655358:OBW655377 OLS655358:OLS655377 OVO655358:OVO655377 PFK655358:PFK655377 PPG655358:PPG655377 PZC655358:PZC655377 QIY655358:QIY655377 QSU655358:QSU655377 RCQ655358:RCQ655377 RMM655358:RMM655377 RWI655358:RWI655377 SGE655358:SGE655377 SQA655358:SQA655377 SZW655358:SZW655377 TJS655358:TJS655377 TTO655358:TTO655377 UDK655358:UDK655377 UNG655358:UNG655377 UXC655358:UXC655377 VGY655358:VGY655377 VQU655358:VQU655377 WAQ655358:WAQ655377 WKM655358:WKM655377 WUI655358:WUI655377 HW720894:HW720913 RS720894:RS720913 ABO720894:ABO720913 ALK720894:ALK720913 AVG720894:AVG720913 BFC720894:BFC720913 BOY720894:BOY720913 BYU720894:BYU720913 CIQ720894:CIQ720913 CSM720894:CSM720913 DCI720894:DCI720913 DME720894:DME720913 DWA720894:DWA720913 EFW720894:EFW720913 EPS720894:EPS720913 EZO720894:EZO720913 FJK720894:FJK720913 FTG720894:FTG720913 GDC720894:GDC720913 GMY720894:GMY720913 GWU720894:GWU720913 HGQ720894:HGQ720913 HQM720894:HQM720913 IAI720894:IAI720913 IKE720894:IKE720913 IUA720894:IUA720913 JDW720894:JDW720913 JNS720894:JNS720913 JXO720894:JXO720913 KHK720894:KHK720913 KRG720894:KRG720913 LBC720894:LBC720913 LKY720894:LKY720913 LUU720894:LUU720913 MEQ720894:MEQ720913 MOM720894:MOM720913 MYI720894:MYI720913 NIE720894:NIE720913 NSA720894:NSA720913 OBW720894:OBW720913 OLS720894:OLS720913 OVO720894:OVO720913 PFK720894:PFK720913 PPG720894:PPG720913 PZC720894:PZC720913 QIY720894:QIY720913 QSU720894:QSU720913 RCQ720894:RCQ720913 RMM720894:RMM720913 RWI720894:RWI720913 SGE720894:SGE720913 SQA720894:SQA720913 SZW720894:SZW720913 TJS720894:TJS720913 TTO720894:TTO720913 UDK720894:UDK720913 UNG720894:UNG720913 UXC720894:UXC720913 VGY720894:VGY720913 VQU720894:VQU720913 WAQ720894:WAQ720913 WKM720894:WKM720913 WUI720894:WUI720913 HW786430:HW786449 RS786430:RS786449 ABO786430:ABO786449 ALK786430:ALK786449 AVG786430:AVG786449 BFC786430:BFC786449 BOY786430:BOY786449 BYU786430:BYU786449 CIQ786430:CIQ786449 CSM786430:CSM786449 DCI786430:DCI786449 DME786430:DME786449 DWA786430:DWA786449 EFW786430:EFW786449 EPS786430:EPS786449 EZO786430:EZO786449 FJK786430:FJK786449 FTG786430:FTG786449 GDC786430:GDC786449 GMY786430:GMY786449 GWU786430:GWU786449 HGQ786430:HGQ786449 HQM786430:HQM786449 IAI786430:IAI786449 IKE786430:IKE786449 IUA786430:IUA786449 JDW786430:JDW786449 JNS786430:JNS786449 JXO786430:JXO786449 KHK786430:KHK786449 KRG786430:KRG786449 LBC786430:LBC786449 LKY786430:LKY786449 LUU786430:LUU786449 MEQ786430:MEQ786449 MOM786430:MOM786449 MYI786430:MYI786449 NIE786430:NIE786449 NSA786430:NSA786449 OBW786430:OBW786449 OLS786430:OLS786449 OVO786430:OVO786449 PFK786430:PFK786449 PPG786430:PPG786449 PZC786430:PZC786449 QIY786430:QIY786449 QSU786430:QSU786449 RCQ786430:RCQ786449 RMM786430:RMM786449 RWI786430:RWI786449 SGE786430:SGE786449 SQA786430:SQA786449 SZW786430:SZW786449 TJS786430:TJS786449 TTO786430:TTO786449 UDK786430:UDK786449 UNG786430:UNG786449 UXC786430:UXC786449 VGY786430:VGY786449 VQU786430:VQU786449 WAQ786430:WAQ786449 WKM786430:WKM786449 WUI786430:WUI786449 HW851966:HW851985 RS851966:RS851985 ABO851966:ABO851985 ALK851966:ALK851985 AVG851966:AVG851985 BFC851966:BFC851985 BOY851966:BOY851985 BYU851966:BYU851985 CIQ851966:CIQ851985 CSM851966:CSM851985 DCI851966:DCI851985 DME851966:DME851985 DWA851966:DWA851985 EFW851966:EFW851985 EPS851966:EPS851985 EZO851966:EZO851985 FJK851966:FJK851985 FTG851966:FTG851985 GDC851966:GDC851985 GMY851966:GMY851985 GWU851966:GWU851985 HGQ851966:HGQ851985 HQM851966:HQM851985 IAI851966:IAI851985 IKE851966:IKE851985 IUA851966:IUA851985 JDW851966:JDW851985 JNS851966:JNS851985 JXO851966:JXO851985 KHK851966:KHK851985 KRG851966:KRG851985 LBC851966:LBC851985 LKY851966:LKY851985 LUU851966:LUU851985 MEQ851966:MEQ851985 MOM851966:MOM851985 MYI851966:MYI851985 NIE851966:NIE851985 NSA851966:NSA851985 OBW851966:OBW851985 OLS851966:OLS851985 OVO851966:OVO851985 PFK851966:PFK851985 PPG851966:PPG851985 PZC851966:PZC851985 QIY851966:QIY851985 QSU851966:QSU851985 RCQ851966:RCQ851985 RMM851966:RMM851985 RWI851966:RWI851985 SGE851966:SGE851985 SQA851966:SQA851985 SZW851966:SZW851985 TJS851966:TJS851985 TTO851966:TTO851985 UDK851966:UDK851985 UNG851966:UNG851985 UXC851966:UXC851985 VGY851966:VGY851985 VQU851966:VQU851985 WAQ851966:WAQ851985 WKM851966:WKM851985 WUI851966:WUI851985 HW917502:HW917521 RS917502:RS917521 ABO917502:ABO917521 ALK917502:ALK917521 AVG917502:AVG917521 BFC917502:BFC917521 BOY917502:BOY917521 BYU917502:BYU917521 CIQ917502:CIQ917521 CSM917502:CSM917521 DCI917502:DCI917521 DME917502:DME917521 DWA917502:DWA917521 EFW917502:EFW917521 EPS917502:EPS917521 EZO917502:EZO917521 FJK917502:FJK917521 FTG917502:FTG917521 GDC917502:GDC917521 GMY917502:GMY917521 GWU917502:GWU917521 HGQ917502:HGQ917521 HQM917502:HQM917521 IAI917502:IAI917521 IKE917502:IKE917521 IUA917502:IUA917521 JDW917502:JDW917521 JNS917502:JNS917521 JXO917502:JXO917521 KHK917502:KHK917521 KRG917502:KRG917521 LBC917502:LBC917521 LKY917502:LKY917521 LUU917502:LUU917521 MEQ917502:MEQ917521 MOM917502:MOM917521 MYI917502:MYI917521 NIE917502:NIE917521 NSA917502:NSA917521 OBW917502:OBW917521 OLS917502:OLS917521 OVO917502:OVO917521 PFK917502:PFK917521 PPG917502:PPG917521 PZC917502:PZC917521 QIY917502:QIY917521 QSU917502:QSU917521 RCQ917502:RCQ917521 RMM917502:RMM917521 RWI917502:RWI917521 SGE917502:SGE917521 SQA917502:SQA917521 SZW917502:SZW917521 TJS917502:TJS917521 TTO917502:TTO917521 UDK917502:UDK917521 UNG917502:UNG917521 UXC917502:UXC917521 VGY917502:VGY917521 VQU917502:VQU917521 WAQ917502:WAQ917521 WKM917502:WKM917521 WUI917502:WUI917521 HW983038:HW983057 RS983038:RS983057 ABO983038:ABO983057 ALK983038:ALK983057 AVG983038:AVG983057 BFC983038:BFC983057 BOY983038:BOY983057 BYU983038:BYU983057 CIQ983038:CIQ983057 CSM983038:CSM983057 DCI983038:DCI983057 DME983038:DME983057 DWA983038:DWA983057 EFW983038:EFW983057 EPS983038:EPS983057 EZO983038:EZO983057 FJK983038:FJK983057 FTG983038:FTG983057 GDC983038:GDC983057 GMY983038:GMY983057 GWU983038:GWU983057 HGQ983038:HGQ983057 HQM983038:HQM983057 IAI983038:IAI983057 IKE983038:IKE983057 IUA983038:IUA983057 JDW983038:JDW983057 JNS983038:JNS983057 JXO983038:JXO983057 KHK983038:KHK983057 KRG983038:KRG983057 LBC983038:LBC983057 LKY983038:LKY983057 LUU983038:LUU983057 MEQ983038:MEQ983057 MOM983038:MOM983057 MYI983038:MYI983057 NIE983038:NIE983057 NSA983038:NSA983057 OBW983038:OBW983057 OLS983038:OLS983057 OVO983038:OVO983057 PFK983038:PFK983057 PPG983038:PPG983057 PZC983038:PZC983057 QIY983038:QIY983057 QSU983038:QSU983057 RCQ983038:RCQ983057 RMM983038:RMM983057 RWI983038:RWI983057 SGE983038:SGE983057 SQA983038:SQA983057 SZW983038:SZW983057 TJS983038:TJS983057 TTO983038:TTO983057 UDK983038:UDK983057 UNG983038:UNG983057 UXC983038:UXC983057 VGY983038:VGY983057 VQU983038:VQU983057 WAQ983038:WAQ983057 WKM983038:WKM983057 HW8:HW42 RS8:RS42 ABO8:ABO42 ALK8:ALK42 AVG8:AVG42 BFC8:BFC42 BOY8:BOY42 BYU8:BYU42 CIQ8:CIQ42 CSM8:CSM42 DCI8:DCI42 DME8:DME42 DWA8:DWA42 EFW8:EFW42 EPS8:EPS42 EZO8:EZO42 FJK8:FJK42 FTG8:FTG42 GDC8:GDC42 GMY8:GMY42 GWU8:GWU42 HGQ8:HGQ42 HQM8:HQM42 IAI8:IAI42 IKE8:IKE42 IUA8:IUA42 JDW8:JDW42 JNS8:JNS42 JXO8:JXO42 KHK8:KHK42 KRG8:KRG42 LBC8:LBC42 LKY8:LKY42 LUU8:LUU42 MEQ8:MEQ42 MOM8:MOM42 MYI8:MYI42 NIE8:NIE42 NSA8:NSA42 OBW8:OBW42 OLS8:OLS42 OVO8:OVO42 PFK8:PFK42 PPG8:PPG42 PZC8:PZC42 QIY8:QIY42 QSU8:QSU42 RCQ8:RCQ42 RMM8:RMM42 RWI8:RWI42 SGE8:SGE42 SQA8:SQA42 SZW8:SZW42 TJS8:TJS42 TTO8:TTO42 UDK8:UDK42 UNG8:UNG42 UXC8:UXC42 VGY8:VGY42 VQU8:VQU42 WAQ8:WAQ42 WKM8:WKM42 WUI8:WUI42">
      <formula1>",×"</formula1>
    </dataValidation>
    <dataValidation type="list" allowBlank="1" showInputMessage="1" showErrorMessage="1" sqref="WUK983038:WUK983057 WUK8:WUK42 WKO8:WKO42 WAS8:WAS42 VQW8:VQW42 VHA8:VHA42 UXE8:UXE42 UNI8:UNI42 UDM8:UDM42 TTQ8:TTQ42 TJU8:TJU42 SZY8:SZY42 SQC8:SQC42 SGG8:SGG42 RWK8:RWK42 RMO8:RMO42 RCS8:RCS42 QSW8:QSW42 QJA8:QJA42 PZE8:PZE42 PPI8:PPI42 PFM8:PFM42 OVQ8:OVQ42 OLU8:OLU42 OBY8:OBY42 NSC8:NSC42 NIG8:NIG42 MYK8:MYK42 MOO8:MOO42 MES8:MES42 LUW8:LUW42 LLA8:LLA42 LBE8:LBE42 KRI8:KRI42 KHM8:KHM42 JXQ8:JXQ42 JNU8:JNU42 JDY8:JDY42 IUC8:IUC42 IKG8:IKG42 IAK8:IAK42 HQO8:HQO42 HGS8:HGS42 GWW8:GWW42 GNA8:GNA42 GDE8:GDE42 FTI8:FTI42 FJM8:FJM42 EZQ8:EZQ42 EPU8:EPU42 EFY8:EFY42 DWC8:DWC42 DMG8:DMG42 DCK8:DCK42 CSO8:CSO42 CIS8:CIS42 BYW8:BYW42 BPA8:BPA42 BFE8:BFE42 AVI8:AVI42 ALM8:ALM42 ABQ8:ABQ42 RU8:RU42 HY8:HY42 WKO983038:WKO983057 WAS983038:WAS983057 VQW983038:VQW983057 VHA983038:VHA983057 UXE983038:UXE983057 UNI983038:UNI983057 UDM983038:UDM983057 TTQ983038:TTQ983057 TJU983038:TJU983057 SZY983038:SZY983057 SQC983038:SQC983057 SGG983038:SGG983057 RWK983038:RWK983057 RMO983038:RMO983057 RCS983038:RCS983057 QSW983038:QSW983057 QJA983038:QJA983057 PZE983038:PZE983057 PPI983038:PPI983057 PFM983038:PFM983057 OVQ983038:OVQ983057 OLU983038:OLU983057 OBY983038:OBY983057 NSC983038:NSC983057 NIG983038:NIG983057 MYK983038:MYK983057 MOO983038:MOO983057 MES983038:MES983057 LUW983038:LUW983057 LLA983038:LLA983057 LBE983038:LBE983057 KRI983038:KRI983057 KHM983038:KHM983057 JXQ983038:JXQ983057 JNU983038:JNU983057 JDY983038:JDY983057 IUC983038:IUC983057 IKG983038:IKG983057 IAK983038:IAK983057 HQO983038:HQO983057 HGS983038:HGS983057 GWW983038:GWW983057 GNA983038:GNA983057 GDE983038:GDE983057 FTI983038:FTI983057 FJM983038:FJM983057 EZQ983038:EZQ983057 EPU983038:EPU983057 EFY983038:EFY983057 DWC983038:DWC983057 DMG983038:DMG983057 DCK983038:DCK983057 CSO983038:CSO983057 CIS983038:CIS983057 BYW983038:BYW983057 BPA983038:BPA983057 BFE983038:BFE983057 AVI983038:AVI983057 ALM983038:ALM983057 ABQ983038:ABQ983057 RU983038:RU983057 HY983038:HY983057 WUK917502:WUK917521 WKO917502:WKO917521 WAS917502:WAS917521 VQW917502:VQW917521 VHA917502:VHA917521 UXE917502:UXE917521 UNI917502:UNI917521 UDM917502:UDM917521 TTQ917502:TTQ917521 TJU917502:TJU917521 SZY917502:SZY917521 SQC917502:SQC917521 SGG917502:SGG917521 RWK917502:RWK917521 RMO917502:RMO917521 RCS917502:RCS917521 QSW917502:QSW917521 QJA917502:QJA917521 PZE917502:PZE917521 PPI917502:PPI917521 PFM917502:PFM917521 OVQ917502:OVQ917521 OLU917502:OLU917521 OBY917502:OBY917521 NSC917502:NSC917521 NIG917502:NIG917521 MYK917502:MYK917521 MOO917502:MOO917521 MES917502:MES917521 LUW917502:LUW917521 LLA917502:LLA917521 LBE917502:LBE917521 KRI917502:KRI917521 KHM917502:KHM917521 JXQ917502:JXQ917521 JNU917502:JNU917521 JDY917502:JDY917521 IUC917502:IUC917521 IKG917502:IKG917521 IAK917502:IAK917521 HQO917502:HQO917521 HGS917502:HGS917521 GWW917502:GWW917521 GNA917502:GNA917521 GDE917502:GDE917521 FTI917502:FTI917521 FJM917502:FJM917521 EZQ917502:EZQ917521 EPU917502:EPU917521 EFY917502:EFY917521 DWC917502:DWC917521 DMG917502:DMG917521 DCK917502:DCK917521 CSO917502:CSO917521 CIS917502:CIS917521 BYW917502:BYW917521 BPA917502:BPA917521 BFE917502:BFE917521 AVI917502:AVI917521 ALM917502:ALM917521 ABQ917502:ABQ917521 RU917502:RU917521 HY917502:HY917521 WUK851966:WUK851985 WKO851966:WKO851985 WAS851966:WAS851985 VQW851966:VQW851985 VHA851966:VHA851985 UXE851966:UXE851985 UNI851966:UNI851985 UDM851966:UDM851985 TTQ851966:TTQ851985 TJU851966:TJU851985 SZY851966:SZY851985 SQC851966:SQC851985 SGG851966:SGG851985 RWK851966:RWK851985 RMO851966:RMO851985 RCS851966:RCS851985 QSW851966:QSW851985 QJA851966:QJA851985 PZE851966:PZE851985 PPI851966:PPI851985 PFM851966:PFM851985 OVQ851966:OVQ851985 OLU851966:OLU851985 OBY851966:OBY851985 NSC851966:NSC851985 NIG851966:NIG851985 MYK851966:MYK851985 MOO851966:MOO851985 MES851966:MES851985 LUW851966:LUW851985 LLA851966:LLA851985 LBE851966:LBE851985 KRI851966:KRI851985 KHM851966:KHM851985 JXQ851966:JXQ851985 JNU851966:JNU851985 JDY851966:JDY851985 IUC851966:IUC851985 IKG851966:IKG851985 IAK851966:IAK851985 HQO851966:HQO851985 HGS851966:HGS851985 GWW851966:GWW851985 GNA851966:GNA851985 GDE851966:GDE851985 FTI851966:FTI851985 FJM851966:FJM851985 EZQ851966:EZQ851985 EPU851966:EPU851985 EFY851966:EFY851985 DWC851966:DWC851985 DMG851966:DMG851985 DCK851966:DCK851985 CSO851966:CSO851985 CIS851966:CIS851985 BYW851966:BYW851985 BPA851966:BPA851985 BFE851966:BFE851985 AVI851966:AVI851985 ALM851966:ALM851985 ABQ851966:ABQ851985 RU851966:RU851985 HY851966:HY851985 WUK786430:WUK786449 WKO786430:WKO786449 WAS786430:WAS786449 VQW786430:VQW786449 VHA786430:VHA786449 UXE786430:UXE786449 UNI786430:UNI786449 UDM786430:UDM786449 TTQ786430:TTQ786449 TJU786430:TJU786449 SZY786430:SZY786449 SQC786430:SQC786449 SGG786430:SGG786449 RWK786430:RWK786449 RMO786430:RMO786449 RCS786430:RCS786449 QSW786430:QSW786449 QJA786430:QJA786449 PZE786430:PZE786449 PPI786430:PPI786449 PFM786430:PFM786449 OVQ786430:OVQ786449 OLU786430:OLU786449 OBY786430:OBY786449 NSC786430:NSC786449 NIG786430:NIG786449 MYK786430:MYK786449 MOO786430:MOO786449 MES786430:MES786449 LUW786430:LUW786449 LLA786430:LLA786449 LBE786430:LBE786449 KRI786430:KRI786449 KHM786430:KHM786449 JXQ786430:JXQ786449 JNU786430:JNU786449 JDY786430:JDY786449 IUC786430:IUC786449 IKG786430:IKG786449 IAK786430:IAK786449 HQO786430:HQO786449 HGS786430:HGS786449 GWW786430:GWW786449 GNA786430:GNA786449 GDE786430:GDE786449 FTI786430:FTI786449 FJM786430:FJM786449 EZQ786430:EZQ786449 EPU786430:EPU786449 EFY786430:EFY786449 DWC786430:DWC786449 DMG786430:DMG786449 DCK786430:DCK786449 CSO786430:CSO786449 CIS786430:CIS786449 BYW786430:BYW786449 BPA786430:BPA786449 BFE786430:BFE786449 AVI786430:AVI786449 ALM786430:ALM786449 ABQ786430:ABQ786449 RU786430:RU786449 HY786430:HY786449 WUK720894:WUK720913 WKO720894:WKO720913 WAS720894:WAS720913 VQW720894:VQW720913 VHA720894:VHA720913 UXE720894:UXE720913 UNI720894:UNI720913 UDM720894:UDM720913 TTQ720894:TTQ720913 TJU720894:TJU720913 SZY720894:SZY720913 SQC720894:SQC720913 SGG720894:SGG720913 RWK720894:RWK720913 RMO720894:RMO720913 RCS720894:RCS720913 QSW720894:QSW720913 QJA720894:QJA720913 PZE720894:PZE720913 PPI720894:PPI720913 PFM720894:PFM720913 OVQ720894:OVQ720913 OLU720894:OLU720913 OBY720894:OBY720913 NSC720894:NSC720913 NIG720894:NIG720913 MYK720894:MYK720913 MOO720894:MOO720913 MES720894:MES720913 LUW720894:LUW720913 LLA720894:LLA720913 LBE720894:LBE720913 KRI720894:KRI720913 KHM720894:KHM720913 JXQ720894:JXQ720913 JNU720894:JNU720913 JDY720894:JDY720913 IUC720894:IUC720913 IKG720894:IKG720913 IAK720894:IAK720913 HQO720894:HQO720913 HGS720894:HGS720913 GWW720894:GWW720913 GNA720894:GNA720913 GDE720894:GDE720913 FTI720894:FTI720913 FJM720894:FJM720913 EZQ720894:EZQ720913 EPU720894:EPU720913 EFY720894:EFY720913 DWC720894:DWC720913 DMG720894:DMG720913 DCK720894:DCK720913 CSO720894:CSO720913 CIS720894:CIS720913 BYW720894:BYW720913 BPA720894:BPA720913 BFE720894:BFE720913 AVI720894:AVI720913 ALM720894:ALM720913 ABQ720894:ABQ720913 RU720894:RU720913 HY720894:HY720913 WUK655358:WUK655377 WKO655358:WKO655377 WAS655358:WAS655377 VQW655358:VQW655377 VHA655358:VHA655377 UXE655358:UXE655377 UNI655358:UNI655377 UDM655358:UDM655377 TTQ655358:TTQ655377 TJU655358:TJU655377 SZY655358:SZY655377 SQC655358:SQC655377 SGG655358:SGG655377 RWK655358:RWK655377 RMO655358:RMO655377 RCS655358:RCS655377 QSW655358:QSW655377 QJA655358:QJA655377 PZE655358:PZE655377 PPI655358:PPI655377 PFM655358:PFM655377 OVQ655358:OVQ655377 OLU655358:OLU655377 OBY655358:OBY655377 NSC655358:NSC655377 NIG655358:NIG655377 MYK655358:MYK655377 MOO655358:MOO655377 MES655358:MES655377 LUW655358:LUW655377 LLA655358:LLA655377 LBE655358:LBE655377 KRI655358:KRI655377 KHM655358:KHM655377 JXQ655358:JXQ655377 JNU655358:JNU655377 JDY655358:JDY655377 IUC655358:IUC655377 IKG655358:IKG655377 IAK655358:IAK655377 HQO655358:HQO655377 HGS655358:HGS655377 GWW655358:GWW655377 GNA655358:GNA655377 GDE655358:GDE655377 FTI655358:FTI655377 FJM655358:FJM655377 EZQ655358:EZQ655377 EPU655358:EPU655377 EFY655358:EFY655377 DWC655358:DWC655377 DMG655358:DMG655377 DCK655358:DCK655377 CSO655358:CSO655377 CIS655358:CIS655377 BYW655358:BYW655377 BPA655358:BPA655377 BFE655358:BFE655377 AVI655358:AVI655377 ALM655358:ALM655377 ABQ655358:ABQ655377 RU655358:RU655377 HY655358:HY655377 WUK589822:WUK589841 WKO589822:WKO589841 WAS589822:WAS589841 VQW589822:VQW589841 VHA589822:VHA589841 UXE589822:UXE589841 UNI589822:UNI589841 UDM589822:UDM589841 TTQ589822:TTQ589841 TJU589822:TJU589841 SZY589822:SZY589841 SQC589822:SQC589841 SGG589822:SGG589841 RWK589822:RWK589841 RMO589822:RMO589841 RCS589822:RCS589841 QSW589822:QSW589841 QJA589822:QJA589841 PZE589822:PZE589841 PPI589822:PPI589841 PFM589822:PFM589841 OVQ589822:OVQ589841 OLU589822:OLU589841 OBY589822:OBY589841 NSC589822:NSC589841 NIG589822:NIG589841 MYK589822:MYK589841 MOO589822:MOO589841 MES589822:MES589841 LUW589822:LUW589841 LLA589822:LLA589841 LBE589822:LBE589841 KRI589822:KRI589841 KHM589822:KHM589841 JXQ589822:JXQ589841 JNU589822:JNU589841 JDY589822:JDY589841 IUC589822:IUC589841 IKG589822:IKG589841 IAK589822:IAK589841 HQO589822:HQO589841 HGS589822:HGS589841 GWW589822:GWW589841 GNA589822:GNA589841 GDE589822:GDE589841 FTI589822:FTI589841 FJM589822:FJM589841 EZQ589822:EZQ589841 EPU589822:EPU589841 EFY589822:EFY589841 DWC589822:DWC589841 DMG589822:DMG589841 DCK589822:DCK589841 CSO589822:CSO589841 CIS589822:CIS589841 BYW589822:BYW589841 BPA589822:BPA589841 BFE589822:BFE589841 AVI589822:AVI589841 ALM589822:ALM589841 ABQ589822:ABQ589841 RU589822:RU589841 HY589822:HY589841 WUK524286:WUK524305 WKO524286:WKO524305 WAS524286:WAS524305 VQW524286:VQW524305 VHA524286:VHA524305 UXE524286:UXE524305 UNI524286:UNI524305 UDM524286:UDM524305 TTQ524286:TTQ524305 TJU524286:TJU524305 SZY524286:SZY524305 SQC524286:SQC524305 SGG524286:SGG524305 RWK524286:RWK524305 RMO524286:RMO524305 RCS524286:RCS524305 QSW524286:QSW524305 QJA524286:QJA524305 PZE524286:PZE524305 PPI524286:PPI524305 PFM524286:PFM524305 OVQ524286:OVQ524305 OLU524286:OLU524305 OBY524286:OBY524305 NSC524286:NSC524305 NIG524286:NIG524305 MYK524286:MYK524305 MOO524286:MOO524305 MES524286:MES524305 LUW524286:LUW524305 LLA524286:LLA524305 LBE524286:LBE524305 KRI524286:KRI524305 KHM524286:KHM524305 JXQ524286:JXQ524305 JNU524286:JNU524305 JDY524286:JDY524305 IUC524286:IUC524305 IKG524286:IKG524305 IAK524286:IAK524305 HQO524286:HQO524305 HGS524286:HGS524305 GWW524286:GWW524305 GNA524286:GNA524305 GDE524286:GDE524305 FTI524286:FTI524305 FJM524286:FJM524305 EZQ524286:EZQ524305 EPU524286:EPU524305 EFY524286:EFY524305 DWC524286:DWC524305 DMG524286:DMG524305 DCK524286:DCK524305 CSO524286:CSO524305 CIS524286:CIS524305 BYW524286:BYW524305 BPA524286:BPA524305 BFE524286:BFE524305 AVI524286:AVI524305 ALM524286:ALM524305 ABQ524286:ABQ524305 RU524286:RU524305 HY524286:HY524305 WUK458750:WUK458769 WKO458750:WKO458769 WAS458750:WAS458769 VQW458750:VQW458769 VHA458750:VHA458769 UXE458750:UXE458769 UNI458750:UNI458769 UDM458750:UDM458769 TTQ458750:TTQ458769 TJU458750:TJU458769 SZY458750:SZY458769 SQC458750:SQC458769 SGG458750:SGG458769 RWK458750:RWK458769 RMO458750:RMO458769 RCS458750:RCS458769 QSW458750:QSW458769 QJA458750:QJA458769 PZE458750:PZE458769 PPI458750:PPI458769 PFM458750:PFM458769 OVQ458750:OVQ458769 OLU458750:OLU458769 OBY458750:OBY458769 NSC458750:NSC458769 NIG458750:NIG458769 MYK458750:MYK458769 MOO458750:MOO458769 MES458750:MES458769 LUW458750:LUW458769 LLA458750:LLA458769 LBE458750:LBE458769 KRI458750:KRI458769 KHM458750:KHM458769 JXQ458750:JXQ458769 JNU458750:JNU458769 JDY458750:JDY458769 IUC458750:IUC458769 IKG458750:IKG458769 IAK458750:IAK458769 HQO458750:HQO458769 HGS458750:HGS458769 GWW458750:GWW458769 GNA458750:GNA458769 GDE458750:GDE458769 FTI458750:FTI458769 FJM458750:FJM458769 EZQ458750:EZQ458769 EPU458750:EPU458769 EFY458750:EFY458769 DWC458750:DWC458769 DMG458750:DMG458769 DCK458750:DCK458769 CSO458750:CSO458769 CIS458750:CIS458769 BYW458750:BYW458769 BPA458750:BPA458769 BFE458750:BFE458769 AVI458750:AVI458769 ALM458750:ALM458769 ABQ458750:ABQ458769 RU458750:RU458769 HY458750:HY458769 WUK393214:WUK393233 WKO393214:WKO393233 WAS393214:WAS393233 VQW393214:VQW393233 VHA393214:VHA393233 UXE393214:UXE393233 UNI393214:UNI393233 UDM393214:UDM393233 TTQ393214:TTQ393233 TJU393214:TJU393233 SZY393214:SZY393233 SQC393214:SQC393233 SGG393214:SGG393233 RWK393214:RWK393233 RMO393214:RMO393233 RCS393214:RCS393233 QSW393214:QSW393233 QJA393214:QJA393233 PZE393214:PZE393233 PPI393214:PPI393233 PFM393214:PFM393233 OVQ393214:OVQ393233 OLU393214:OLU393233 OBY393214:OBY393233 NSC393214:NSC393233 NIG393214:NIG393233 MYK393214:MYK393233 MOO393214:MOO393233 MES393214:MES393233 LUW393214:LUW393233 LLA393214:LLA393233 LBE393214:LBE393233 KRI393214:KRI393233 KHM393214:KHM393233 JXQ393214:JXQ393233 JNU393214:JNU393233 JDY393214:JDY393233 IUC393214:IUC393233 IKG393214:IKG393233 IAK393214:IAK393233 HQO393214:HQO393233 HGS393214:HGS393233 GWW393214:GWW393233 GNA393214:GNA393233 GDE393214:GDE393233 FTI393214:FTI393233 FJM393214:FJM393233 EZQ393214:EZQ393233 EPU393214:EPU393233 EFY393214:EFY393233 DWC393214:DWC393233 DMG393214:DMG393233 DCK393214:DCK393233 CSO393214:CSO393233 CIS393214:CIS393233 BYW393214:BYW393233 BPA393214:BPA393233 BFE393214:BFE393233 AVI393214:AVI393233 ALM393214:ALM393233 ABQ393214:ABQ393233 RU393214:RU393233 HY393214:HY393233 WUK327678:WUK327697 WKO327678:WKO327697 WAS327678:WAS327697 VQW327678:VQW327697 VHA327678:VHA327697 UXE327678:UXE327697 UNI327678:UNI327697 UDM327678:UDM327697 TTQ327678:TTQ327697 TJU327678:TJU327697 SZY327678:SZY327697 SQC327678:SQC327697 SGG327678:SGG327697 RWK327678:RWK327697 RMO327678:RMO327697 RCS327678:RCS327697 QSW327678:QSW327697 QJA327678:QJA327697 PZE327678:PZE327697 PPI327678:PPI327697 PFM327678:PFM327697 OVQ327678:OVQ327697 OLU327678:OLU327697 OBY327678:OBY327697 NSC327678:NSC327697 NIG327678:NIG327697 MYK327678:MYK327697 MOO327678:MOO327697 MES327678:MES327697 LUW327678:LUW327697 LLA327678:LLA327697 LBE327678:LBE327697 KRI327678:KRI327697 KHM327678:KHM327697 JXQ327678:JXQ327697 JNU327678:JNU327697 JDY327678:JDY327697 IUC327678:IUC327697 IKG327678:IKG327697 IAK327678:IAK327697 HQO327678:HQO327697 HGS327678:HGS327697 GWW327678:GWW327697 GNA327678:GNA327697 GDE327678:GDE327697 FTI327678:FTI327697 FJM327678:FJM327697 EZQ327678:EZQ327697 EPU327678:EPU327697 EFY327678:EFY327697 DWC327678:DWC327697 DMG327678:DMG327697 DCK327678:DCK327697 CSO327678:CSO327697 CIS327678:CIS327697 BYW327678:BYW327697 BPA327678:BPA327697 BFE327678:BFE327697 AVI327678:AVI327697 ALM327678:ALM327697 ABQ327678:ABQ327697 RU327678:RU327697 HY327678:HY327697 WUK262142:WUK262161 WKO262142:WKO262161 WAS262142:WAS262161 VQW262142:VQW262161 VHA262142:VHA262161 UXE262142:UXE262161 UNI262142:UNI262161 UDM262142:UDM262161 TTQ262142:TTQ262161 TJU262142:TJU262161 SZY262142:SZY262161 SQC262142:SQC262161 SGG262142:SGG262161 RWK262142:RWK262161 RMO262142:RMO262161 RCS262142:RCS262161 QSW262142:QSW262161 QJA262142:QJA262161 PZE262142:PZE262161 PPI262142:PPI262161 PFM262142:PFM262161 OVQ262142:OVQ262161 OLU262142:OLU262161 OBY262142:OBY262161 NSC262142:NSC262161 NIG262142:NIG262161 MYK262142:MYK262161 MOO262142:MOO262161 MES262142:MES262161 LUW262142:LUW262161 LLA262142:LLA262161 LBE262142:LBE262161 KRI262142:KRI262161 KHM262142:KHM262161 JXQ262142:JXQ262161 JNU262142:JNU262161 JDY262142:JDY262161 IUC262142:IUC262161 IKG262142:IKG262161 IAK262142:IAK262161 HQO262142:HQO262161 HGS262142:HGS262161 GWW262142:GWW262161 GNA262142:GNA262161 GDE262142:GDE262161 FTI262142:FTI262161 FJM262142:FJM262161 EZQ262142:EZQ262161 EPU262142:EPU262161 EFY262142:EFY262161 DWC262142:DWC262161 DMG262142:DMG262161 DCK262142:DCK262161 CSO262142:CSO262161 CIS262142:CIS262161 BYW262142:BYW262161 BPA262142:BPA262161 BFE262142:BFE262161 AVI262142:AVI262161 ALM262142:ALM262161 ABQ262142:ABQ262161 RU262142:RU262161 HY262142:HY262161 WUK196606:WUK196625 WKO196606:WKO196625 WAS196606:WAS196625 VQW196606:VQW196625 VHA196606:VHA196625 UXE196606:UXE196625 UNI196606:UNI196625 UDM196606:UDM196625 TTQ196606:TTQ196625 TJU196606:TJU196625 SZY196606:SZY196625 SQC196606:SQC196625 SGG196606:SGG196625 RWK196606:RWK196625 RMO196606:RMO196625 RCS196606:RCS196625 QSW196606:QSW196625 QJA196606:QJA196625 PZE196606:PZE196625 PPI196606:PPI196625 PFM196606:PFM196625 OVQ196606:OVQ196625 OLU196606:OLU196625 OBY196606:OBY196625 NSC196606:NSC196625 NIG196606:NIG196625 MYK196606:MYK196625 MOO196606:MOO196625 MES196606:MES196625 LUW196606:LUW196625 LLA196606:LLA196625 LBE196606:LBE196625 KRI196606:KRI196625 KHM196606:KHM196625 JXQ196606:JXQ196625 JNU196606:JNU196625 JDY196606:JDY196625 IUC196606:IUC196625 IKG196606:IKG196625 IAK196606:IAK196625 HQO196606:HQO196625 HGS196606:HGS196625 GWW196606:GWW196625 GNA196606:GNA196625 GDE196606:GDE196625 FTI196606:FTI196625 FJM196606:FJM196625 EZQ196606:EZQ196625 EPU196606:EPU196625 EFY196606:EFY196625 DWC196606:DWC196625 DMG196606:DMG196625 DCK196606:DCK196625 CSO196606:CSO196625 CIS196606:CIS196625 BYW196606:BYW196625 BPA196606:BPA196625 BFE196606:BFE196625 AVI196606:AVI196625 ALM196606:ALM196625 ABQ196606:ABQ196625 RU196606:RU196625 HY196606:HY196625 WUK131070:WUK131089 WKO131070:WKO131089 WAS131070:WAS131089 VQW131070:VQW131089 VHA131070:VHA131089 UXE131070:UXE131089 UNI131070:UNI131089 UDM131070:UDM131089 TTQ131070:TTQ131089 TJU131070:TJU131089 SZY131070:SZY131089 SQC131070:SQC131089 SGG131070:SGG131089 RWK131070:RWK131089 RMO131070:RMO131089 RCS131070:RCS131089 QSW131070:QSW131089 QJA131070:QJA131089 PZE131070:PZE131089 PPI131070:PPI131089 PFM131070:PFM131089 OVQ131070:OVQ131089 OLU131070:OLU131089 OBY131070:OBY131089 NSC131070:NSC131089 NIG131070:NIG131089 MYK131070:MYK131089 MOO131070:MOO131089 MES131070:MES131089 LUW131070:LUW131089 LLA131070:LLA131089 LBE131070:LBE131089 KRI131070:KRI131089 KHM131070:KHM131089 JXQ131070:JXQ131089 JNU131070:JNU131089 JDY131070:JDY131089 IUC131070:IUC131089 IKG131070:IKG131089 IAK131070:IAK131089 HQO131070:HQO131089 HGS131070:HGS131089 GWW131070:GWW131089 GNA131070:GNA131089 GDE131070:GDE131089 FTI131070:FTI131089 FJM131070:FJM131089 EZQ131070:EZQ131089 EPU131070:EPU131089 EFY131070:EFY131089 DWC131070:DWC131089 DMG131070:DMG131089 DCK131070:DCK131089 CSO131070:CSO131089 CIS131070:CIS131089 BYW131070:BYW131089 BPA131070:BPA131089 BFE131070:BFE131089 AVI131070:AVI131089 ALM131070:ALM131089 ABQ131070:ABQ131089 RU131070:RU131089 HY131070:HY131089 WUK65534:WUK65553 WKO65534:WKO65553 WAS65534:WAS65553 VQW65534:VQW65553 VHA65534:VHA65553 UXE65534:UXE65553 UNI65534:UNI65553 UDM65534:UDM65553 TTQ65534:TTQ65553 TJU65534:TJU65553 SZY65534:SZY65553 SQC65534:SQC65553 SGG65534:SGG65553 RWK65534:RWK65553 RMO65534:RMO65553 RCS65534:RCS65553 QSW65534:QSW65553 QJA65534:QJA65553 PZE65534:PZE65553 PPI65534:PPI65553 PFM65534:PFM65553 OVQ65534:OVQ65553 OLU65534:OLU65553 OBY65534:OBY65553 NSC65534:NSC65553 NIG65534:NIG65553 MYK65534:MYK65553 MOO65534:MOO65553 MES65534:MES65553 LUW65534:LUW65553 LLA65534:LLA65553 LBE65534:LBE65553 KRI65534:KRI65553 KHM65534:KHM65553 JXQ65534:JXQ65553 JNU65534:JNU65553 JDY65534:JDY65553 IUC65534:IUC65553 IKG65534:IKG65553 IAK65534:IAK65553 HQO65534:HQO65553 HGS65534:HGS65553 GWW65534:GWW65553 GNA65534:GNA65553 GDE65534:GDE65553 FTI65534:FTI65553 FJM65534:FJM65553 EZQ65534:EZQ65553 EPU65534:EPU65553 EFY65534:EFY65553 DWC65534:DWC65553 DMG65534:DMG65553 DCK65534:DCK65553 CSO65534:CSO65553 CIS65534:CIS65553 BYW65534:BYW65553 BPA65534:BPA65553 BFE65534:BFE65553 AVI65534:AVI65553 ALM65534:ALM65553 ABQ65534:ABQ65553 RU65534:RU65553 HY65534:HY65553">
      <formula1>$B$51:$B$52</formula1>
    </dataValidation>
    <dataValidation type="list" allowBlank="1" showInputMessage="1" showErrorMessage="1" sqref="E8:E37">
      <formula1>$A$50:$A$59</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headerFooter>
    <oddHeader xml:space="preserve">&amp;R
</oddHeader>
  </headerFooter>
  <rowBreaks count="1" manualBreakCount="1">
    <brk id="23"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N64"/>
  <sheetViews>
    <sheetView view="pageBreakPreview" zoomScaleNormal="100" zoomScaleSheetLayoutView="100" workbookViewId="0">
      <selection activeCell="AG17" sqref="AG17"/>
    </sheetView>
  </sheetViews>
  <sheetFormatPr defaultRowHeight="13.5" x14ac:dyDescent="0.15"/>
  <cols>
    <col min="1" max="39" width="2.25" style="42" customWidth="1"/>
    <col min="40" max="40" width="2.25" style="42" hidden="1" customWidth="1"/>
    <col min="41" max="51" width="2.25" style="42" customWidth="1"/>
    <col min="52" max="16384" width="9" style="42"/>
  </cols>
  <sheetData>
    <row r="1" spans="1:39" x14ac:dyDescent="0.15">
      <c r="A1" s="106" t="s">
        <v>142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39" x14ac:dyDescent="0.15">
      <c r="A2" s="879" t="s">
        <v>430</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row>
    <row r="3" spans="1:39" x14ac:dyDescent="0.15">
      <c r="A3" s="879"/>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row>
    <row r="4" spans="1:39" ht="13.5" customHeight="1" x14ac:dyDescent="0.15">
      <c r="A4" s="107"/>
      <c r="B4" s="107"/>
      <c r="C4" s="107"/>
      <c r="D4" s="107"/>
      <c r="E4" s="107"/>
      <c r="F4" s="107"/>
      <c r="G4" s="107"/>
      <c r="H4" s="107"/>
      <c r="I4" s="107"/>
      <c r="J4" s="107"/>
      <c r="K4" s="107"/>
      <c r="L4" s="107"/>
      <c r="M4" s="107"/>
      <c r="N4" s="107"/>
      <c r="O4" s="107"/>
      <c r="P4" s="107"/>
      <c r="Q4" s="107"/>
      <c r="R4" s="107"/>
      <c r="S4" s="108"/>
      <c r="T4" s="108"/>
      <c r="U4" s="108"/>
      <c r="V4" s="108"/>
      <c r="W4" s="108"/>
      <c r="X4" s="108"/>
      <c r="Y4" s="108"/>
      <c r="Z4" s="108"/>
      <c r="AA4" s="108"/>
      <c r="AB4" s="108"/>
      <c r="AC4" s="880">
        <f ca="1">TODAY()</f>
        <v>44502</v>
      </c>
      <c r="AD4" s="880"/>
      <c r="AE4" s="880"/>
      <c r="AF4" s="880"/>
      <c r="AG4" s="880"/>
      <c r="AH4" s="880"/>
      <c r="AI4" s="880"/>
      <c r="AJ4" s="880"/>
      <c r="AK4" s="880"/>
      <c r="AL4" s="880"/>
      <c r="AM4" s="880"/>
    </row>
    <row r="5" spans="1:39" ht="13.5" customHeight="1" thickBot="1" x14ac:dyDescent="0.2">
      <c r="A5" s="108" t="s">
        <v>119</v>
      </c>
      <c r="B5" s="107"/>
      <c r="C5" s="107"/>
      <c r="D5" s="107"/>
      <c r="E5" s="107"/>
      <c r="F5" s="107"/>
      <c r="G5" s="107"/>
      <c r="H5" s="107"/>
      <c r="I5" s="107"/>
      <c r="J5" s="107"/>
      <c r="K5" s="107"/>
      <c r="L5" s="107"/>
      <c r="M5" s="107"/>
      <c r="N5" s="107"/>
      <c r="O5" s="107"/>
      <c r="P5" s="107"/>
      <c r="Q5" s="107"/>
      <c r="R5" s="107"/>
      <c r="S5" s="108"/>
      <c r="T5" s="108"/>
      <c r="U5" s="108"/>
      <c r="V5" s="108"/>
      <c r="W5" s="108"/>
      <c r="X5" s="108"/>
      <c r="Y5" s="108"/>
      <c r="Z5" s="108"/>
      <c r="AA5" s="108"/>
      <c r="AB5" s="108"/>
      <c r="AC5" s="108"/>
      <c r="AD5" s="108"/>
      <c r="AE5" s="108"/>
      <c r="AF5" s="108"/>
      <c r="AG5" s="108"/>
      <c r="AH5" s="108"/>
      <c r="AI5" s="108"/>
      <c r="AJ5" s="108"/>
      <c r="AK5" s="108"/>
      <c r="AL5" s="108"/>
      <c r="AM5" s="108"/>
    </row>
    <row r="6" spans="1:39" x14ac:dyDescent="0.15">
      <c r="A6" s="108"/>
      <c r="B6" s="108"/>
      <c r="C6" s="108"/>
      <c r="D6" s="108"/>
      <c r="E6" s="108"/>
      <c r="F6" s="108"/>
      <c r="G6" s="108"/>
      <c r="H6" s="108"/>
      <c r="I6" s="108"/>
      <c r="J6" s="108"/>
      <c r="K6" s="108"/>
      <c r="L6" s="108"/>
      <c r="M6" s="108"/>
      <c r="N6" s="108"/>
      <c r="O6" s="108"/>
      <c r="P6" s="108"/>
      <c r="Q6" s="108"/>
      <c r="R6" s="108"/>
      <c r="S6" s="108"/>
      <c r="T6" s="108"/>
      <c r="U6" s="108"/>
      <c r="V6" s="881" t="s">
        <v>118</v>
      </c>
      <c r="W6" s="882"/>
      <c r="X6" s="882"/>
      <c r="Y6" s="882"/>
      <c r="Z6" s="882"/>
      <c r="AA6" s="882"/>
      <c r="AB6" s="883"/>
      <c r="AC6" s="884" t="s">
        <v>117</v>
      </c>
      <c r="AD6" s="885"/>
      <c r="AE6" s="885"/>
      <c r="AF6" s="885"/>
      <c r="AG6" s="885">
        <f>⑦第２号様式の２!F1</f>
        <v>0</v>
      </c>
      <c r="AH6" s="885"/>
      <c r="AI6" s="885"/>
      <c r="AJ6" s="885"/>
      <c r="AK6" s="885"/>
      <c r="AL6" s="885" t="s">
        <v>116</v>
      </c>
      <c r="AM6" s="886"/>
    </row>
    <row r="7" spans="1:39" x14ac:dyDescent="0.15">
      <c r="A7" s="108"/>
      <c r="B7" s="108"/>
      <c r="C7" s="108"/>
      <c r="D7" s="108"/>
      <c r="E7" s="108"/>
      <c r="F7" s="108"/>
      <c r="G7" s="108"/>
      <c r="H7" s="108"/>
      <c r="I7" s="108"/>
      <c r="J7" s="108"/>
      <c r="K7" s="108"/>
      <c r="L7" s="108"/>
      <c r="M7" s="108"/>
      <c r="N7" s="108"/>
      <c r="O7" s="108"/>
      <c r="P7" s="108"/>
      <c r="Q7" s="108"/>
      <c r="R7" s="108"/>
      <c r="S7" s="108"/>
      <c r="T7" s="108"/>
      <c r="U7" s="108"/>
      <c r="V7" s="887" t="s">
        <v>115</v>
      </c>
      <c r="W7" s="888"/>
      <c r="X7" s="888"/>
      <c r="Y7" s="888"/>
      <c r="Z7" s="888"/>
      <c r="AA7" s="888"/>
      <c r="AB7" s="889"/>
      <c r="AC7" s="890">
        <f>⑦第２号様式の２!E2</f>
        <v>0</v>
      </c>
      <c r="AD7" s="891"/>
      <c r="AE7" s="891"/>
      <c r="AF7" s="891"/>
      <c r="AG7" s="891"/>
      <c r="AH7" s="891"/>
      <c r="AI7" s="891"/>
      <c r="AJ7" s="891"/>
      <c r="AK7" s="891"/>
      <c r="AL7" s="891"/>
      <c r="AM7" s="892"/>
    </row>
    <row r="8" spans="1:39" x14ac:dyDescent="0.15">
      <c r="A8" s="108"/>
      <c r="B8" s="108"/>
      <c r="C8" s="108"/>
      <c r="D8" s="108"/>
      <c r="E8" s="108"/>
      <c r="F8" s="108"/>
      <c r="G8" s="108"/>
      <c r="H8" s="108"/>
      <c r="I8" s="108"/>
      <c r="J8" s="108"/>
      <c r="K8" s="108"/>
      <c r="L8" s="108"/>
      <c r="M8" s="108"/>
      <c r="N8" s="108"/>
      <c r="O8" s="108"/>
      <c r="P8" s="108"/>
      <c r="Q8" s="108"/>
      <c r="R8" s="108"/>
      <c r="S8" s="108"/>
      <c r="T8" s="108"/>
      <c r="U8" s="108"/>
      <c r="V8" s="887" t="s">
        <v>114</v>
      </c>
      <c r="W8" s="888"/>
      <c r="X8" s="888"/>
      <c r="Y8" s="888"/>
      <c r="Z8" s="888"/>
      <c r="AA8" s="888"/>
      <c r="AB8" s="889"/>
      <c r="AC8" s="893">
        <f>⑦第２号様式の２!E3</f>
        <v>0</v>
      </c>
      <c r="AD8" s="894"/>
      <c r="AE8" s="894"/>
      <c r="AF8" s="894"/>
      <c r="AG8" s="894"/>
      <c r="AH8" s="894"/>
      <c r="AI8" s="894"/>
      <c r="AJ8" s="894"/>
      <c r="AK8" s="894"/>
      <c r="AL8" s="894"/>
      <c r="AM8" s="895"/>
    </row>
    <row r="9" spans="1:39" x14ac:dyDescent="0.15">
      <c r="A9" s="108"/>
      <c r="B9" s="108"/>
      <c r="C9" s="108"/>
      <c r="D9" s="108"/>
      <c r="E9" s="108"/>
      <c r="F9" s="108"/>
      <c r="G9" s="108"/>
      <c r="H9" s="108"/>
      <c r="I9" s="108"/>
      <c r="J9" s="108"/>
      <c r="K9" s="108"/>
      <c r="L9" s="108"/>
      <c r="M9" s="108"/>
      <c r="N9" s="108"/>
      <c r="O9" s="108"/>
      <c r="P9" s="108"/>
      <c r="Q9" s="108"/>
      <c r="R9" s="108"/>
      <c r="S9" s="108"/>
      <c r="T9" s="108"/>
      <c r="U9" s="108"/>
      <c r="V9" s="887" t="s">
        <v>113</v>
      </c>
      <c r="W9" s="888"/>
      <c r="X9" s="888"/>
      <c r="Y9" s="888"/>
      <c r="Z9" s="888"/>
      <c r="AA9" s="888"/>
      <c r="AB9" s="889"/>
      <c r="AC9" s="890">
        <f>⑦第２号様式の２!E4</f>
        <v>0</v>
      </c>
      <c r="AD9" s="891"/>
      <c r="AE9" s="891"/>
      <c r="AF9" s="891"/>
      <c r="AG9" s="891"/>
      <c r="AH9" s="891"/>
      <c r="AI9" s="891"/>
      <c r="AJ9" s="891"/>
      <c r="AK9" s="891"/>
      <c r="AL9" s="891"/>
      <c r="AM9" s="892"/>
    </row>
    <row r="10" spans="1:39" ht="14.25" thickBo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898" t="s">
        <v>112</v>
      </c>
      <c r="W10" s="899"/>
      <c r="X10" s="899"/>
      <c r="Y10" s="899"/>
      <c r="Z10" s="899"/>
      <c r="AA10" s="899"/>
      <c r="AB10" s="900"/>
      <c r="AC10" s="908">
        <f>⑦第２号様式の２!E5</f>
        <v>0</v>
      </c>
      <c r="AD10" s="909"/>
      <c r="AE10" s="909"/>
      <c r="AF10" s="909"/>
      <c r="AG10" s="909"/>
      <c r="AH10" s="909"/>
      <c r="AI10" s="909"/>
      <c r="AJ10" s="909"/>
      <c r="AK10" s="909"/>
      <c r="AL10" s="909"/>
      <c r="AM10" s="910"/>
    </row>
    <row r="11" spans="1:39" ht="6.75" customHeight="1" x14ac:dyDescent="0.15">
      <c r="A11" s="108"/>
      <c r="B11" s="108"/>
      <c r="C11" s="108"/>
      <c r="D11" s="108"/>
      <c r="E11" s="108"/>
      <c r="F11" s="108"/>
      <c r="G11" s="108"/>
      <c r="H11" s="108"/>
      <c r="I11" s="108"/>
      <c r="J11" s="108"/>
      <c r="K11" s="108"/>
      <c r="L11" s="108"/>
      <c r="M11" s="108"/>
      <c r="N11" s="108"/>
      <c r="O11" s="108"/>
      <c r="P11" s="108"/>
      <c r="Q11" s="108"/>
      <c r="R11" s="108"/>
      <c r="S11" s="109"/>
      <c r="T11" s="109"/>
      <c r="U11" s="109"/>
      <c r="V11" s="109"/>
      <c r="W11" s="109"/>
      <c r="X11" s="109"/>
      <c r="Y11" s="109"/>
      <c r="Z11" s="109"/>
      <c r="AA11" s="109"/>
      <c r="AB11" s="109"/>
      <c r="AC11" s="109"/>
      <c r="AD11" s="109"/>
      <c r="AE11" s="109"/>
      <c r="AF11" s="109"/>
      <c r="AG11" s="109"/>
      <c r="AH11" s="109"/>
      <c r="AI11" s="109"/>
      <c r="AJ11" s="109"/>
      <c r="AK11" s="109"/>
      <c r="AL11" s="109"/>
      <c r="AM11" s="110"/>
    </row>
    <row r="12" spans="1:39" x14ac:dyDescent="0.15">
      <c r="A12" s="901" t="s">
        <v>143</v>
      </c>
      <c r="B12" s="901"/>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1"/>
      <c r="AL12" s="901"/>
      <c r="AM12" s="901"/>
    </row>
    <row r="13" spans="1:39" ht="6.7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row>
    <row r="14" spans="1:39" x14ac:dyDescent="0.15">
      <c r="A14" s="111" t="s">
        <v>144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39" x14ac:dyDescent="0.15">
      <c r="A15" s="902" t="s">
        <v>145</v>
      </c>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4"/>
    </row>
    <row r="16" spans="1:39" ht="14.25" thickBot="1" x14ac:dyDescent="0.2">
      <c r="A16" s="112" t="s">
        <v>146</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3"/>
    </row>
    <row r="17" spans="1:40" ht="14.25" customHeight="1" thickTop="1" x14ac:dyDescent="0.15">
      <c r="A17" s="114" t="s">
        <v>147</v>
      </c>
      <c r="B17" s="114" t="s">
        <v>148</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6"/>
      <c r="AG17" s="117"/>
      <c r="AH17" s="117"/>
      <c r="AI17" s="117"/>
      <c r="AJ17" s="117"/>
      <c r="AK17" s="117"/>
      <c r="AL17" s="117"/>
      <c r="AM17" s="118"/>
    </row>
    <row r="18" spans="1:40" x14ac:dyDescent="0.15">
      <c r="A18" s="119"/>
      <c r="B18" s="120" t="s">
        <v>149</v>
      </c>
      <c r="C18" s="121" t="s">
        <v>150</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22"/>
      <c r="AG18" s="146" t="s">
        <v>260</v>
      </c>
      <c r="AH18" s="906" t="s">
        <v>263</v>
      </c>
      <c r="AI18" s="906"/>
      <c r="AJ18" s="906"/>
      <c r="AK18" s="906"/>
      <c r="AL18" s="906"/>
      <c r="AM18" s="907"/>
      <c r="AN18" s="42" t="s">
        <v>261</v>
      </c>
    </row>
    <row r="19" spans="1:40" x14ac:dyDescent="0.15">
      <c r="A19" s="119"/>
      <c r="B19" s="120" t="s">
        <v>151</v>
      </c>
      <c r="C19" s="121" t="s">
        <v>152</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22"/>
      <c r="AG19" s="146" t="s">
        <v>260</v>
      </c>
      <c r="AH19" s="906" t="s">
        <v>264</v>
      </c>
      <c r="AI19" s="906"/>
      <c r="AJ19" s="906"/>
      <c r="AK19" s="906"/>
      <c r="AL19" s="906"/>
      <c r="AM19" s="907"/>
      <c r="AN19" s="42" t="s">
        <v>262</v>
      </c>
    </row>
    <row r="20" spans="1:40" ht="14.25" thickBot="1" x14ac:dyDescent="0.2">
      <c r="A20" s="123"/>
      <c r="B20" s="124" t="s">
        <v>153</v>
      </c>
      <c r="C20" s="125" t="s">
        <v>154</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7"/>
      <c r="AG20" s="128"/>
      <c r="AH20" s="128"/>
      <c r="AI20" s="128"/>
      <c r="AJ20" s="128"/>
      <c r="AK20" s="128"/>
      <c r="AL20" s="128"/>
      <c r="AM20" s="129"/>
    </row>
    <row r="21" spans="1:40" ht="14.25" thickTop="1" x14ac:dyDescent="0.15">
      <c r="A21" s="108"/>
      <c r="B21" s="130" t="s">
        <v>84</v>
      </c>
      <c r="C21" s="130"/>
      <c r="D21" s="131" t="s">
        <v>155</v>
      </c>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row>
    <row r="22" spans="1:40" x14ac:dyDescent="0.15">
      <c r="A22" s="108"/>
      <c r="B22" s="130" t="s">
        <v>82</v>
      </c>
      <c r="C22" s="130"/>
      <c r="D22" s="131" t="s">
        <v>156</v>
      </c>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row>
    <row r="23" spans="1:40" x14ac:dyDescent="0.15">
      <c r="A23" s="108"/>
      <c r="B23" s="130" t="s">
        <v>80</v>
      </c>
      <c r="C23" s="130"/>
      <c r="D23" s="131" t="s">
        <v>157</v>
      </c>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row>
    <row r="24" spans="1:40" x14ac:dyDescent="0.15">
      <c r="A24" s="108"/>
      <c r="B24" s="130" t="s">
        <v>78</v>
      </c>
      <c r="C24" s="130"/>
      <c r="D24" s="905" t="s">
        <v>158</v>
      </c>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row>
    <row r="25" spans="1:40" x14ac:dyDescent="0.15">
      <c r="A25" s="108"/>
      <c r="B25" s="131"/>
      <c r="C25" s="131"/>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row>
    <row r="26" spans="1:40" x14ac:dyDescent="0.15">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row>
    <row r="27" spans="1:40" x14ac:dyDescent="0.15">
      <c r="A27" s="108" t="s">
        <v>159</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row>
    <row r="28" spans="1:40" ht="13.5" customHeight="1" x14ac:dyDescent="0.15">
      <c r="A28" s="896" t="s">
        <v>160</v>
      </c>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row>
    <row r="29" spans="1:40" x14ac:dyDescent="0.15">
      <c r="A29" s="896"/>
      <c r="B29" s="896"/>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row>
    <row r="30" spans="1:40" x14ac:dyDescent="0.15">
      <c r="A30" s="896"/>
      <c r="B30" s="896"/>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row>
    <row r="31" spans="1:40" x14ac:dyDescent="0.15">
      <c r="A31" s="896"/>
      <c r="B31" s="896"/>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row>
    <row r="32" spans="1:40" x14ac:dyDescent="0.15">
      <c r="A32" s="896"/>
      <c r="B32" s="896"/>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row>
    <row r="33" spans="1:39" x14ac:dyDescent="0.15">
      <c r="A33" s="896"/>
      <c r="B33" s="896"/>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row>
    <row r="34" spans="1:39"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x14ac:dyDescent="0.15">
      <c r="A35" s="132" t="s">
        <v>161</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13.5" customHeight="1" x14ac:dyDescent="0.15">
      <c r="A36" s="896" t="s">
        <v>162</v>
      </c>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row>
    <row r="37" spans="1:39" x14ac:dyDescent="0.15">
      <c r="A37" s="896"/>
      <c r="B37" s="896"/>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row>
    <row r="38" spans="1:39" x14ac:dyDescent="0.15">
      <c r="A38" s="896"/>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row>
    <row r="39" spans="1:39" x14ac:dyDescent="0.15">
      <c r="A39" s="896"/>
      <c r="B39" s="896"/>
      <c r="C39" s="896"/>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row>
    <row r="40" spans="1:39" x14ac:dyDescent="0.15">
      <c r="A40" s="896"/>
      <c r="B40" s="896"/>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row>
    <row r="41" spans="1:39" x14ac:dyDescent="0.15">
      <c r="A41" s="896"/>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row>
    <row r="42" spans="1:39" x14ac:dyDescent="0.15">
      <c r="A42" s="896"/>
      <c r="B42" s="896"/>
      <c r="C42" s="896"/>
      <c r="D42" s="896"/>
      <c r="E42" s="896"/>
      <c r="F42" s="896"/>
      <c r="G42" s="896"/>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row>
    <row r="43" spans="1:39" x14ac:dyDescent="0.15">
      <c r="A43" s="896"/>
      <c r="B43" s="896"/>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row>
    <row r="44" spans="1:39" x14ac:dyDescent="0.15">
      <c r="A44" s="896"/>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row>
    <row r="45" spans="1:39" x14ac:dyDescent="0.15">
      <c r="A45" s="896"/>
      <c r="B45" s="896"/>
      <c r="C45" s="896"/>
      <c r="D45" s="896"/>
      <c r="E45" s="896"/>
      <c r="F45" s="896"/>
      <c r="G45" s="896"/>
      <c r="H45" s="896"/>
      <c r="I45" s="896"/>
      <c r="J45" s="896"/>
      <c r="K45" s="896"/>
      <c r="L45" s="896"/>
      <c r="M45" s="896"/>
      <c r="N45" s="896"/>
      <c r="O45" s="896"/>
      <c r="P45" s="896"/>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row>
    <row r="46" spans="1:39" x14ac:dyDescent="0.15">
      <c r="A46" s="896"/>
      <c r="B46" s="896"/>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row>
    <row r="47" spans="1:39" x14ac:dyDescent="0.15">
      <c r="A47" s="896"/>
      <c r="B47" s="89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row>
    <row r="48" spans="1:39" x14ac:dyDescent="0.1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row>
    <row r="49" spans="1:39" ht="14.25" thickBot="1" x14ac:dyDescent="0.2">
      <c r="A49" s="133" t="s">
        <v>332</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row>
    <row r="50" spans="1:39" ht="14.25" thickTop="1" x14ac:dyDescent="0.15">
      <c r="A50" s="214" t="s">
        <v>260</v>
      </c>
      <c r="B50" s="215" t="s">
        <v>291</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6"/>
      <c r="AE50" s="133"/>
      <c r="AF50" s="133"/>
      <c r="AG50" s="133"/>
      <c r="AH50" s="133"/>
      <c r="AI50" s="133"/>
      <c r="AJ50" s="133"/>
      <c r="AK50" s="133"/>
      <c r="AL50" s="133"/>
      <c r="AM50" s="133"/>
    </row>
    <row r="51" spans="1:39" x14ac:dyDescent="0.15">
      <c r="A51" s="217" t="s">
        <v>260</v>
      </c>
      <c r="B51" s="212" t="s">
        <v>292</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8"/>
      <c r="AE51" s="134"/>
      <c r="AF51" s="133"/>
      <c r="AG51" s="133"/>
      <c r="AH51" s="133"/>
      <c r="AI51" s="133"/>
      <c r="AJ51" s="133"/>
      <c r="AK51" s="133"/>
      <c r="AL51" s="133"/>
      <c r="AM51" s="133"/>
    </row>
    <row r="52" spans="1:39" ht="14.25" thickBot="1" x14ac:dyDescent="0.2">
      <c r="A52" s="219" t="s">
        <v>260</v>
      </c>
      <c r="B52" s="220" t="s">
        <v>293</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2"/>
      <c r="AE52" s="134"/>
      <c r="AF52" s="133"/>
      <c r="AG52" s="133"/>
      <c r="AH52" s="133"/>
      <c r="AI52" s="133"/>
      <c r="AJ52" s="133"/>
      <c r="AK52" s="133"/>
      <c r="AL52" s="133"/>
      <c r="AM52" s="133"/>
    </row>
    <row r="53" spans="1:39" ht="14.25" thickTop="1" x14ac:dyDescent="0.1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row>
    <row r="54" spans="1:39" ht="13.5" customHeight="1" x14ac:dyDescent="0.15">
      <c r="A54" s="133"/>
      <c r="B54" s="897" t="s">
        <v>163</v>
      </c>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row>
    <row r="55" spans="1:39" x14ac:dyDescent="0.15">
      <c r="A55" s="133"/>
      <c r="B55" s="897"/>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row>
    <row r="56" spans="1:39" x14ac:dyDescent="0.15">
      <c r="A56" s="133"/>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row>
    <row r="57" spans="1:39" x14ac:dyDescent="0.15">
      <c r="A57" s="133"/>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row>
    <row r="58" spans="1:39" x14ac:dyDescent="0.15">
      <c r="A58" s="133"/>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row>
    <row r="59" spans="1:39" x14ac:dyDescent="0.1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row>
    <row r="60" spans="1:39"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1:39" x14ac:dyDescent="0.15">
      <c r="A61" s="43"/>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row>
    <row r="62" spans="1:39" x14ac:dyDescent="0.1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row>
    <row r="63" spans="1:39" x14ac:dyDescent="0.1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1:39" x14ac:dyDescent="0.15">
      <c r="A64" s="43"/>
    </row>
  </sheetData>
  <sheetProtection algorithmName="SHA-512" hashValue="rg/OgKZ/pgrZwXybS7m6L8xd1X0QY66KZuEf5w+wvIK+WbiriPDQdcyxgsS0lf+NWgl0bPDnUl9ScoWrFzgUuQ==" saltValue="DmufDV2G0WOuAIifYQI9Xw==" spinCount="100000" sheet="1" objects="1" scenarios="1"/>
  <mergeCells count="22">
    <mergeCell ref="A28:AM33"/>
    <mergeCell ref="A36:AM47"/>
    <mergeCell ref="B54:AM58"/>
    <mergeCell ref="V10:AB10"/>
    <mergeCell ref="A12:AM12"/>
    <mergeCell ref="A15:AM15"/>
    <mergeCell ref="D24:AM25"/>
    <mergeCell ref="AH18:AM18"/>
    <mergeCell ref="AH19:AM19"/>
    <mergeCell ref="AC10:AM10"/>
    <mergeCell ref="V7:AB7"/>
    <mergeCell ref="AC7:AM7"/>
    <mergeCell ref="V8:AB8"/>
    <mergeCell ref="AC8:AM8"/>
    <mergeCell ref="V9:AB9"/>
    <mergeCell ref="AC9:AM9"/>
    <mergeCell ref="A2:AM3"/>
    <mergeCell ref="AC4:AM4"/>
    <mergeCell ref="V6:AB6"/>
    <mergeCell ref="AC6:AF6"/>
    <mergeCell ref="AG6:AK6"/>
    <mergeCell ref="AL6:AM6"/>
  </mergeCells>
  <phoneticPr fontId="11"/>
  <dataValidations count="1">
    <dataValidation type="list" allowBlank="1" showInputMessage="1" showErrorMessage="1" sqref="AG18:AG19 A50:A52">
      <formula1>$AN$18:$AN$19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BI42"/>
  <sheetViews>
    <sheetView view="pageBreakPreview" zoomScaleNormal="100" zoomScaleSheetLayoutView="100" workbookViewId="0">
      <selection activeCell="A4" sqref="A4:V5"/>
    </sheetView>
  </sheetViews>
  <sheetFormatPr defaultRowHeight="13.5" x14ac:dyDescent="0.15"/>
  <cols>
    <col min="1" max="60" width="2.25" style="45" customWidth="1"/>
    <col min="61" max="61" width="2.25" style="45" hidden="1" customWidth="1"/>
    <col min="62" max="72" width="2.25" style="45" customWidth="1"/>
    <col min="73" max="16384" width="9" style="45"/>
  </cols>
  <sheetData>
    <row r="1" spans="1:61" ht="13.5" customHeight="1" x14ac:dyDescent="0.15">
      <c r="A1" s="136" t="s">
        <v>142</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914" t="s">
        <v>164</v>
      </c>
      <c r="AB1" s="915"/>
      <c r="AC1" s="915"/>
      <c r="AD1" s="918">
        <f>⑦第２号様式の２!F1</f>
        <v>0</v>
      </c>
      <c r="AE1" s="918"/>
      <c r="AF1" s="918"/>
      <c r="AG1" s="920" t="s">
        <v>116</v>
      </c>
      <c r="AH1" s="922" t="s">
        <v>165</v>
      </c>
      <c r="AI1" s="923"/>
      <c r="AJ1" s="923"/>
      <c r="AK1" s="923"/>
      <c r="AL1" s="923"/>
      <c r="AM1" s="923"/>
      <c r="AN1" s="926">
        <f>⑦第２号様式の２!E3</f>
        <v>0</v>
      </c>
      <c r="AO1" s="926"/>
      <c r="AP1" s="926"/>
      <c r="AQ1" s="926"/>
      <c r="AR1" s="926"/>
      <c r="AS1" s="926"/>
      <c r="AT1" s="926"/>
      <c r="AU1" s="927"/>
      <c r="AV1" s="922" t="s">
        <v>166</v>
      </c>
      <c r="AW1" s="930"/>
      <c r="AX1" s="930"/>
      <c r="AY1" s="930"/>
      <c r="AZ1" s="933">
        <f>⑦第２号様式の２!E4</f>
        <v>0</v>
      </c>
      <c r="BA1" s="933"/>
      <c r="BB1" s="933"/>
      <c r="BC1" s="933"/>
      <c r="BD1" s="933"/>
      <c r="BE1" s="933"/>
      <c r="BF1" s="933"/>
      <c r="BG1" s="933"/>
      <c r="BH1" s="934"/>
    </row>
    <row r="2" spans="1:61"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916"/>
      <c r="AB2" s="917"/>
      <c r="AC2" s="917"/>
      <c r="AD2" s="919"/>
      <c r="AE2" s="919"/>
      <c r="AF2" s="919"/>
      <c r="AG2" s="921"/>
      <c r="AH2" s="924"/>
      <c r="AI2" s="925"/>
      <c r="AJ2" s="925"/>
      <c r="AK2" s="925"/>
      <c r="AL2" s="925"/>
      <c r="AM2" s="925"/>
      <c r="AN2" s="928"/>
      <c r="AO2" s="928"/>
      <c r="AP2" s="928"/>
      <c r="AQ2" s="928"/>
      <c r="AR2" s="928"/>
      <c r="AS2" s="928"/>
      <c r="AT2" s="928"/>
      <c r="AU2" s="929"/>
      <c r="AV2" s="931"/>
      <c r="AW2" s="932"/>
      <c r="AX2" s="932"/>
      <c r="AY2" s="932"/>
      <c r="AZ2" s="935"/>
      <c r="BA2" s="935"/>
      <c r="BB2" s="935"/>
      <c r="BC2" s="935"/>
      <c r="BD2" s="935"/>
      <c r="BE2" s="935"/>
      <c r="BF2" s="935"/>
      <c r="BG2" s="935"/>
      <c r="BH2" s="936"/>
    </row>
    <row r="3" spans="1:61" ht="4.5" customHeight="1" thickBo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7"/>
      <c r="AB3" s="137"/>
      <c r="AC3" s="137"/>
      <c r="AD3" s="138"/>
      <c r="AE3" s="138"/>
      <c r="AF3" s="138"/>
      <c r="AG3" s="137"/>
      <c r="AH3" s="137"/>
      <c r="AI3" s="137"/>
      <c r="AJ3" s="137"/>
      <c r="AK3" s="137"/>
      <c r="AL3" s="137"/>
      <c r="AM3" s="137"/>
      <c r="AN3" s="137"/>
      <c r="AO3" s="137"/>
      <c r="AP3" s="137"/>
      <c r="AQ3" s="137"/>
      <c r="AR3" s="137"/>
      <c r="AS3" s="137"/>
      <c r="AT3" s="137"/>
      <c r="AU3" s="137"/>
      <c r="AV3" s="139"/>
      <c r="AW3" s="139"/>
      <c r="AX3" s="139"/>
      <c r="AY3" s="139"/>
      <c r="AZ3" s="137"/>
      <c r="BA3" s="137"/>
      <c r="BB3" s="137"/>
      <c r="BC3" s="137"/>
      <c r="BD3" s="137"/>
      <c r="BE3" s="137"/>
      <c r="BF3" s="137"/>
      <c r="BG3" s="137"/>
      <c r="BH3" s="137"/>
    </row>
    <row r="4" spans="1:61" x14ac:dyDescent="0.15">
      <c r="A4" s="937" t="s">
        <v>167</v>
      </c>
      <c r="B4" s="937"/>
      <c r="C4" s="937"/>
      <c r="D4" s="937"/>
      <c r="E4" s="937"/>
      <c r="F4" s="937"/>
      <c r="G4" s="937"/>
      <c r="H4" s="937"/>
      <c r="I4" s="937"/>
      <c r="J4" s="937"/>
      <c r="K4" s="937"/>
      <c r="L4" s="937"/>
      <c r="M4" s="937"/>
      <c r="N4" s="937"/>
      <c r="O4" s="937"/>
      <c r="P4" s="937"/>
      <c r="Q4" s="937"/>
      <c r="R4" s="937"/>
      <c r="S4" s="937"/>
      <c r="T4" s="937"/>
      <c r="U4" s="937"/>
      <c r="V4" s="938"/>
      <c r="W4" s="147" t="s">
        <v>260</v>
      </c>
      <c r="X4" s="959" t="s">
        <v>263</v>
      </c>
      <c r="Y4" s="959"/>
      <c r="Z4" s="960"/>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45" t="s">
        <v>261</v>
      </c>
    </row>
    <row r="5" spans="1:61" ht="14.25" thickBot="1" x14ac:dyDescent="0.2">
      <c r="A5" s="937"/>
      <c r="B5" s="937"/>
      <c r="C5" s="937"/>
      <c r="D5" s="937"/>
      <c r="E5" s="937"/>
      <c r="F5" s="937"/>
      <c r="G5" s="937"/>
      <c r="H5" s="937"/>
      <c r="I5" s="937"/>
      <c r="J5" s="937"/>
      <c r="K5" s="937"/>
      <c r="L5" s="937"/>
      <c r="M5" s="937"/>
      <c r="N5" s="937"/>
      <c r="O5" s="937"/>
      <c r="P5" s="937"/>
      <c r="Q5" s="937"/>
      <c r="R5" s="937"/>
      <c r="S5" s="937"/>
      <c r="T5" s="937"/>
      <c r="U5" s="937"/>
      <c r="V5" s="938"/>
      <c r="W5" s="148" t="s">
        <v>260</v>
      </c>
      <c r="X5" s="957" t="s">
        <v>264</v>
      </c>
      <c r="Y5" s="957"/>
      <c r="Z5" s="958"/>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45" t="s">
        <v>262</v>
      </c>
    </row>
    <row r="6" spans="1:61" ht="3" customHeight="1" x14ac:dyDescent="0.15">
      <c r="A6" s="140"/>
      <c r="B6" s="140"/>
      <c r="C6" s="140"/>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61" ht="12" customHeight="1" x14ac:dyDescent="0.15">
      <c r="A7" s="939" t="s">
        <v>168</v>
      </c>
      <c r="B7" s="940"/>
      <c r="C7" s="940"/>
      <c r="D7" s="940"/>
      <c r="E7" s="940"/>
      <c r="F7" s="940"/>
      <c r="G7" s="940"/>
      <c r="H7" s="940"/>
      <c r="I7" s="941"/>
      <c r="J7" s="948"/>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49"/>
      <c r="AY7" s="949"/>
      <c r="AZ7" s="949"/>
      <c r="BA7" s="949"/>
      <c r="BB7" s="949"/>
      <c r="BC7" s="949"/>
      <c r="BD7" s="949"/>
      <c r="BE7" s="949"/>
      <c r="BF7" s="949"/>
      <c r="BG7" s="949"/>
      <c r="BH7" s="950"/>
    </row>
    <row r="8" spans="1:61" ht="12" customHeight="1" x14ac:dyDescent="0.15">
      <c r="A8" s="942"/>
      <c r="B8" s="943"/>
      <c r="C8" s="943"/>
      <c r="D8" s="943"/>
      <c r="E8" s="943"/>
      <c r="F8" s="943"/>
      <c r="G8" s="943"/>
      <c r="H8" s="943"/>
      <c r="I8" s="944"/>
      <c r="J8" s="951"/>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2"/>
      <c r="BB8" s="952"/>
      <c r="BC8" s="952"/>
      <c r="BD8" s="952"/>
      <c r="BE8" s="952"/>
      <c r="BF8" s="952"/>
      <c r="BG8" s="952"/>
      <c r="BH8" s="953"/>
    </row>
    <row r="9" spans="1:61" ht="12" customHeight="1" x14ac:dyDescent="0.15">
      <c r="A9" s="945"/>
      <c r="B9" s="946"/>
      <c r="C9" s="946"/>
      <c r="D9" s="946"/>
      <c r="E9" s="946"/>
      <c r="F9" s="946"/>
      <c r="G9" s="946"/>
      <c r="H9" s="946"/>
      <c r="I9" s="947"/>
      <c r="J9" s="954"/>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955"/>
      <c r="AN9" s="955"/>
      <c r="AO9" s="955"/>
      <c r="AP9" s="955"/>
      <c r="AQ9" s="955"/>
      <c r="AR9" s="955"/>
      <c r="AS9" s="955"/>
      <c r="AT9" s="955"/>
      <c r="AU9" s="955"/>
      <c r="AV9" s="955"/>
      <c r="AW9" s="955"/>
      <c r="AX9" s="955"/>
      <c r="AY9" s="955"/>
      <c r="AZ9" s="955"/>
      <c r="BA9" s="955"/>
      <c r="BB9" s="955"/>
      <c r="BC9" s="955"/>
      <c r="BD9" s="955"/>
      <c r="BE9" s="955"/>
      <c r="BF9" s="955"/>
      <c r="BG9" s="955"/>
      <c r="BH9" s="956"/>
    </row>
    <row r="10" spans="1:61" ht="4.5" customHeight="1" x14ac:dyDescent="0.15">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row>
    <row r="11" spans="1:61" x14ac:dyDescent="0.15">
      <c r="A11" s="911" t="s">
        <v>169</v>
      </c>
      <c r="B11" s="912"/>
      <c r="C11" s="912"/>
      <c r="D11" s="912"/>
      <c r="E11" s="912"/>
      <c r="F11" s="912"/>
      <c r="G11" s="912"/>
      <c r="H11" s="912"/>
      <c r="I11" s="912"/>
      <c r="J11" s="912"/>
      <c r="K11" s="912"/>
      <c r="L11" s="912"/>
      <c r="M11" s="912"/>
      <c r="N11" s="912"/>
      <c r="O11" s="912"/>
      <c r="P11" s="912"/>
      <c r="Q11" s="912"/>
      <c r="R11" s="912"/>
      <c r="S11" s="912"/>
      <c r="T11" s="912"/>
      <c r="U11" s="912"/>
      <c r="V11" s="912"/>
      <c r="W11" s="912"/>
      <c r="X11" s="912"/>
      <c r="Y11" s="913"/>
      <c r="Z11" s="912" t="s">
        <v>170</v>
      </c>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2"/>
      <c r="AY11" s="912"/>
      <c r="AZ11" s="912"/>
      <c r="BA11" s="912"/>
      <c r="BB11" s="912"/>
      <c r="BC11" s="912"/>
      <c r="BD11" s="912"/>
      <c r="BE11" s="912"/>
      <c r="BF11" s="912"/>
      <c r="BG11" s="912"/>
      <c r="BH11" s="913"/>
    </row>
    <row r="12" spans="1:61" ht="13.5" customHeight="1" x14ac:dyDescent="0.15">
      <c r="A12" s="961" t="s">
        <v>171</v>
      </c>
      <c r="B12" s="961"/>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2" t="s">
        <v>172</v>
      </c>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3"/>
      <c r="AW12" s="963"/>
      <c r="AX12" s="963"/>
      <c r="AY12" s="963"/>
      <c r="AZ12" s="963"/>
      <c r="BA12" s="963"/>
      <c r="BB12" s="963"/>
      <c r="BC12" s="963"/>
      <c r="BD12" s="963"/>
      <c r="BE12" s="963"/>
      <c r="BF12" s="963"/>
      <c r="BG12" s="963"/>
      <c r="BH12" s="964"/>
    </row>
    <row r="13" spans="1:61" x14ac:dyDescent="0.15">
      <c r="A13" s="961"/>
      <c r="B13" s="961"/>
      <c r="C13" s="961"/>
      <c r="D13" s="961"/>
      <c r="E13" s="961"/>
      <c r="F13" s="961"/>
      <c r="G13" s="961"/>
      <c r="H13" s="961"/>
      <c r="I13" s="961"/>
      <c r="J13" s="961"/>
      <c r="K13" s="961"/>
      <c r="L13" s="961"/>
      <c r="M13" s="961"/>
      <c r="N13" s="961"/>
      <c r="O13" s="961"/>
      <c r="P13" s="961"/>
      <c r="Q13" s="961"/>
      <c r="R13" s="961"/>
      <c r="S13" s="961"/>
      <c r="T13" s="961"/>
      <c r="U13" s="961"/>
      <c r="V13" s="961"/>
      <c r="W13" s="961"/>
      <c r="X13" s="961"/>
      <c r="Y13" s="961"/>
      <c r="Z13" s="962" t="s">
        <v>173</v>
      </c>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4"/>
      <c r="AZ13" s="911" t="s">
        <v>174</v>
      </c>
      <c r="BA13" s="912"/>
      <c r="BB13" s="912"/>
      <c r="BC13" s="912"/>
      <c r="BD13" s="912"/>
      <c r="BE13" s="912"/>
      <c r="BF13" s="912"/>
      <c r="BG13" s="912"/>
      <c r="BH13" s="913"/>
    </row>
    <row r="14" spans="1:61" ht="13.5" customHeight="1" x14ac:dyDescent="0.15">
      <c r="A14" s="961"/>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5" t="s">
        <v>175</v>
      </c>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7"/>
      <c r="AZ14" s="965" t="s">
        <v>176</v>
      </c>
      <c r="BA14" s="966"/>
      <c r="BB14" s="966"/>
      <c r="BC14" s="966"/>
      <c r="BD14" s="966"/>
      <c r="BE14" s="966"/>
      <c r="BF14" s="966"/>
      <c r="BG14" s="966"/>
      <c r="BH14" s="967"/>
    </row>
    <row r="15" spans="1:61" x14ac:dyDescent="0.15">
      <c r="A15" s="961"/>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8"/>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70"/>
      <c r="AZ15" s="968"/>
      <c r="BA15" s="969"/>
      <c r="BB15" s="969"/>
      <c r="BC15" s="969"/>
      <c r="BD15" s="969"/>
      <c r="BE15" s="969"/>
      <c r="BF15" s="969"/>
      <c r="BG15" s="969"/>
      <c r="BH15" s="970"/>
    </row>
    <row r="16" spans="1:61" x14ac:dyDescent="0.15">
      <c r="A16" s="961"/>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8"/>
      <c r="AA16" s="969"/>
      <c r="AB16" s="969"/>
      <c r="AC16" s="969"/>
      <c r="AD16" s="969"/>
      <c r="AE16" s="969"/>
      <c r="AF16" s="969"/>
      <c r="AG16" s="969"/>
      <c r="AH16" s="969"/>
      <c r="AI16" s="969"/>
      <c r="AJ16" s="969"/>
      <c r="AK16" s="969"/>
      <c r="AL16" s="969"/>
      <c r="AM16" s="969"/>
      <c r="AN16" s="969"/>
      <c r="AO16" s="969"/>
      <c r="AP16" s="969"/>
      <c r="AQ16" s="969"/>
      <c r="AR16" s="969"/>
      <c r="AS16" s="969"/>
      <c r="AT16" s="969"/>
      <c r="AU16" s="969"/>
      <c r="AV16" s="969"/>
      <c r="AW16" s="969"/>
      <c r="AX16" s="969"/>
      <c r="AY16" s="970"/>
      <c r="AZ16" s="968"/>
      <c r="BA16" s="969"/>
      <c r="BB16" s="969"/>
      <c r="BC16" s="969"/>
      <c r="BD16" s="969"/>
      <c r="BE16" s="969"/>
      <c r="BF16" s="969"/>
      <c r="BG16" s="969"/>
      <c r="BH16" s="970"/>
    </row>
    <row r="17" spans="1:60" x14ac:dyDescent="0.15">
      <c r="A17" s="961"/>
      <c r="B17" s="961"/>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71"/>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2"/>
      <c r="AX17" s="972"/>
      <c r="AY17" s="973"/>
      <c r="AZ17" s="971"/>
      <c r="BA17" s="972"/>
      <c r="BB17" s="972"/>
      <c r="BC17" s="972"/>
      <c r="BD17" s="972"/>
      <c r="BE17" s="972"/>
      <c r="BF17" s="972"/>
      <c r="BG17" s="972"/>
      <c r="BH17" s="973"/>
    </row>
    <row r="18" spans="1:60" x14ac:dyDescent="0.15">
      <c r="A18" s="974" t="s">
        <v>177</v>
      </c>
      <c r="B18" s="974"/>
      <c r="C18" s="974"/>
      <c r="D18" s="975"/>
      <c r="E18" s="975"/>
      <c r="F18" s="975"/>
      <c r="G18" s="975"/>
      <c r="H18" s="975"/>
      <c r="I18" s="975"/>
      <c r="J18" s="975"/>
      <c r="K18" s="975"/>
      <c r="L18" s="975"/>
      <c r="M18" s="975"/>
      <c r="N18" s="975"/>
      <c r="O18" s="975"/>
      <c r="P18" s="975"/>
      <c r="Q18" s="975"/>
      <c r="R18" s="975"/>
      <c r="S18" s="975"/>
      <c r="T18" s="975"/>
      <c r="U18" s="975"/>
      <c r="V18" s="975"/>
      <c r="W18" s="975"/>
      <c r="X18" s="975"/>
      <c r="Y18" s="975"/>
      <c r="Z18" s="974" t="s">
        <v>177</v>
      </c>
      <c r="AA18" s="974"/>
      <c r="AB18" s="974"/>
      <c r="AC18" s="976"/>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8"/>
      <c r="AZ18" s="948"/>
      <c r="BA18" s="949"/>
      <c r="BB18" s="949"/>
      <c r="BC18" s="949"/>
      <c r="BD18" s="949"/>
      <c r="BE18" s="949"/>
      <c r="BF18" s="949"/>
      <c r="BG18" s="949"/>
      <c r="BH18" s="950"/>
    </row>
    <row r="19" spans="1:60" x14ac:dyDescent="0.15">
      <c r="A19" s="974"/>
      <c r="B19" s="974"/>
      <c r="C19" s="974"/>
      <c r="D19" s="975"/>
      <c r="E19" s="975"/>
      <c r="F19" s="975"/>
      <c r="G19" s="975"/>
      <c r="H19" s="975"/>
      <c r="I19" s="975"/>
      <c r="J19" s="975"/>
      <c r="K19" s="975"/>
      <c r="L19" s="975"/>
      <c r="M19" s="975"/>
      <c r="N19" s="975"/>
      <c r="O19" s="975"/>
      <c r="P19" s="975"/>
      <c r="Q19" s="975"/>
      <c r="R19" s="975"/>
      <c r="S19" s="975"/>
      <c r="T19" s="975"/>
      <c r="U19" s="975"/>
      <c r="V19" s="975"/>
      <c r="W19" s="975"/>
      <c r="X19" s="975"/>
      <c r="Y19" s="975"/>
      <c r="Z19" s="974"/>
      <c r="AA19" s="974"/>
      <c r="AB19" s="974"/>
      <c r="AC19" s="979"/>
      <c r="AD19" s="980"/>
      <c r="AE19" s="980"/>
      <c r="AF19" s="980"/>
      <c r="AG19" s="980"/>
      <c r="AH19" s="980"/>
      <c r="AI19" s="980"/>
      <c r="AJ19" s="980"/>
      <c r="AK19" s="980"/>
      <c r="AL19" s="980"/>
      <c r="AM19" s="980"/>
      <c r="AN19" s="980"/>
      <c r="AO19" s="980"/>
      <c r="AP19" s="980"/>
      <c r="AQ19" s="980"/>
      <c r="AR19" s="980"/>
      <c r="AS19" s="980"/>
      <c r="AT19" s="980"/>
      <c r="AU19" s="980"/>
      <c r="AV19" s="980"/>
      <c r="AW19" s="980"/>
      <c r="AX19" s="980"/>
      <c r="AY19" s="981"/>
      <c r="AZ19" s="951"/>
      <c r="BA19" s="952"/>
      <c r="BB19" s="952"/>
      <c r="BC19" s="952"/>
      <c r="BD19" s="952"/>
      <c r="BE19" s="952"/>
      <c r="BF19" s="952"/>
      <c r="BG19" s="952"/>
      <c r="BH19" s="953"/>
    </row>
    <row r="20" spans="1:60" x14ac:dyDescent="0.15">
      <c r="A20" s="974"/>
      <c r="B20" s="974"/>
      <c r="C20" s="974"/>
      <c r="D20" s="975"/>
      <c r="E20" s="975"/>
      <c r="F20" s="975"/>
      <c r="G20" s="975"/>
      <c r="H20" s="975"/>
      <c r="I20" s="975"/>
      <c r="J20" s="975"/>
      <c r="K20" s="975"/>
      <c r="L20" s="975"/>
      <c r="M20" s="975"/>
      <c r="N20" s="975"/>
      <c r="O20" s="975"/>
      <c r="P20" s="975"/>
      <c r="Q20" s="975"/>
      <c r="R20" s="975"/>
      <c r="S20" s="975"/>
      <c r="T20" s="975"/>
      <c r="U20" s="975"/>
      <c r="V20" s="975"/>
      <c r="W20" s="975"/>
      <c r="X20" s="975"/>
      <c r="Y20" s="975"/>
      <c r="Z20" s="974"/>
      <c r="AA20" s="974"/>
      <c r="AB20" s="974"/>
      <c r="AC20" s="979"/>
      <c r="AD20" s="980"/>
      <c r="AE20" s="980"/>
      <c r="AF20" s="980"/>
      <c r="AG20" s="980"/>
      <c r="AH20" s="980"/>
      <c r="AI20" s="980"/>
      <c r="AJ20" s="980"/>
      <c r="AK20" s="980"/>
      <c r="AL20" s="980"/>
      <c r="AM20" s="980"/>
      <c r="AN20" s="980"/>
      <c r="AO20" s="980"/>
      <c r="AP20" s="980"/>
      <c r="AQ20" s="980"/>
      <c r="AR20" s="980"/>
      <c r="AS20" s="980"/>
      <c r="AT20" s="980"/>
      <c r="AU20" s="980"/>
      <c r="AV20" s="980"/>
      <c r="AW20" s="980"/>
      <c r="AX20" s="980"/>
      <c r="AY20" s="981"/>
      <c r="AZ20" s="951"/>
      <c r="BA20" s="952"/>
      <c r="BB20" s="952"/>
      <c r="BC20" s="952"/>
      <c r="BD20" s="952"/>
      <c r="BE20" s="952"/>
      <c r="BF20" s="952"/>
      <c r="BG20" s="952"/>
      <c r="BH20" s="953"/>
    </row>
    <row r="21" spans="1:60" x14ac:dyDescent="0.15">
      <c r="A21" s="974"/>
      <c r="B21" s="974"/>
      <c r="C21" s="974"/>
      <c r="D21" s="975"/>
      <c r="E21" s="975"/>
      <c r="F21" s="975"/>
      <c r="G21" s="975"/>
      <c r="H21" s="975"/>
      <c r="I21" s="975"/>
      <c r="J21" s="975"/>
      <c r="K21" s="975"/>
      <c r="L21" s="975"/>
      <c r="M21" s="975"/>
      <c r="N21" s="975"/>
      <c r="O21" s="975"/>
      <c r="P21" s="975"/>
      <c r="Q21" s="975"/>
      <c r="R21" s="975"/>
      <c r="S21" s="975"/>
      <c r="T21" s="975"/>
      <c r="U21" s="975"/>
      <c r="V21" s="975"/>
      <c r="W21" s="975"/>
      <c r="X21" s="975"/>
      <c r="Y21" s="975"/>
      <c r="Z21" s="974"/>
      <c r="AA21" s="974"/>
      <c r="AB21" s="974"/>
      <c r="AC21" s="979"/>
      <c r="AD21" s="980"/>
      <c r="AE21" s="980"/>
      <c r="AF21" s="980"/>
      <c r="AG21" s="980"/>
      <c r="AH21" s="980"/>
      <c r="AI21" s="980"/>
      <c r="AJ21" s="980"/>
      <c r="AK21" s="980"/>
      <c r="AL21" s="980"/>
      <c r="AM21" s="980"/>
      <c r="AN21" s="980"/>
      <c r="AO21" s="980"/>
      <c r="AP21" s="980"/>
      <c r="AQ21" s="980"/>
      <c r="AR21" s="980"/>
      <c r="AS21" s="980"/>
      <c r="AT21" s="980"/>
      <c r="AU21" s="980"/>
      <c r="AV21" s="980"/>
      <c r="AW21" s="980"/>
      <c r="AX21" s="980"/>
      <c r="AY21" s="981"/>
      <c r="AZ21" s="951"/>
      <c r="BA21" s="952"/>
      <c r="BB21" s="952"/>
      <c r="BC21" s="952"/>
      <c r="BD21" s="952"/>
      <c r="BE21" s="952"/>
      <c r="BF21" s="952"/>
      <c r="BG21" s="952"/>
      <c r="BH21" s="953"/>
    </row>
    <row r="22" spans="1:60" x14ac:dyDescent="0.15">
      <c r="A22" s="974"/>
      <c r="B22" s="974"/>
      <c r="C22" s="974"/>
      <c r="D22" s="975"/>
      <c r="E22" s="975"/>
      <c r="F22" s="975"/>
      <c r="G22" s="975"/>
      <c r="H22" s="975"/>
      <c r="I22" s="975"/>
      <c r="J22" s="975"/>
      <c r="K22" s="975"/>
      <c r="L22" s="975"/>
      <c r="M22" s="975"/>
      <c r="N22" s="975"/>
      <c r="O22" s="975"/>
      <c r="P22" s="975"/>
      <c r="Q22" s="975"/>
      <c r="R22" s="975"/>
      <c r="S22" s="975"/>
      <c r="T22" s="975"/>
      <c r="U22" s="975"/>
      <c r="V22" s="975"/>
      <c r="W22" s="975"/>
      <c r="X22" s="975"/>
      <c r="Y22" s="975"/>
      <c r="Z22" s="974"/>
      <c r="AA22" s="974"/>
      <c r="AB22" s="974"/>
      <c r="AC22" s="982"/>
      <c r="AD22" s="983"/>
      <c r="AE22" s="983"/>
      <c r="AF22" s="983"/>
      <c r="AG22" s="983"/>
      <c r="AH22" s="983"/>
      <c r="AI22" s="983"/>
      <c r="AJ22" s="983"/>
      <c r="AK22" s="983"/>
      <c r="AL22" s="983"/>
      <c r="AM22" s="983"/>
      <c r="AN22" s="983"/>
      <c r="AO22" s="983"/>
      <c r="AP22" s="983"/>
      <c r="AQ22" s="983"/>
      <c r="AR22" s="983"/>
      <c r="AS22" s="983"/>
      <c r="AT22" s="983"/>
      <c r="AU22" s="983"/>
      <c r="AV22" s="983"/>
      <c r="AW22" s="983"/>
      <c r="AX22" s="983"/>
      <c r="AY22" s="984"/>
      <c r="AZ22" s="951"/>
      <c r="BA22" s="952"/>
      <c r="BB22" s="952"/>
      <c r="BC22" s="952"/>
      <c r="BD22" s="952"/>
      <c r="BE22" s="952"/>
      <c r="BF22" s="952"/>
      <c r="BG22" s="952"/>
      <c r="BH22" s="953"/>
    </row>
    <row r="23" spans="1:60" x14ac:dyDescent="0.15">
      <c r="A23" s="974" t="s">
        <v>178</v>
      </c>
      <c r="B23" s="974"/>
      <c r="C23" s="974"/>
      <c r="D23" s="975"/>
      <c r="E23" s="975"/>
      <c r="F23" s="975"/>
      <c r="G23" s="975"/>
      <c r="H23" s="975"/>
      <c r="I23" s="975"/>
      <c r="J23" s="975"/>
      <c r="K23" s="975"/>
      <c r="L23" s="975"/>
      <c r="M23" s="975"/>
      <c r="N23" s="975"/>
      <c r="O23" s="975"/>
      <c r="P23" s="975"/>
      <c r="Q23" s="975"/>
      <c r="R23" s="975"/>
      <c r="S23" s="975"/>
      <c r="T23" s="975"/>
      <c r="U23" s="975"/>
      <c r="V23" s="975"/>
      <c r="W23" s="975"/>
      <c r="X23" s="975"/>
      <c r="Y23" s="975"/>
      <c r="Z23" s="974" t="s">
        <v>178</v>
      </c>
      <c r="AA23" s="974"/>
      <c r="AB23" s="974"/>
      <c r="AC23" s="948"/>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50"/>
      <c r="AZ23" s="951"/>
      <c r="BA23" s="952"/>
      <c r="BB23" s="952"/>
      <c r="BC23" s="952"/>
      <c r="BD23" s="952"/>
      <c r="BE23" s="952"/>
      <c r="BF23" s="952"/>
      <c r="BG23" s="952"/>
      <c r="BH23" s="953"/>
    </row>
    <row r="24" spans="1:60" x14ac:dyDescent="0.15">
      <c r="A24" s="974"/>
      <c r="B24" s="974"/>
      <c r="C24" s="974"/>
      <c r="D24" s="975"/>
      <c r="E24" s="975"/>
      <c r="F24" s="975"/>
      <c r="G24" s="975"/>
      <c r="H24" s="975"/>
      <c r="I24" s="975"/>
      <c r="J24" s="975"/>
      <c r="K24" s="975"/>
      <c r="L24" s="975"/>
      <c r="M24" s="975"/>
      <c r="N24" s="975"/>
      <c r="O24" s="975"/>
      <c r="P24" s="975"/>
      <c r="Q24" s="975"/>
      <c r="R24" s="975"/>
      <c r="S24" s="975"/>
      <c r="T24" s="975"/>
      <c r="U24" s="975"/>
      <c r="V24" s="975"/>
      <c r="W24" s="975"/>
      <c r="X24" s="975"/>
      <c r="Y24" s="975"/>
      <c r="Z24" s="974"/>
      <c r="AA24" s="974"/>
      <c r="AB24" s="974"/>
      <c r="AC24" s="951"/>
      <c r="AD24" s="952"/>
      <c r="AE24" s="952"/>
      <c r="AF24" s="952"/>
      <c r="AG24" s="952"/>
      <c r="AH24" s="952"/>
      <c r="AI24" s="952"/>
      <c r="AJ24" s="952"/>
      <c r="AK24" s="952"/>
      <c r="AL24" s="952"/>
      <c r="AM24" s="952"/>
      <c r="AN24" s="952"/>
      <c r="AO24" s="952"/>
      <c r="AP24" s="952"/>
      <c r="AQ24" s="952"/>
      <c r="AR24" s="952"/>
      <c r="AS24" s="952"/>
      <c r="AT24" s="952"/>
      <c r="AU24" s="952"/>
      <c r="AV24" s="952"/>
      <c r="AW24" s="952"/>
      <c r="AX24" s="952"/>
      <c r="AY24" s="953"/>
      <c r="AZ24" s="951"/>
      <c r="BA24" s="952"/>
      <c r="BB24" s="952"/>
      <c r="BC24" s="952"/>
      <c r="BD24" s="952"/>
      <c r="BE24" s="952"/>
      <c r="BF24" s="952"/>
      <c r="BG24" s="952"/>
      <c r="BH24" s="953"/>
    </row>
    <row r="25" spans="1:60" x14ac:dyDescent="0.15">
      <c r="A25" s="974"/>
      <c r="B25" s="974"/>
      <c r="C25" s="974"/>
      <c r="D25" s="975"/>
      <c r="E25" s="975"/>
      <c r="F25" s="975"/>
      <c r="G25" s="975"/>
      <c r="H25" s="975"/>
      <c r="I25" s="975"/>
      <c r="J25" s="975"/>
      <c r="K25" s="975"/>
      <c r="L25" s="975"/>
      <c r="M25" s="975"/>
      <c r="N25" s="975"/>
      <c r="O25" s="975"/>
      <c r="P25" s="975"/>
      <c r="Q25" s="975"/>
      <c r="R25" s="975"/>
      <c r="S25" s="975"/>
      <c r="T25" s="975"/>
      <c r="U25" s="975"/>
      <c r="V25" s="975"/>
      <c r="W25" s="975"/>
      <c r="X25" s="975"/>
      <c r="Y25" s="975"/>
      <c r="Z25" s="974"/>
      <c r="AA25" s="974"/>
      <c r="AB25" s="974"/>
      <c r="AC25" s="951"/>
      <c r="AD25" s="952"/>
      <c r="AE25" s="952"/>
      <c r="AF25" s="952"/>
      <c r="AG25" s="952"/>
      <c r="AH25" s="952"/>
      <c r="AI25" s="952"/>
      <c r="AJ25" s="952"/>
      <c r="AK25" s="952"/>
      <c r="AL25" s="952"/>
      <c r="AM25" s="952"/>
      <c r="AN25" s="952"/>
      <c r="AO25" s="952"/>
      <c r="AP25" s="952"/>
      <c r="AQ25" s="952"/>
      <c r="AR25" s="952"/>
      <c r="AS25" s="952"/>
      <c r="AT25" s="952"/>
      <c r="AU25" s="952"/>
      <c r="AV25" s="952"/>
      <c r="AW25" s="952"/>
      <c r="AX25" s="952"/>
      <c r="AY25" s="953"/>
      <c r="AZ25" s="951"/>
      <c r="BA25" s="952"/>
      <c r="BB25" s="952"/>
      <c r="BC25" s="952"/>
      <c r="BD25" s="952"/>
      <c r="BE25" s="952"/>
      <c r="BF25" s="952"/>
      <c r="BG25" s="952"/>
      <c r="BH25" s="953"/>
    </row>
    <row r="26" spans="1:60" x14ac:dyDescent="0.15">
      <c r="A26" s="974"/>
      <c r="B26" s="974"/>
      <c r="C26" s="974"/>
      <c r="D26" s="975"/>
      <c r="E26" s="975"/>
      <c r="F26" s="975"/>
      <c r="G26" s="975"/>
      <c r="H26" s="975"/>
      <c r="I26" s="975"/>
      <c r="J26" s="975"/>
      <c r="K26" s="975"/>
      <c r="L26" s="975"/>
      <c r="M26" s="975"/>
      <c r="N26" s="975"/>
      <c r="O26" s="975"/>
      <c r="P26" s="975"/>
      <c r="Q26" s="975"/>
      <c r="R26" s="975"/>
      <c r="S26" s="975"/>
      <c r="T26" s="975"/>
      <c r="U26" s="975"/>
      <c r="V26" s="975"/>
      <c r="W26" s="975"/>
      <c r="X26" s="975"/>
      <c r="Y26" s="975"/>
      <c r="Z26" s="974"/>
      <c r="AA26" s="974"/>
      <c r="AB26" s="974"/>
      <c r="AC26" s="951"/>
      <c r="AD26" s="952"/>
      <c r="AE26" s="952"/>
      <c r="AF26" s="952"/>
      <c r="AG26" s="952"/>
      <c r="AH26" s="952"/>
      <c r="AI26" s="952"/>
      <c r="AJ26" s="952"/>
      <c r="AK26" s="952"/>
      <c r="AL26" s="952"/>
      <c r="AM26" s="952"/>
      <c r="AN26" s="952"/>
      <c r="AO26" s="952"/>
      <c r="AP26" s="952"/>
      <c r="AQ26" s="952"/>
      <c r="AR26" s="952"/>
      <c r="AS26" s="952"/>
      <c r="AT26" s="952"/>
      <c r="AU26" s="952"/>
      <c r="AV26" s="952"/>
      <c r="AW26" s="952"/>
      <c r="AX26" s="952"/>
      <c r="AY26" s="953"/>
      <c r="AZ26" s="951"/>
      <c r="BA26" s="952"/>
      <c r="BB26" s="952"/>
      <c r="BC26" s="952"/>
      <c r="BD26" s="952"/>
      <c r="BE26" s="952"/>
      <c r="BF26" s="952"/>
      <c r="BG26" s="952"/>
      <c r="BH26" s="953"/>
    </row>
    <row r="27" spans="1:60" x14ac:dyDescent="0.15">
      <c r="A27" s="974"/>
      <c r="B27" s="974"/>
      <c r="C27" s="974"/>
      <c r="D27" s="975"/>
      <c r="E27" s="975"/>
      <c r="F27" s="975"/>
      <c r="G27" s="975"/>
      <c r="H27" s="975"/>
      <c r="I27" s="975"/>
      <c r="J27" s="975"/>
      <c r="K27" s="975"/>
      <c r="L27" s="975"/>
      <c r="M27" s="975"/>
      <c r="N27" s="975"/>
      <c r="O27" s="975"/>
      <c r="P27" s="975"/>
      <c r="Q27" s="975"/>
      <c r="R27" s="975"/>
      <c r="S27" s="975"/>
      <c r="T27" s="975"/>
      <c r="U27" s="975"/>
      <c r="V27" s="975"/>
      <c r="W27" s="975"/>
      <c r="X27" s="975"/>
      <c r="Y27" s="975"/>
      <c r="Z27" s="974"/>
      <c r="AA27" s="974"/>
      <c r="AB27" s="974"/>
      <c r="AC27" s="954"/>
      <c r="AD27" s="955"/>
      <c r="AE27" s="955"/>
      <c r="AF27" s="955"/>
      <c r="AG27" s="955"/>
      <c r="AH27" s="955"/>
      <c r="AI27" s="955"/>
      <c r="AJ27" s="955"/>
      <c r="AK27" s="955"/>
      <c r="AL27" s="955"/>
      <c r="AM27" s="955"/>
      <c r="AN27" s="955"/>
      <c r="AO27" s="955"/>
      <c r="AP27" s="955"/>
      <c r="AQ27" s="955"/>
      <c r="AR27" s="955"/>
      <c r="AS27" s="955"/>
      <c r="AT27" s="955"/>
      <c r="AU27" s="955"/>
      <c r="AV27" s="955"/>
      <c r="AW27" s="955"/>
      <c r="AX27" s="955"/>
      <c r="AY27" s="956"/>
      <c r="AZ27" s="951"/>
      <c r="BA27" s="952"/>
      <c r="BB27" s="952"/>
      <c r="BC27" s="952"/>
      <c r="BD27" s="952"/>
      <c r="BE27" s="952"/>
      <c r="BF27" s="952"/>
      <c r="BG27" s="952"/>
      <c r="BH27" s="953"/>
    </row>
    <row r="28" spans="1:60" x14ac:dyDescent="0.15">
      <c r="A28" s="974" t="s">
        <v>179</v>
      </c>
      <c r="B28" s="974"/>
      <c r="C28" s="974"/>
      <c r="D28" s="975"/>
      <c r="E28" s="975"/>
      <c r="F28" s="975"/>
      <c r="G28" s="975"/>
      <c r="H28" s="975"/>
      <c r="I28" s="975"/>
      <c r="J28" s="975"/>
      <c r="K28" s="975"/>
      <c r="L28" s="975"/>
      <c r="M28" s="975"/>
      <c r="N28" s="975"/>
      <c r="O28" s="975"/>
      <c r="P28" s="975"/>
      <c r="Q28" s="975"/>
      <c r="R28" s="975"/>
      <c r="S28" s="975"/>
      <c r="T28" s="975"/>
      <c r="U28" s="975"/>
      <c r="V28" s="975"/>
      <c r="W28" s="975"/>
      <c r="X28" s="975"/>
      <c r="Y28" s="975"/>
      <c r="Z28" s="974" t="s">
        <v>179</v>
      </c>
      <c r="AA28" s="974"/>
      <c r="AB28" s="974"/>
      <c r="AC28" s="948"/>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50"/>
      <c r="AZ28" s="951"/>
      <c r="BA28" s="952"/>
      <c r="BB28" s="952"/>
      <c r="BC28" s="952"/>
      <c r="BD28" s="952"/>
      <c r="BE28" s="952"/>
      <c r="BF28" s="952"/>
      <c r="BG28" s="952"/>
      <c r="BH28" s="953"/>
    </row>
    <row r="29" spans="1:60" x14ac:dyDescent="0.15">
      <c r="A29" s="974"/>
      <c r="B29" s="974"/>
      <c r="C29" s="974"/>
      <c r="D29" s="975"/>
      <c r="E29" s="975"/>
      <c r="F29" s="975"/>
      <c r="G29" s="975"/>
      <c r="H29" s="975"/>
      <c r="I29" s="975"/>
      <c r="J29" s="975"/>
      <c r="K29" s="975"/>
      <c r="L29" s="975"/>
      <c r="M29" s="975"/>
      <c r="N29" s="975"/>
      <c r="O29" s="975"/>
      <c r="P29" s="975"/>
      <c r="Q29" s="975"/>
      <c r="R29" s="975"/>
      <c r="S29" s="975"/>
      <c r="T29" s="975"/>
      <c r="U29" s="975"/>
      <c r="V29" s="975"/>
      <c r="W29" s="975"/>
      <c r="X29" s="975"/>
      <c r="Y29" s="975"/>
      <c r="Z29" s="974"/>
      <c r="AA29" s="974"/>
      <c r="AB29" s="974"/>
      <c r="AC29" s="951"/>
      <c r="AD29" s="952"/>
      <c r="AE29" s="952"/>
      <c r="AF29" s="952"/>
      <c r="AG29" s="952"/>
      <c r="AH29" s="952"/>
      <c r="AI29" s="952"/>
      <c r="AJ29" s="952"/>
      <c r="AK29" s="952"/>
      <c r="AL29" s="952"/>
      <c r="AM29" s="952"/>
      <c r="AN29" s="952"/>
      <c r="AO29" s="952"/>
      <c r="AP29" s="952"/>
      <c r="AQ29" s="952"/>
      <c r="AR29" s="952"/>
      <c r="AS29" s="952"/>
      <c r="AT29" s="952"/>
      <c r="AU29" s="952"/>
      <c r="AV29" s="952"/>
      <c r="AW29" s="952"/>
      <c r="AX29" s="952"/>
      <c r="AY29" s="953"/>
      <c r="AZ29" s="951"/>
      <c r="BA29" s="952"/>
      <c r="BB29" s="952"/>
      <c r="BC29" s="952"/>
      <c r="BD29" s="952"/>
      <c r="BE29" s="952"/>
      <c r="BF29" s="952"/>
      <c r="BG29" s="952"/>
      <c r="BH29" s="953"/>
    </row>
    <row r="30" spans="1:60" x14ac:dyDescent="0.15">
      <c r="A30" s="974"/>
      <c r="B30" s="974"/>
      <c r="C30" s="974"/>
      <c r="D30" s="975"/>
      <c r="E30" s="975"/>
      <c r="F30" s="975"/>
      <c r="G30" s="975"/>
      <c r="H30" s="975"/>
      <c r="I30" s="975"/>
      <c r="J30" s="975"/>
      <c r="K30" s="975"/>
      <c r="L30" s="975"/>
      <c r="M30" s="975"/>
      <c r="N30" s="975"/>
      <c r="O30" s="975"/>
      <c r="P30" s="975"/>
      <c r="Q30" s="975"/>
      <c r="R30" s="975"/>
      <c r="S30" s="975"/>
      <c r="T30" s="975"/>
      <c r="U30" s="975"/>
      <c r="V30" s="975"/>
      <c r="W30" s="975"/>
      <c r="X30" s="975"/>
      <c r="Y30" s="975"/>
      <c r="Z30" s="974"/>
      <c r="AA30" s="974"/>
      <c r="AB30" s="974"/>
      <c r="AC30" s="951"/>
      <c r="AD30" s="952"/>
      <c r="AE30" s="952"/>
      <c r="AF30" s="952"/>
      <c r="AG30" s="952"/>
      <c r="AH30" s="952"/>
      <c r="AI30" s="952"/>
      <c r="AJ30" s="952"/>
      <c r="AK30" s="952"/>
      <c r="AL30" s="952"/>
      <c r="AM30" s="952"/>
      <c r="AN30" s="952"/>
      <c r="AO30" s="952"/>
      <c r="AP30" s="952"/>
      <c r="AQ30" s="952"/>
      <c r="AR30" s="952"/>
      <c r="AS30" s="952"/>
      <c r="AT30" s="952"/>
      <c r="AU30" s="952"/>
      <c r="AV30" s="952"/>
      <c r="AW30" s="952"/>
      <c r="AX30" s="952"/>
      <c r="AY30" s="953"/>
      <c r="AZ30" s="951"/>
      <c r="BA30" s="952"/>
      <c r="BB30" s="952"/>
      <c r="BC30" s="952"/>
      <c r="BD30" s="952"/>
      <c r="BE30" s="952"/>
      <c r="BF30" s="952"/>
      <c r="BG30" s="952"/>
      <c r="BH30" s="953"/>
    </row>
    <row r="31" spans="1:60" x14ac:dyDescent="0.15">
      <c r="A31" s="974"/>
      <c r="B31" s="974"/>
      <c r="C31" s="974"/>
      <c r="D31" s="975"/>
      <c r="E31" s="975"/>
      <c r="F31" s="975"/>
      <c r="G31" s="975"/>
      <c r="H31" s="975"/>
      <c r="I31" s="975"/>
      <c r="J31" s="975"/>
      <c r="K31" s="975"/>
      <c r="L31" s="975"/>
      <c r="M31" s="975"/>
      <c r="N31" s="975"/>
      <c r="O31" s="975"/>
      <c r="P31" s="975"/>
      <c r="Q31" s="975"/>
      <c r="R31" s="975"/>
      <c r="S31" s="975"/>
      <c r="T31" s="975"/>
      <c r="U31" s="975"/>
      <c r="V31" s="975"/>
      <c r="W31" s="975"/>
      <c r="X31" s="975"/>
      <c r="Y31" s="975"/>
      <c r="Z31" s="974"/>
      <c r="AA31" s="974"/>
      <c r="AB31" s="974"/>
      <c r="AC31" s="951"/>
      <c r="AD31" s="952"/>
      <c r="AE31" s="952"/>
      <c r="AF31" s="952"/>
      <c r="AG31" s="952"/>
      <c r="AH31" s="952"/>
      <c r="AI31" s="952"/>
      <c r="AJ31" s="952"/>
      <c r="AK31" s="952"/>
      <c r="AL31" s="952"/>
      <c r="AM31" s="952"/>
      <c r="AN31" s="952"/>
      <c r="AO31" s="952"/>
      <c r="AP31" s="952"/>
      <c r="AQ31" s="952"/>
      <c r="AR31" s="952"/>
      <c r="AS31" s="952"/>
      <c r="AT31" s="952"/>
      <c r="AU31" s="952"/>
      <c r="AV31" s="952"/>
      <c r="AW31" s="952"/>
      <c r="AX31" s="952"/>
      <c r="AY31" s="953"/>
      <c r="AZ31" s="951"/>
      <c r="BA31" s="952"/>
      <c r="BB31" s="952"/>
      <c r="BC31" s="952"/>
      <c r="BD31" s="952"/>
      <c r="BE31" s="952"/>
      <c r="BF31" s="952"/>
      <c r="BG31" s="952"/>
      <c r="BH31" s="953"/>
    </row>
    <row r="32" spans="1:60" x14ac:dyDescent="0.15">
      <c r="A32" s="974"/>
      <c r="B32" s="974"/>
      <c r="C32" s="974"/>
      <c r="D32" s="975"/>
      <c r="E32" s="975"/>
      <c r="F32" s="975"/>
      <c r="G32" s="975"/>
      <c r="H32" s="975"/>
      <c r="I32" s="975"/>
      <c r="J32" s="975"/>
      <c r="K32" s="975"/>
      <c r="L32" s="975"/>
      <c r="M32" s="975"/>
      <c r="N32" s="975"/>
      <c r="O32" s="975"/>
      <c r="P32" s="975"/>
      <c r="Q32" s="975"/>
      <c r="R32" s="975"/>
      <c r="S32" s="975"/>
      <c r="T32" s="975"/>
      <c r="U32" s="975"/>
      <c r="V32" s="975"/>
      <c r="W32" s="975"/>
      <c r="X32" s="975"/>
      <c r="Y32" s="975"/>
      <c r="Z32" s="974"/>
      <c r="AA32" s="974"/>
      <c r="AB32" s="974"/>
      <c r="AC32" s="954"/>
      <c r="AD32" s="955"/>
      <c r="AE32" s="955"/>
      <c r="AF32" s="955"/>
      <c r="AG32" s="955"/>
      <c r="AH32" s="955"/>
      <c r="AI32" s="955"/>
      <c r="AJ32" s="955"/>
      <c r="AK32" s="955"/>
      <c r="AL32" s="955"/>
      <c r="AM32" s="955"/>
      <c r="AN32" s="955"/>
      <c r="AO32" s="955"/>
      <c r="AP32" s="955"/>
      <c r="AQ32" s="955"/>
      <c r="AR32" s="955"/>
      <c r="AS32" s="955"/>
      <c r="AT32" s="955"/>
      <c r="AU32" s="955"/>
      <c r="AV32" s="955"/>
      <c r="AW32" s="955"/>
      <c r="AX32" s="955"/>
      <c r="AY32" s="956"/>
      <c r="AZ32" s="951"/>
      <c r="BA32" s="952"/>
      <c r="BB32" s="952"/>
      <c r="BC32" s="952"/>
      <c r="BD32" s="952"/>
      <c r="BE32" s="952"/>
      <c r="BF32" s="952"/>
      <c r="BG32" s="952"/>
      <c r="BH32" s="953"/>
    </row>
    <row r="33" spans="1:60" x14ac:dyDescent="0.15">
      <c r="A33" s="974" t="s">
        <v>180</v>
      </c>
      <c r="B33" s="974"/>
      <c r="C33" s="974"/>
      <c r="D33" s="975"/>
      <c r="E33" s="975"/>
      <c r="F33" s="975"/>
      <c r="G33" s="975"/>
      <c r="H33" s="975"/>
      <c r="I33" s="975"/>
      <c r="J33" s="975"/>
      <c r="K33" s="975"/>
      <c r="L33" s="975"/>
      <c r="M33" s="975"/>
      <c r="N33" s="975"/>
      <c r="O33" s="975"/>
      <c r="P33" s="975"/>
      <c r="Q33" s="975"/>
      <c r="R33" s="975"/>
      <c r="S33" s="975"/>
      <c r="T33" s="975"/>
      <c r="U33" s="975"/>
      <c r="V33" s="975"/>
      <c r="W33" s="975"/>
      <c r="X33" s="975"/>
      <c r="Y33" s="975"/>
      <c r="Z33" s="974" t="s">
        <v>180</v>
      </c>
      <c r="AA33" s="974"/>
      <c r="AB33" s="974"/>
      <c r="AC33" s="948"/>
      <c r="AD33" s="949"/>
      <c r="AE33" s="949"/>
      <c r="AF33" s="949"/>
      <c r="AG33" s="949"/>
      <c r="AH33" s="949"/>
      <c r="AI33" s="949"/>
      <c r="AJ33" s="949"/>
      <c r="AK33" s="949"/>
      <c r="AL33" s="949"/>
      <c r="AM33" s="949"/>
      <c r="AN33" s="949"/>
      <c r="AO33" s="949"/>
      <c r="AP33" s="949"/>
      <c r="AQ33" s="949"/>
      <c r="AR33" s="949"/>
      <c r="AS33" s="949"/>
      <c r="AT33" s="949"/>
      <c r="AU33" s="949"/>
      <c r="AV33" s="949"/>
      <c r="AW33" s="949"/>
      <c r="AX33" s="949"/>
      <c r="AY33" s="950"/>
      <c r="AZ33" s="951"/>
      <c r="BA33" s="952"/>
      <c r="BB33" s="952"/>
      <c r="BC33" s="952"/>
      <c r="BD33" s="952"/>
      <c r="BE33" s="952"/>
      <c r="BF33" s="952"/>
      <c r="BG33" s="952"/>
      <c r="BH33" s="953"/>
    </row>
    <row r="34" spans="1:60" x14ac:dyDescent="0.15">
      <c r="A34" s="974"/>
      <c r="B34" s="974"/>
      <c r="C34" s="974"/>
      <c r="D34" s="975"/>
      <c r="E34" s="975"/>
      <c r="F34" s="975"/>
      <c r="G34" s="975"/>
      <c r="H34" s="975"/>
      <c r="I34" s="975"/>
      <c r="J34" s="975"/>
      <c r="K34" s="975"/>
      <c r="L34" s="975"/>
      <c r="M34" s="975"/>
      <c r="N34" s="975"/>
      <c r="O34" s="975"/>
      <c r="P34" s="975"/>
      <c r="Q34" s="975"/>
      <c r="R34" s="975"/>
      <c r="S34" s="975"/>
      <c r="T34" s="975"/>
      <c r="U34" s="975"/>
      <c r="V34" s="975"/>
      <c r="W34" s="975"/>
      <c r="X34" s="975"/>
      <c r="Y34" s="975"/>
      <c r="Z34" s="974"/>
      <c r="AA34" s="974"/>
      <c r="AB34" s="974"/>
      <c r="AC34" s="951"/>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3"/>
      <c r="AZ34" s="951"/>
      <c r="BA34" s="952"/>
      <c r="BB34" s="952"/>
      <c r="BC34" s="952"/>
      <c r="BD34" s="952"/>
      <c r="BE34" s="952"/>
      <c r="BF34" s="952"/>
      <c r="BG34" s="952"/>
      <c r="BH34" s="953"/>
    </row>
    <row r="35" spans="1:60" x14ac:dyDescent="0.15">
      <c r="A35" s="974"/>
      <c r="B35" s="974"/>
      <c r="C35" s="974"/>
      <c r="D35" s="975"/>
      <c r="E35" s="975"/>
      <c r="F35" s="975"/>
      <c r="G35" s="975"/>
      <c r="H35" s="975"/>
      <c r="I35" s="975"/>
      <c r="J35" s="975"/>
      <c r="K35" s="975"/>
      <c r="L35" s="975"/>
      <c r="M35" s="975"/>
      <c r="N35" s="975"/>
      <c r="O35" s="975"/>
      <c r="P35" s="975"/>
      <c r="Q35" s="975"/>
      <c r="R35" s="975"/>
      <c r="S35" s="975"/>
      <c r="T35" s="975"/>
      <c r="U35" s="975"/>
      <c r="V35" s="975"/>
      <c r="W35" s="975"/>
      <c r="X35" s="975"/>
      <c r="Y35" s="975"/>
      <c r="Z35" s="974"/>
      <c r="AA35" s="974"/>
      <c r="AB35" s="974"/>
      <c r="AC35" s="951"/>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3"/>
      <c r="AZ35" s="951"/>
      <c r="BA35" s="952"/>
      <c r="BB35" s="952"/>
      <c r="BC35" s="952"/>
      <c r="BD35" s="952"/>
      <c r="BE35" s="952"/>
      <c r="BF35" s="952"/>
      <c r="BG35" s="952"/>
      <c r="BH35" s="953"/>
    </row>
    <row r="36" spans="1:60" x14ac:dyDescent="0.15">
      <c r="A36" s="974"/>
      <c r="B36" s="974"/>
      <c r="C36" s="974"/>
      <c r="D36" s="975"/>
      <c r="E36" s="975"/>
      <c r="F36" s="975"/>
      <c r="G36" s="975"/>
      <c r="H36" s="975"/>
      <c r="I36" s="975"/>
      <c r="J36" s="975"/>
      <c r="K36" s="975"/>
      <c r="L36" s="975"/>
      <c r="M36" s="975"/>
      <c r="N36" s="975"/>
      <c r="O36" s="975"/>
      <c r="P36" s="975"/>
      <c r="Q36" s="975"/>
      <c r="R36" s="975"/>
      <c r="S36" s="975"/>
      <c r="T36" s="975"/>
      <c r="U36" s="975"/>
      <c r="V36" s="975"/>
      <c r="W36" s="975"/>
      <c r="X36" s="975"/>
      <c r="Y36" s="975"/>
      <c r="Z36" s="974"/>
      <c r="AA36" s="974"/>
      <c r="AB36" s="974"/>
      <c r="AC36" s="951"/>
      <c r="AD36" s="952"/>
      <c r="AE36" s="952"/>
      <c r="AF36" s="952"/>
      <c r="AG36" s="952"/>
      <c r="AH36" s="952"/>
      <c r="AI36" s="952"/>
      <c r="AJ36" s="952"/>
      <c r="AK36" s="952"/>
      <c r="AL36" s="952"/>
      <c r="AM36" s="952"/>
      <c r="AN36" s="952"/>
      <c r="AO36" s="952"/>
      <c r="AP36" s="952"/>
      <c r="AQ36" s="952"/>
      <c r="AR36" s="952"/>
      <c r="AS36" s="952"/>
      <c r="AT36" s="952"/>
      <c r="AU36" s="952"/>
      <c r="AV36" s="952"/>
      <c r="AW36" s="952"/>
      <c r="AX36" s="952"/>
      <c r="AY36" s="953"/>
      <c r="AZ36" s="951"/>
      <c r="BA36" s="952"/>
      <c r="BB36" s="952"/>
      <c r="BC36" s="952"/>
      <c r="BD36" s="952"/>
      <c r="BE36" s="952"/>
      <c r="BF36" s="952"/>
      <c r="BG36" s="952"/>
      <c r="BH36" s="953"/>
    </row>
    <row r="37" spans="1:60" x14ac:dyDescent="0.15">
      <c r="A37" s="974"/>
      <c r="B37" s="974"/>
      <c r="C37" s="974"/>
      <c r="D37" s="975"/>
      <c r="E37" s="975"/>
      <c r="F37" s="975"/>
      <c r="G37" s="975"/>
      <c r="H37" s="975"/>
      <c r="I37" s="975"/>
      <c r="J37" s="975"/>
      <c r="K37" s="975"/>
      <c r="L37" s="975"/>
      <c r="M37" s="975"/>
      <c r="N37" s="975"/>
      <c r="O37" s="975"/>
      <c r="P37" s="975"/>
      <c r="Q37" s="975"/>
      <c r="R37" s="975"/>
      <c r="S37" s="975"/>
      <c r="T37" s="975"/>
      <c r="U37" s="975"/>
      <c r="V37" s="975"/>
      <c r="W37" s="975"/>
      <c r="X37" s="975"/>
      <c r="Y37" s="975"/>
      <c r="Z37" s="974"/>
      <c r="AA37" s="974"/>
      <c r="AB37" s="974"/>
      <c r="AC37" s="954"/>
      <c r="AD37" s="955"/>
      <c r="AE37" s="955"/>
      <c r="AF37" s="955"/>
      <c r="AG37" s="955"/>
      <c r="AH37" s="955"/>
      <c r="AI37" s="955"/>
      <c r="AJ37" s="955"/>
      <c r="AK37" s="955"/>
      <c r="AL37" s="955"/>
      <c r="AM37" s="955"/>
      <c r="AN37" s="955"/>
      <c r="AO37" s="955"/>
      <c r="AP37" s="955"/>
      <c r="AQ37" s="955"/>
      <c r="AR37" s="955"/>
      <c r="AS37" s="955"/>
      <c r="AT37" s="955"/>
      <c r="AU37" s="955"/>
      <c r="AV37" s="955"/>
      <c r="AW37" s="955"/>
      <c r="AX37" s="955"/>
      <c r="AY37" s="956"/>
      <c r="AZ37" s="951"/>
      <c r="BA37" s="952"/>
      <c r="BB37" s="952"/>
      <c r="BC37" s="952"/>
      <c r="BD37" s="952"/>
      <c r="BE37" s="952"/>
      <c r="BF37" s="952"/>
      <c r="BG37" s="952"/>
      <c r="BH37" s="953"/>
    </row>
    <row r="38" spans="1:60" x14ac:dyDescent="0.15">
      <c r="A38" s="974" t="s">
        <v>181</v>
      </c>
      <c r="B38" s="974"/>
      <c r="C38" s="974"/>
      <c r="D38" s="975"/>
      <c r="E38" s="975"/>
      <c r="F38" s="975"/>
      <c r="G38" s="975"/>
      <c r="H38" s="975"/>
      <c r="I38" s="975"/>
      <c r="J38" s="975"/>
      <c r="K38" s="975"/>
      <c r="L38" s="975"/>
      <c r="M38" s="975"/>
      <c r="N38" s="975"/>
      <c r="O38" s="975"/>
      <c r="P38" s="975"/>
      <c r="Q38" s="975"/>
      <c r="R38" s="975"/>
      <c r="S38" s="975"/>
      <c r="T38" s="975"/>
      <c r="U38" s="975"/>
      <c r="V38" s="975"/>
      <c r="W38" s="975"/>
      <c r="X38" s="975"/>
      <c r="Y38" s="975"/>
      <c r="Z38" s="974" t="s">
        <v>181</v>
      </c>
      <c r="AA38" s="974"/>
      <c r="AB38" s="974"/>
      <c r="AC38" s="948"/>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950"/>
      <c r="AZ38" s="951"/>
      <c r="BA38" s="952"/>
      <c r="BB38" s="952"/>
      <c r="BC38" s="952"/>
      <c r="BD38" s="952"/>
      <c r="BE38" s="952"/>
      <c r="BF38" s="952"/>
      <c r="BG38" s="952"/>
      <c r="BH38" s="953"/>
    </row>
    <row r="39" spans="1:60" x14ac:dyDescent="0.15">
      <c r="A39" s="974"/>
      <c r="B39" s="974"/>
      <c r="C39" s="974"/>
      <c r="D39" s="975"/>
      <c r="E39" s="975"/>
      <c r="F39" s="975"/>
      <c r="G39" s="975"/>
      <c r="H39" s="975"/>
      <c r="I39" s="975"/>
      <c r="J39" s="975"/>
      <c r="K39" s="975"/>
      <c r="L39" s="975"/>
      <c r="M39" s="975"/>
      <c r="N39" s="975"/>
      <c r="O39" s="975"/>
      <c r="P39" s="975"/>
      <c r="Q39" s="975"/>
      <c r="R39" s="975"/>
      <c r="S39" s="975"/>
      <c r="T39" s="975"/>
      <c r="U39" s="975"/>
      <c r="V39" s="975"/>
      <c r="W39" s="975"/>
      <c r="X39" s="975"/>
      <c r="Y39" s="975"/>
      <c r="Z39" s="974"/>
      <c r="AA39" s="974"/>
      <c r="AB39" s="974"/>
      <c r="AC39" s="951"/>
      <c r="AD39" s="952"/>
      <c r="AE39" s="952"/>
      <c r="AF39" s="952"/>
      <c r="AG39" s="952"/>
      <c r="AH39" s="952"/>
      <c r="AI39" s="952"/>
      <c r="AJ39" s="952"/>
      <c r="AK39" s="952"/>
      <c r="AL39" s="952"/>
      <c r="AM39" s="952"/>
      <c r="AN39" s="952"/>
      <c r="AO39" s="952"/>
      <c r="AP39" s="952"/>
      <c r="AQ39" s="952"/>
      <c r="AR39" s="952"/>
      <c r="AS39" s="952"/>
      <c r="AT39" s="952"/>
      <c r="AU39" s="952"/>
      <c r="AV39" s="952"/>
      <c r="AW39" s="952"/>
      <c r="AX39" s="952"/>
      <c r="AY39" s="953"/>
      <c r="AZ39" s="951"/>
      <c r="BA39" s="952"/>
      <c r="BB39" s="952"/>
      <c r="BC39" s="952"/>
      <c r="BD39" s="952"/>
      <c r="BE39" s="952"/>
      <c r="BF39" s="952"/>
      <c r="BG39" s="952"/>
      <c r="BH39" s="953"/>
    </row>
    <row r="40" spans="1:60" x14ac:dyDescent="0.15">
      <c r="A40" s="974"/>
      <c r="B40" s="974"/>
      <c r="C40" s="974"/>
      <c r="D40" s="975"/>
      <c r="E40" s="975"/>
      <c r="F40" s="975"/>
      <c r="G40" s="975"/>
      <c r="H40" s="975"/>
      <c r="I40" s="975"/>
      <c r="J40" s="975"/>
      <c r="K40" s="975"/>
      <c r="L40" s="975"/>
      <c r="M40" s="975"/>
      <c r="N40" s="975"/>
      <c r="O40" s="975"/>
      <c r="P40" s="975"/>
      <c r="Q40" s="975"/>
      <c r="R40" s="975"/>
      <c r="S40" s="975"/>
      <c r="T40" s="975"/>
      <c r="U40" s="975"/>
      <c r="V40" s="975"/>
      <c r="W40" s="975"/>
      <c r="X40" s="975"/>
      <c r="Y40" s="975"/>
      <c r="Z40" s="974"/>
      <c r="AA40" s="974"/>
      <c r="AB40" s="974"/>
      <c r="AC40" s="951"/>
      <c r="AD40" s="952"/>
      <c r="AE40" s="952"/>
      <c r="AF40" s="952"/>
      <c r="AG40" s="952"/>
      <c r="AH40" s="952"/>
      <c r="AI40" s="952"/>
      <c r="AJ40" s="952"/>
      <c r="AK40" s="952"/>
      <c r="AL40" s="952"/>
      <c r="AM40" s="952"/>
      <c r="AN40" s="952"/>
      <c r="AO40" s="952"/>
      <c r="AP40" s="952"/>
      <c r="AQ40" s="952"/>
      <c r="AR40" s="952"/>
      <c r="AS40" s="952"/>
      <c r="AT40" s="952"/>
      <c r="AU40" s="952"/>
      <c r="AV40" s="952"/>
      <c r="AW40" s="952"/>
      <c r="AX40" s="952"/>
      <c r="AY40" s="953"/>
      <c r="AZ40" s="951"/>
      <c r="BA40" s="952"/>
      <c r="BB40" s="952"/>
      <c r="BC40" s="952"/>
      <c r="BD40" s="952"/>
      <c r="BE40" s="952"/>
      <c r="BF40" s="952"/>
      <c r="BG40" s="952"/>
      <c r="BH40" s="953"/>
    </row>
    <row r="41" spans="1:60" x14ac:dyDescent="0.15">
      <c r="A41" s="974"/>
      <c r="B41" s="974"/>
      <c r="C41" s="974"/>
      <c r="D41" s="975"/>
      <c r="E41" s="975"/>
      <c r="F41" s="975"/>
      <c r="G41" s="975"/>
      <c r="H41" s="975"/>
      <c r="I41" s="975"/>
      <c r="J41" s="975"/>
      <c r="K41" s="975"/>
      <c r="L41" s="975"/>
      <c r="M41" s="975"/>
      <c r="N41" s="975"/>
      <c r="O41" s="975"/>
      <c r="P41" s="975"/>
      <c r="Q41" s="975"/>
      <c r="R41" s="975"/>
      <c r="S41" s="975"/>
      <c r="T41" s="975"/>
      <c r="U41" s="975"/>
      <c r="V41" s="975"/>
      <c r="W41" s="975"/>
      <c r="X41" s="975"/>
      <c r="Y41" s="975"/>
      <c r="Z41" s="974"/>
      <c r="AA41" s="974"/>
      <c r="AB41" s="974"/>
      <c r="AC41" s="951"/>
      <c r="AD41" s="952"/>
      <c r="AE41" s="952"/>
      <c r="AF41" s="952"/>
      <c r="AG41" s="952"/>
      <c r="AH41" s="952"/>
      <c r="AI41" s="952"/>
      <c r="AJ41" s="952"/>
      <c r="AK41" s="952"/>
      <c r="AL41" s="952"/>
      <c r="AM41" s="952"/>
      <c r="AN41" s="952"/>
      <c r="AO41" s="952"/>
      <c r="AP41" s="952"/>
      <c r="AQ41" s="952"/>
      <c r="AR41" s="952"/>
      <c r="AS41" s="952"/>
      <c r="AT41" s="952"/>
      <c r="AU41" s="952"/>
      <c r="AV41" s="952"/>
      <c r="AW41" s="952"/>
      <c r="AX41" s="952"/>
      <c r="AY41" s="953"/>
      <c r="AZ41" s="951"/>
      <c r="BA41" s="952"/>
      <c r="BB41" s="952"/>
      <c r="BC41" s="952"/>
      <c r="BD41" s="952"/>
      <c r="BE41" s="952"/>
      <c r="BF41" s="952"/>
      <c r="BG41" s="952"/>
      <c r="BH41" s="953"/>
    </row>
    <row r="42" spans="1:60" x14ac:dyDescent="0.15">
      <c r="A42" s="974"/>
      <c r="B42" s="974"/>
      <c r="C42" s="974"/>
      <c r="D42" s="975"/>
      <c r="E42" s="975"/>
      <c r="F42" s="975"/>
      <c r="G42" s="975"/>
      <c r="H42" s="975"/>
      <c r="I42" s="975"/>
      <c r="J42" s="975"/>
      <c r="K42" s="975"/>
      <c r="L42" s="975"/>
      <c r="M42" s="975"/>
      <c r="N42" s="975"/>
      <c r="O42" s="975"/>
      <c r="P42" s="975"/>
      <c r="Q42" s="975"/>
      <c r="R42" s="975"/>
      <c r="S42" s="975"/>
      <c r="T42" s="975"/>
      <c r="U42" s="975"/>
      <c r="V42" s="975"/>
      <c r="W42" s="975"/>
      <c r="X42" s="975"/>
      <c r="Y42" s="975"/>
      <c r="Z42" s="974"/>
      <c r="AA42" s="974"/>
      <c r="AB42" s="974"/>
      <c r="AC42" s="954"/>
      <c r="AD42" s="955"/>
      <c r="AE42" s="955"/>
      <c r="AF42" s="955"/>
      <c r="AG42" s="955"/>
      <c r="AH42" s="955"/>
      <c r="AI42" s="955"/>
      <c r="AJ42" s="955"/>
      <c r="AK42" s="955"/>
      <c r="AL42" s="955"/>
      <c r="AM42" s="955"/>
      <c r="AN42" s="955"/>
      <c r="AO42" s="955"/>
      <c r="AP42" s="955"/>
      <c r="AQ42" s="955"/>
      <c r="AR42" s="955"/>
      <c r="AS42" s="955"/>
      <c r="AT42" s="955"/>
      <c r="AU42" s="955"/>
      <c r="AV42" s="955"/>
      <c r="AW42" s="955"/>
      <c r="AX42" s="955"/>
      <c r="AY42" s="956"/>
      <c r="AZ42" s="954"/>
      <c r="BA42" s="955"/>
      <c r="BB42" s="955"/>
      <c r="BC42" s="955"/>
      <c r="BD42" s="955"/>
      <c r="BE42" s="955"/>
      <c r="BF42" s="955"/>
      <c r="BG42" s="955"/>
      <c r="BH42" s="956"/>
    </row>
  </sheetData>
  <sheetProtection algorithmName="SHA-512" hashValue="lt/keg1+EpBlCdNWPBpw80molFelyynaI22CTWeXuvrkaQ0YoBAoQEhxL7VY6TsCyXm3D7W0GQebLgzSEsKVmA==" saltValue="LPfW6U+nLkTmf9FxGkqaYA==" spinCount="100000" sheet="1" objects="1" scenarios="1" formatCells="0"/>
  <mergeCells count="41">
    <mergeCell ref="AC28:AY32"/>
    <mergeCell ref="A33:C37"/>
    <mergeCell ref="D33:Y37"/>
    <mergeCell ref="Z33:AB37"/>
    <mergeCell ref="AC33:AY3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12:Y17"/>
    <mergeCell ref="Z12:BH12"/>
    <mergeCell ref="Z13:AY13"/>
    <mergeCell ref="AZ13:BH13"/>
    <mergeCell ref="Z14:AY17"/>
    <mergeCell ref="AZ14:BH17"/>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s>
  <phoneticPr fontId="11"/>
  <dataValidations count="1">
    <dataValidation type="list" allowBlank="1" showInputMessage="1" showErrorMessage="1" sqref="W4 W5">
      <formula1>$BI$4:$BI$5</formula1>
    </dataValidation>
  </dataValidations>
  <pageMargins left="0.62992125984251968" right="0.62992125984251968"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N57"/>
  <sheetViews>
    <sheetView view="pageBreakPreview" zoomScaleNormal="100" zoomScaleSheetLayoutView="100" workbookViewId="0">
      <selection activeCell="Q13" sqref="Q13:T13"/>
    </sheetView>
  </sheetViews>
  <sheetFormatPr defaultColWidth="9" defaultRowHeight="18" customHeight="1" x14ac:dyDescent="0.15"/>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1:40" ht="18" customHeight="1" x14ac:dyDescent="0.15">
      <c r="A1" s="100"/>
      <c r="B1" s="228" t="s">
        <v>56</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M1" s="1" t="s">
        <v>55</v>
      </c>
      <c r="AN1" s="1" t="s">
        <v>54</v>
      </c>
    </row>
    <row r="2" spans="1:40" ht="18" customHeight="1" x14ac:dyDescent="0.15">
      <c r="A2" s="100"/>
      <c r="B2" s="1000" t="s">
        <v>431</v>
      </c>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
    </row>
    <row r="3" spans="1:40" s="4" customFormat="1" ht="9.9499999999999993" customHeight="1" x14ac:dyDescent="0.15">
      <c r="A3" s="100"/>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100"/>
    </row>
    <row r="4" spans="1:40" ht="18" customHeight="1" x14ac:dyDescent="0.15">
      <c r="A4" s="100"/>
      <c r="B4" s="1009" t="s">
        <v>53</v>
      </c>
      <c r="C4" s="1009"/>
      <c r="D4" s="1009"/>
      <c r="E4" s="1009"/>
      <c r="F4" s="1009"/>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100"/>
      <c r="AH4" s="100"/>
      <c r="AI4" s="100"/>
    </row>
    <row r="5" spans="1:40" ht="18" customHeight="1" thickBot="1" x14ac:dyDescent="0.2">
      <c r="A5" s="100"/>
      <c r="B5" s="328"/>
      <c r="C5" s="328"/>
      <c r="D5" s="328"/>
      <c r="E5" s="328"/>
      <c r="F5" s="328"/>
      <c r="G5" s="231"/>
      <c r="H5" s="231"/>
      <c r="I5" s="231"/>
      <c r="J5" s="231"/>
      <c r="K5" s="231"/>
      <c r="L5" s="231"/>
      <c r="M5" s="231"/>
      <c r="N5" s="231"/>
      <c r="O5" s="231"/>
      <c r="P5" s="231"/>
      <c r="Q5" s="231"/>
      <c r="R5" s="231"/>
      <c r="S5" s="231"/>
      <c r="T5" s="231"/>
      <c r="U5" s="231"/>
      <c r="V5" s="663">
        <f ca="1">TODAY()</f>
        <v>44502</v>
      </c>
      <c r="W5" s="663"/>
      <c r="X5" s="663"/>
      <c r="Y5" s="663"/>
      <c r="Z5" s="663"/>
      <c r="AA5" s="663"/>
      <c r="AB5" s="663"/>
      <c r="AC5" s="663"/>
      <c r="AD5" s="663"/>
      <c r="AE5" s="663"/>
      <c r="AF5" s="663"/>
      <c r="AG5" s="663"/>
      <c r="AH5" s="663"/>
      <c r="AI5" s="100"/>
    </row>
    <row r="6" spans="1:40" ht="17.25" customHeight="1" x14ac:dyDescent="0.15">
      <c r="A6" s="100"/>
      <c r="B6" s="100"/>
      <c r="C6" s="100"/>
      <c r="D6" s="240"/>
      <c r="E6" s="240"/>
      <c r="F6" s="240"/>
      <c r="G6" s="240"/>
      <c r="H6" s="240"/>
      <c r="I6" s="240"/>
      <c r="J6" s="100"/>
      <c r="K6" s="100"/>
      <c r="L6" s="100"/>
      <c r="M6" s="100"/>
      <c r="N6" s="100"/>
      <c r="O6" s="100"/>
      <c r="P6" s="664" t="s">
        <v>259</v>
      </c>
      <c r="Q6" s="665"/>
      <c r="R6" s="665"/>
      <c r="S6" s="665"/>
      <c r="T6" s="665"/>
      <c r="U6" s="665"/>
      <c r="V6" s="666" t="s">
        <v>52</v>
      </c>
      <c r="W6" s="667"/>
      <c r="X6" s="667"/>
      <c r="Y6" s="667">
        <f>⑦第２号様式の２!F1</f>
        <v>0</v>
      </c>
      <c r="Z6" s="667"/>
      <c r="AA6" s="667"/>
      <c r="AB6" s="667"/>
      <c r="AC6" s="667"/>
      <c r="AD6" s="667"/>
      <c r="AE6" s="667"/>
      <c r="AF6" s="667"/>
      <c r="AG6" s="667"/>
      <c r="AH6" s="170" t="s">
        <v>51</v>
      </c>
      <c r="AI6" s="100"/>
    </row>
    <row r="7" spans="1:40" ht="17.25" customHeight="1" x14ac:dyDescent="0.15">
      <c r="A7" s="100"/>
      <c r="B7" s="100"/>
      <c r="C7" s="100"/>
      <c r="D7" s="240"/>
      <c r="E7" s="240"/>
      <c r="F7" s="240"/>
      <c r="G7" s="100"/>
      <c r="H7" s="100"/>
      <c r="I7" s="100"/>
      <c r="J7" s="100"/>
      <c r="K7" s="100"/>
      <c r="L7" s="100"/>
      <c r="M7" s="100"/>
      <c r="N7" s="100"/>
      <c r="O7" s="100"/>
      <c r="P7" s="680" t="s">
        <v>50</v>
      </c>
      <c r="Q7" s="681"/>
      <c r="R7" s="681"/>
      <c r="S7" s="681"/>
      <c r="T7" s="681"/>
      <c r="U7" s="681"/>
      <c r="V7" s="682">
        <f>⑦第２号様式の２!E2</f>
        <v>0</v>
      </c>
      <c r="W7" s="683"/>
      <c r="X7" s="683"/>
      <c r="Y7" s="683"/>
      <c r="Z7" s="683"/>
      <c r="AA7" s="683"/>
      <c r="AB7" s="683"/>
      <c r="AC7" s="683"/>
      <c r="AD7" s="683"/>
      <c r="AE7" s="683"/>
      <c r="AF7" s="683"/>
      <c r="AG7" s="683"/>
      <c r="AH7" s="684"/>
      <c r="AI7" s="100"/>
    </row>
    <row r="8" spans="1:40" ht="17.25" customHeight="1" x14ac:dyDescent="0.15">
      <c r="A8" s="100"/>
      <c r="B8" s="100"/>
      <c r="C8" s="100"/>
      <c r="D8" s="240"/>
      <c r="E8" s="240"/>
      <c r="F8" s="240"/>
      <c r="G8" s="100"/>
      <c r="H8" s="100"/>
      <c r="I8" s="100"/>
      <c r="J8" s="100"/>
      <c r="K8" s="100"/>
      <c r="L8" s="100"/>
      <c r="M8" s="100"/>
      <c r="N8" s="100"/>
      <c r="O8" s="100"/>
      <c r="P8" s="680" t="s">
        <v>49</v>
      </c>
      <c r="Q8" s="681"/>
      <c r="R8" s="681"/>
      <c r="S8" s="681"/>
      <c r="T8" s="681"/>
      <c r="U8" s="681"/>
      <c r="V8" s="685">
        <f>⑦第２号様式の２!E3</f>
        <v>0</v>
      </c>
      <c r="W8" s="686"/>
      <c r="X8" s="686"/>
      <c r="Y8" s="686"/>
      <c r="Z8" s="686"/>
      <c r="AA8" s="686"/>
      <c r="AB8" s="686"/>
      <c r="AC8" s="686"/>
      <c r="AD8" s="686"/>
      <c r="AE8" s="686"/>
      <c r="AF8" s="686"/>
      <c r="AG8" s="686"/>
      <c r="AH8" s="687"/>
      <c r="AI8" s="100"/>
    </row>
    <row r="9" spans="1:40" ht="17.25" customHeight="1" x14ac:dyDescent="0.15">
      <c r="A9" s="100"/>
      <c r="B9" s="100"/>
      <c r="C9" s="100"/>
      <c r="D9" s="240"/>
      <c r="E9" s="240"/>
      <c r="F9" s="240"/>
      <c r="G9" s="100"/>
      <c r="H9" s="100"/>
      <c r="I9" s="100"/>
      <c r="J9" s="100"/>
      <c r="K9" s="100"/>
      <c r="L9" s="100"/>
      <c r="M9" s="100"/>
      <c r="N9" s="100"/>
      <c r="O9" s="100"/>
      <c r="P9" s="688" t="s">
        <v>48</v>
      </c>
      <c r="Q9" s="689"/>
      <c r="R9" s="689"/>
      <c r="S9" s="689"/>
      <c r="T9" s="689"/>
      <c r="U9" s="690"/>
      <c r="V9" s="691">
        <f>⑦第２号様式の２!E4</f>
        <v>0</v>
      </c>
      <c r="W9" s="692"/>
      <c r="X9" s="692"/>
      <c r="Y9" s="692"/>
      <c r="Z9" s="692"/>
      <c r="AA9" s="692"/>
      <c r="AB9" s="692"/>
      <c r="AC9" s="692"/>
      <c r="AD9" s="692"/>
      <c r="AE9" s="692"/>
      <c r="AF9" s="692"/>
      <c r="AG9" s="692"/>
      <c r="AH9" s="693"/>
      <c r="AI9" s="100"/>
    </row>
    <row r="10" spans="1:40" ht="17.25" customHeight="1" thickBot="1" x14ac:dyDescent="0.2">
      <c r="A10" s="100"/>
      <c r="B10" s="100"/>
      <c r="C10" s="100"/>
      <c r="D10" s="240"/>
      <c r="E10" s="240"/>
      <c r="F10" s="240"/>
      <c r="G10" s="242"/>
      <c r="H10" s="242"/>
      <c r="I10" s="242"/>
      <c r="J10" s="242"/>
      <c r="K10" s="242"/>
      <c r="L10" s="242"/>
      <c r="M10" s="240"/>
      <c r="N10" s="240"/>
      <c r="O10" s="240"/>
      <c r="P10" s="701" t="s">
        <v>47</v>
      </c>
      <c r="Q10" s="702"/>
      <c r="R10" s="702"/>
      <c r="S10" s="702"/>
      <c r="T10" s="702"/>
      <c r="U10" s="702"/>
      <c r="V10" s="716">
        <f>⑦第２号様式の２!E5</f>
        <v>0</v>
      </c>
      <c r="W10" s="717"/>
      <c r="X10" s="717"/>
      <c r="Y10" s="717"/>
      <c r="Z10" s="717"/>
      <c r="AA10" s="717"/>
      <c r="AB10" s="717"/>
      <c r="AC10" s="717"/>
      <c r="AD10" s="717"/>
      <c r="AE10" s="717"/>
      <c r="AF10" s="717"/>
      <c r="AG10" s="717"/>
      <c r="AH10" s="718"/>
      <c r="AI10" s="100"/>
    </row>
    <row r="11" spans="1:40" ht="9.9499999999999993" customHeight="1" x14ac:dyDescent="0.15">
      <c r="A11" s="100"/>
      <c r="B11" s="100"/>
      <c r="C11" s="100"/>
      <c r="D11" s="240"/>
      <c r="E11" s="240"/>
      <c r="F11" s="240"/>
      <c r="G11" s="242"/>
      <c r="H11" s="242"/>
      <c r="I11" s="242"/>
      <c r="J11" s="242"/>
      <c r="K11" s="242"/>
      <c r="L11" s="242"/>
      <c r="M11" s="240"/>
      <c r="N11" s="240"/>
      <c r="O11" s="240"/>
      <c r="P11" s="242"/>
      <c r="Q11" s="242"/>
      <c r="R11" s="242"/>
      <c r="S11" s="242"/>
      <c r="T11" s="242"/>
      <c r="U11" s="242"/>
      <c r="V11" s="243"/>
      <c r="W11" s="243"/>
      <c r="X11" s="243"/>
      <c r="Y11" s="243"/>
      <c r="Z11" s="243"/>
      <c r="AA11" s="243"/>
      <c r="AB11" s="243"/>
      <c r="AC11" s="243"/>
      <c r="AD11" s="243"/>
      <c r="AE11" s="243"/>
      <c r="AF11" s="243"/>
      <c r="AG11" s="243"/>
      <c r="AH11" s="243"/>
      <c r="AI11" s="100"/>
    </row>
    <row r="12" spans="1:40" ht="18" customHeight="1" thickBot="1" x14ac:dyDescent="0.2">
      <c r="A12" s="100"/>
      <c r="B12" s="100" t="s">
        <v>46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row>
    <row r="13" spans="1:40" ht="18" customHeight="1" x14ac:dyDescent="0.15">
      <c r="A13" s="100"/>
      <c r="B13" s="100"/>
      <c r="C13" s="329" t="s">
        <v>45</v>
      </c>
      <c r="D13" s="1010" t="s">
        <v>44</v>
      </c>
      <c r="E13" s="1010"/>
      <c r="F13" s="1010"/>
      <c r="G13" s="1010"/>
      <c r="H13" s="1010"/>
      <c r="I13" s="1010"/>
      <c r="J13" s="1010"/>
      <c r="K13" s="1010"/>
      <c r="L13" s="330"/>
      <c r="M13" s="330"/>
      <c r="N13" s="330"/>
      <c r="O13" s="330"/>
      <c r="P13" s="331"/>
      <c r="Q13" s="995"/>
      <c r="R13" s="996"/>
      <c r="S13" s="996"/>
      <c r="T13" s="997"/>
      <c r="U13" s="100"/>
      <c r="V13" s="100"/>
      <c r="W13" s="100"/>
      <c r="X13" s="100"/>
      <c r="Y13" s="100"/>
      <c r="Z13" s="100"/>
      <c r="AA13" s="100"/>
      <c r="AB13" s="100"/>
      <c r="AC13" s="100"/>
      <c r="AD13" s="100"/>
      <c r="AE13" s="100"/>
      <c r="AF13" s="100"/>
      <c r="AG13" s="100"/>
      <c r="AH13" s="100"/>
      <c r="AI13" s="100"/>
    </row>
    <row r="14" spans="1:40" ht="18" customHeight="1" x14ac:dyDescent="0.15">
      <c r="A14" s="100"/>
      <c r="B14" s="100"/>
      <c r="C14" s="332" t="s">
        <v>43</v>
      </c>
      <c r="D14" s="987" t="s">
        <v>333</v>
      </c>
      <c r="E14" s="988"/>
      <c r="F14" s="988"/>
      <c r="G14" s="988"/>
      <c r="H14" s="988"/>
      <c r="I14" s="988"/>
      <c r="J14" s="988"/>
      <c r="K14" s="988"/>
      <c r="L14" s="988"/>
      <c r="M14" s="988"/>
      <c r="N14" s="988"/>
      <c r="O14" s="988"/>
      <c r="P14" s="989"/>
      <c r="Q14" s="1017"/>
      <c r="R14" s="1018"/>
      <c r="S14" s="1018"/>
      <c r="T14" s="333" t="s">
        <v>42</v>
      </c>
      <c r="U14" s="100"/>
      <c r="V14" s="100"/>
      <c r="W14" s="100"/>
      <c r="X14" s="100"/>
      <c r="Y14" s="100"/>
      <c r="Z14" s="100"/>
      <c r="AA14" s="100"/>
      <c r="AB14" s="100"/>
      <c r="AC14" s="100"/>
      <c r="AD14" s="100"/>
      <c r="AE14" s="100"/>
      <c r="AF14" s="100"/>
      <c r="AG14" s="100"/>
      <c r="AH14" s="100"/>
      <c r="AI14" s="100"/>
    </row>
    <row r="15" spans="1:40" ht="18" customHeight="1" thickBot="1" x14ac:dyDescent="0.2">
      <c r="A15" s="100"/>
      <c r="B15" s="100"/>
      <c r="C15" s="334"/>
      <c r="D15" s="239"/>
      <c r="E15" s="239"/>
      <c r="F15" s="1003" t="s">
        <v>41</v>
      </c>
      <c r="G15" s="1004"/>
      <c r="H15" s="1004"/>
      <c r="I15" s="1004"/>
      <c r="J15" s="1004"/>
      <c r="K15" s="1004"/>
      <c r="L15" s="1004"/>
      <c r="M15" s="1004"/>
      <c r="N15" s="1004"/>
      <c r="O15" s="1004"/>
      <c r="P15" s="1005"/>
      <c r="Q15" s="1019"/>
      <c r="R15" s="1020"/>
      <c r="S15" s="1020"/>
      <c r="T15" s="335" t="s">
        <v>40</v>
      </c>
      <c r="U15" s="336"/>
      <c r="V15" s="251"/>
      <c r="W15" s="251"/>
      <c r="X15" s="251"/>
      <c r="Y15" s="251"/>
      <c r="Z15" s="251"/>
      <c r="AA15" s="251"/>
      <c r="AB15" s="251"/>
      <c r="AC15" s="251"/>
      <c r="AD15" s="251"/>
      <c r="AE15" s="251"/>
      <c r="AF15" s="251"/>
      <c r="AG15" s="251"/>
      <c r="AH15" s="100"/>
      <c r="AI15" s="100"/>
    </row>
    <row r="16" spans="1:40" ht="33.950000000000003" customHeight="1" x14ac:dyDescent="0.15">
      <c r="A16" s="100"/>
      <c r="B16" s="100"/>
      <c r="C16" s="332" t="s">
        <v>39</v>
      </c>
      <c r="D16" s="1011" t="s">
        <v>38</v>
      </c>
      <c r="E16" s="699"/>
      <c r="F16" s="699"/>
      <c r="G16" s="699"/>
      <c r="H16" s="699"/>
      <c r="I16" s="699"/>
      <c r="J16" s="699"/>
      <c r="K16" s="699"/>
      <c r="L16" s="699"/>
      <c r="M16" s="699"/>
      <c r="N16" s="699"/>
      <c r="O16" s="699"/>
      <c r="P16" s="700"/>
      <c r="Q16" s="993">
        <f>ROUNDDOWN(SUM(Q17:AG19),-3)</f>
        <v>0</v>
      </c>
      <c r="R16" s="1001"/>
      <c r="S16" s="1001"/>
      <c r="T16" s="1001"/>
      <c r="U16" s="1002"/>
      <c r="V16" s="1002"/>
      <c r="W16" s="1002"/>
      <c r="X16" s="1002"/>
      <c r="Y16" s="1002"/>
      <c r="Z16" s="1002"/>
      <c r="AA16" s="1002"/>
      <c r="AB16" s="1002"/>
      <c r="AC16" s="1002"/>
      <c r="AD16" s="1002"/>
      <c r="AE16" s="1002"/>
      <c r="AF16" s="1002"/>
      <c r="AG16" s="1002"/>
      <c r="AH16" s="337" t="s">
        <v>1</v>
      </c>
      <c r="AI16" s="100"/>
    </row>
    <row r="17" spans="1:35" ht="15" customHeight="1" x14ac:dyDescent="0.15">
      <c r="A17" s="100"/>
      <c r="B17" s="100"/>
      <c r="C17" s="334"/>
      <c r="D17" s="338"/>
      <c r="E17" s="339"/>
      <c r="F17" s="694" t="s">
        <v>329</v>
      </c>
      <c r="G17" s="694"/>
      <c r="H17" s="694"/>
      <c r="I17" s="694"/>
      <c r="J17" s="694"/>
      <c r="K17" s="694"/>
      <c r="L17" s="694"/>
      <c r="M17" s="694"/>
      <c r="N17" s="694"/>
      <c r="O17" s="694"/>
      <c r="P17" s="694"/>
      <c r="Q17" s="985"/>
      <c r="R17" s="986"/>
      <c r="S17" s="986"/>
      <c r="T17" s="986"/>
      <c r="U17" s="986"/>
      <c r="V17" s="986"/>
      <c r="W17" s="986"/>
      <c r="X17" s="986"/>
      <c r="Y17" s="986"/>
      <c r="Z17" s="986"/>
      <c r="AA17" s="986"/>
      <c r="AB17" s="986"/>
      <c r="AC17" s="986"/>
      <c r="AD17" s="986"/>
      <c r="AE17" s="986"/>
      <c r="AF17" s="986"/>
      <c r="AG17" s="986"/>
      <c r="AH17" s="256" t="s">
        <v>1</v>
      </c>
      <c r="AI17" s="100"/>
    </row>
    <row r="18" spans="1:35" ht="15" customHeight="1" x14ac:dyDescent="0.15">
      <c r="A18" s="100"/>
      <c r="B18" s="100"/>
      <c r="C18" s="334"/>
      <c r="D18" s="338"/>
      <c r="E18" s="339"/>
      <c r="F18" s="990" t="s">
        <v>328</v>
      </c>
      <c r="G18" s="991"/>
      <c r="H18" s="991"/>
      <c r="I18" s="991"/>
      <c r="J18" s="991"/>
      <c r="K18" s="991"/>
      <c r="L18" s="991"/>
      <c r="M18" s="991"/>
      <c r="N18" s="991"/>
      <c r="O18" s="991"/>
      <c r="P18" s="992"/>
      <c r="Q18" s="993">
        <f>-Q41+Q43</f>
        <v>0</v>
      </c>
      <c r="R18" s="994"/>
      <c r="S18" s="994"/>
      <c r="T18" s="994"/>
      <c r="U18" s="994"/>
      <c r="V18" s="994"/>
      <c r="W18" s="994"/>
      <c r="X18" s="994"/>
      <c r="Y18" s="994"/>
      <c r="Z18" s="994"/>
      <c r="AA18" s="994"/>
      <c r="AB18" s="994"/>
      <c r="AC18" s="994"/>
      <c r="AD18" s="994"/>
      <c r="AE18" s="994"/>
      <c r="AF18" s="994"/>
      <c r="AG18" s="994"/>
      <c r="AH18" s="340" t="s">
        <v>327</v>
      </c>
      <c r="AI18" s="100"/>
    </row>
    <row r="19" spans="1:35" ht="15" customHeight="1" x14ac:dyDescent="0.15">
      <c r="A19" s="100"/>
      <c r="B19" s="100"/>
      <c r="C19" s="334"/>
      <c r="D19" s="338"/>
      <c r="E19" s="339"/>
      <c r="F19" s="694" t="s">
        <v>37</v>
      </c>
      <c r="G19" s="694"/>
      <c r="H19" s="694"/>
      <c r="I19" s="694"/>
      <c r="J19" s="694"/>
      <c r="K19" s="694"/>
      <c r="L19" s="694"/>
      <c r="M19" s="694"/>
      <c r="N19" s="694"/>
      <c r="O19" s="694"/>
      <c r="P19" s="694"/>
      <c r="Q19" s="985"/>
      <c r="R19" s="986"/>
      <c r="S19" s="986"/>
      <c r="T19" s="986"/>
      <c r="U19" s="986"/>
      <c r="V19" s="986"/>
      <c r="W19" s="986"/>
      <c r="X19" s="986"/>
      <c r="Y19" s="986"/>
      <c r="Z19" s="986"/>
      <c r="AA19" s="986"/>
      <c r="AB19" s="986"/>
      <c r="AC19" s="986"/>
      <c r="AD19" s="986"/>
      <c r="AE19" s="986"/>
      <c r="AF19" s="986"/>
      <c r="AG19" s="986"/>
      <c r="AH19" s="340" t="s">
        <v>1</v>
      </c>
      <c r="AI19" s="100"/>
    </row>
    <row r="20" spans="1:35" ht="33.950000000000003" customHeight="1" x14ac:dyDescent="0.15">
      <c r="A20" s="100"/>
      <c r="B20" s="100"/>
      <c r="C20" s="253"/>
      <c r="D20" s="341"/>
      <c r="E20" s="1006" t="s">
        <v>36</v>
      </c>
      <c r="F20" s="1007"/>
      <c r="G20" s="1007"/>
      <c r="H20" s="1007"/>
      <c r="I20" s="1007"/>
      <c r="J20" s="1007"/>
      <c r="K20" s="1007"/>
      <c r="L20" s="1007"/>
      <c r="M20" s="1007"/>
      <c r="N20" s="1007"/>
      <c r="O20" s="1007"/>
      <c r="P20" s="1008"/>
      <c r="Q20" s="993">
        <f>ROUNDDOWN(SUM(Q21:AG23),-3)</f>
        <v>0</v>
      </c>
      <c r="R20" s="1001"/>
      <c r="S20" s="1001"/>
      <c r="T20" s="1001"/>
      <c r="U20" s="1001"/>
      <c r="V20" s="1001"/>
      <c r="W20" s="1001"/>
      <c r="X20" s="1001"/>
      <c r="Y20" s="1001"/>
      <c r="Z20" s="1001"/>
      <c r="AA20" s="1001"/>
      <c r="AB20" s="1001"/>
      <c r="AC20" s="1001"/>
      <c r="AD20" s="1001"/>
      <c r="AE20" s="1001"/>
      <c r="AF20" s="1001"/>
      <c r="AG20" s="1001"/>
      <c r="AH20" s="340" t="s">
        <v>1</v>
      </c>
      <c r="AI20" s="100"/>
    </row>
    <row r="21" spans="1:35" ht="15" customHeight="1" x14ac:dyDescent="0.15">
      <c r="A21" s="100"/>
      <c r="B21" s="100"/>
      <c r="C21" s="253"/>
      <c r="D21" s="239"/>
      <c r="E21" s="342"/>
      <c r="F21" s="694" t="s">
        <v>329</v>
      </c>
      <c r="G21" s="694"/>
      <c r="H21" s="694"/>
      <c r="I21" s="694"/>
      <c r="J21" s="694"/>
      <c r="K21" s="694"/>
      <c r="L21" s="694"/>
      <c r="M21" s="694"/>
      <c r="N21" s="694"/>
      <c r="O21" s="694"/>
      <c r="P21" s="694"/>
      <c r="Q21" s="985"/>
      <c r="R21" s="986"/>
      <c r="S21" s="986"/>
      <c r="T21" s="986"/>
      <c r="U21" s="986"/>
      <c r="V21" s="986"/>
      <c r="W21" s="986"/>
      <c r="X21" s="986"/>
      <c r="Y21" s="986"/>
      <c r="Z21" s="986"/>
      <c r="AA21" s="986"/>
      <c r="AB21" s="986"/>
      <c r="AC21" s="986"/>
      <c r="AD21" s="986"/>
      <c r="AE21" s="986"/>
      <c r="AF21" s="986"/>
      <c r="AG21" s="986"/>
      <c r="AH21" s="256" t="s">
        <v>1</v>
      </c>
      <c r="AI21" s="100"/>
    </row>
    <row r="22" spans="1:35" ht="15" customHeight="1" x14ac:dyDescent="0.15">
      <c r="A22" s="100"/>
      <c r="B22" s="100"/>
      <c r="C22" s="253"/>
      <c r="D22" s="239"/>
      <c r="E22" s="342"/>
      <c r="F22" s="990" t="s">
        <v>328</v>
      </c>
      <c r="G22" s="991"/>
      <c r="H22" s="991"/>
      <c r="I22" s="991"/>
      <c r="J22" s="991"/>
      <c r="K22" s="991"/>
      <c r="L22" s="991"/>
      <c r="M22" s="991"/>
      <c r="N22" s="991"/>
      <c r="O22" s="991"/>
      <c r="P22" s="992"/>
      <c r="Q22" s="993">
        <f>-Q42+Q44</f>
        <v>0</v>
      </c>
      <c r="R22" s="994"/>
      <c r="S22" s="994"/>
      <c r="T22" s="994"/>
      <c r="U22" s="994"/>
      <c r="V22" s="994"/>
      <c r="W22" s="994"/>
      <c r="X22" s="994"/>
      <c r="Y22" s="994"/>
      <c r="Z22" s="994"/>
      <c r="AA22" s="994"/>
      <c r="AB22" s="994"/>
      <c r="AC22" s="994"/>
      <c r="AD22" s="994"/>
      <c r="AE22" s="994"/>
      <c r="AF22" s="994"/>
      <c r="AG22" s="994"/>
      <c r="AH22" s="256" t="s">
        <v>327</v>
      </c>
      <c r="AI22" s="100"/>
    </row>
    <row r="23" spans="1:35" ht="15" customHeight="1" x14ac:dyDescent="0.15">
      <c r="A23" s="100"/>
      <c r="B23" s="100"/>
      <c r="C23" s="253"/>
      <c r="D23" s="239"/>
      <c r="E23" s="343"/>
      <c r="F23" s="694" t="s">
        <v>35</v>
      </c>
      <c r="G23" s="694"/>
      <c r="H23" s="694"/>
      <c r="I23" s="694"/>
      <c r="J23" s="694"/>
      <c r="K23" s="694"/>
      <c r="L23" s="694"/>
      <c r="M23" s="694"/>
      <c r="N23" s="694"/>
      <c r="O23" s="694"/>
      <c r="P23" s="694"/>
      <c r="Q23" s="985">
        <v>0</v>
      </c>
      <c r="R23" s="986"/>
      <c r="S23" s="986"/>
      <c r="T23" s="986"/>
      <c r="U23" s="986"/>
      <c r="V23" s="986"/>
      <c r="W23" s="986"/>
      <c r="X23" s="986"/>
      <c r="Y23" s="986"/>
      <c r="Z23" s="986"/>
      <c r="AA23" s="986"/>
      <c r="AB23" s="986"/>
      <c r="AC23" s="986"/>
      <c r="AD23" s="986"/>
      <c r="AE23" s="986"/>
      <c r="AF23" s="986"/>
      <c r="AG23" s="986"/>
      <c r="AH23" s="256" t="s">
        <v>1</v>
      </c>
      <c r="AI23" s="100"/>
    </row>
    <row r="24" spans="1:35" ht="18" customHeight="1" thickBot="1" x14ac:dyDescent="0.2">
      <c r="A24" s="100"/>
      <c r="B24" s="100"/>
      <c r="C24" s="344" t="s">
        <v>34</v>
      </c>
      <c r="D24" s="1014" t="s">
        <v>33</v>
      </c>
      <c r="E24" s="1014"/>
      <c r="F24" s="1014"/>
      <c r="G24" s="1015"/>
      <c r="H24" s="1015"/>
      <c r="I24" s="1015"/>
      <c r="J24" s="1015"/>
      <c r="K24" s="1015"/>
      <c r="L24" s="1015"/>
      <c r="M24" s="1015"/>
      <c r="N24" s="1015"/>
      <c r="O24" s="1015"/>
      <c r="P24" s="1016"/>
      <c r="Q24" s="1040" t="str">
        <f>①入力シート!C12</f>
        <v>令和３年４月</v>
      </c>
      <c r="R24" s="1041"/>
      <c r="S24" s="1041"/>
      <c r="T24" s="1041"/>
      <c r="U24" s="1041"/>
      <c r="V24" s="1041"/>
      <c r="W24" s="1041"/>
      <c r="X24" s="413"/>
      <c r="Y24" s="418" t="s">
        <v>438</v>
      </c>
      <c r="Z24" s="1041" t="str">
        <f>①入力シート!E12</f>
        <v>令和４年３月</v>
      </c>
      <c r="AA24" s="1041"/>
      <c r="AB24" s="1041"/>
      <c r="AC24" s="1041"/>
      <c r="AD24" s="1041"/>
      <c r="AE24" s="1041"/>
      <c r="AF24" s="415"/>
      <c r="AG24" s="415"/>
      <c r="AH24" s="414"/>
      <c r="AI24" s="100"/>
    </row>
    <row r="25" spans="1:35" ht="27" customHeight="1" x14ac:dyDescent="0.15">
      <c r="A25" s="100"/>
      <c r="B25" s="100"/>
      <c r="C25" s="1013" t="s">
        <v>32</v>
      </c>
      <c r="D25" s="1013"/>
      <c r="E25" s="1012" t="s">
        <v>31</v>
      </c>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0"/>
    </row>
    <row r="26" spans="1:35" ht="50.1" customHeight="1" x14ac:dyDescent="0.15">
      <c r="A26" s="100"/>
      <c r="B26" s="100"/>
      <c r="C26" s="1013" t="s">
        <v>30</v>
      </c>
      <c r="D26" s="1013"/>
      <c r="E26" s="1031" t="s">
        <v>29</v>
      </c>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0"/>
    </row>
    <row r="27" spans="1:35" ht="9.9499999999999993" customHeight="1" x14ac:dyDescent="0.15">
      <c r="A27" s="100"/>
      <c r="B27" s="100"/>
      <c r="C27" s="345"/>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100"/>
    </row>
    <row r="28" spans="1:35" ht="18" customHeight="1" thickBot="1" x14ac:dyDescent="0.2">
      <c r="A28" s="100"/>
      <c r="B28" s="100" t="s">
        <v>28</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row>
    <row r="29" spans="1:35" s="4" customFormat="1" ht="33.950000000000003" customHeight="1" x14ac:dyDescent="0.15">
      <c r="A29" s="100"/>
      <c r="B29" s="100"/>
      <c r="C29" s="299" t="s">
        <v>27</v>
      </c>
      <c r="D29" s="1037" t="s">
        <v>26</v>
      </c>
      <c r="E29" s="1038"/>
      <c r="F29" s="1038"/>
      <c r="G29" s="1038"/>
      <c r="H29" s="1038"/>
      <c r="I29" s="1038"/>
      <c r="J29" s="1038"/>
      <c r="K29" s="1038"/>
      <c r="L29" s="1038"/>
      <c r="M29" s="1038"/>
      <c r="N29" s="1038"/>
      <c r="O29" s="1038"/>
      <c r="P29" s="1039"/>
      <c r="Q29" s="714">
        <f ca="1">ROUNDDOWN(Q30+Q38,-3)</f>
        <v>0</v>
      </c>
      <c r="R29" s="715"/>
      <c r="S29" s="715"/>
      <c r="T29" s="715"/>
      <c r="U29" s="715"/>
      <c r="V29" s="715"/>
      <c r="W29" s="715"/>
      <c r="X29" s="715"/>
      <c r="Y29" s="715"/>
      <c r="Z29" s="715"/>
      <c r="AA29" s="715"/>
      <c r="AB29" s="715"/>
      <c r="AC29" s="715"/>
      <c r="AD29" s="715"/>
      <c r="AE29" s="715"/>
      <c r="AF29" s="715"/>
      <c r="AG29" s="715"/>
      <c r="AH29" s="279" t="s">
        <v>1</v>
      </c>
      <c r="AI29" s="100"/>
    </row>
    <row r="30" spans="1:35" s="4" customFormat="1" ht="17.100000000000001" customHeight="1" x14ac:dyDescent="0.15">
      <c r="A30" s="100"/>
      <c r="B30" s="100"/>
      <c r="C30" s="253"/>
      <c r="D30" s="239"/>
      <c r="E30" s="1023" t="s">
        <v>25</v>
      </c>
      <c r="F30" s="1024"/>
      <c r="G30" s="1024"/>
      <c r="H30" s="1024"/>
      <c r="I30" s="1024"/>
      <c r="J30" s="1024"/>
      <c r="K30" s="1024"/>
      <c r="L30" s="1024"/>
      <c r="M30" s="1024"/>
      <c r="N30" s="1024"/>
      <c r="O30" s="1024"/>
      <c r="P30" s="1025"/>
      <c r="Q30" s="719">
        <f ca="1">Q31-Q32-Q33-Q34-Q35</f>
        <v>0</v>
      </c>
      <c r="R30" s="720"/>
      <c r="S30" s="720"/>
      <c r="T30" s="720"/>
      <c r="U30" s="720"/>
      <c r="V30" s="720"/>
      <c r="W30" s="720"/>
      <c r="X30" s="720"/>
      <c r="Y30" s="720"/>
      <c r="Z30" s="720"/>
      <c r="AA30" s="720"/>
      <c r="AB30" s="720"/>
      <c r="AC30" s="720"/>
      <c r="AD30" s="720"/>
      <c r="AE30" s="720"/>
      <c r="AF30" s="720"/>
      <c r="AG30" s="720"/>
      <c r="AH30" s="258" t="s">
        <v>1</v>
      </c>
      <c r="AI30" s="100"/>
    </row>
    <row r="31" spans="1:35" s="4" customFormat="1" ht="17.100000000000001" customHeight="1" x14ac:dyDescent="0.15">
      <c r="A31" s="100"/>
      <c r="B31" s="100"/>
      <c r="C31" s="253"/>
      <c r="D31" s="239"/>
      <c r="E31" s="283"/>
      <c r="F31" s="771" t="s">
        <v>24</v>
      </c>
      <c r="G31" s="772"/>
      <c r="H31" s="772"/>
      <c r="I31" s="772"/>
      <c r="J31" s="772"/>
      <c r="K31" s="772"/>
      <c r="L31" s="772"/>
      <c r="M31" s="772"/>
      <c r="N31" s="772"/>
      <c r="O31" s="772"/>
      <c r="P31" s="1026"/>
      <c r="Q31" s="750"/>
      <c r="R31" s="751"/>
      <c r="S31" s="751"/>
      <c r="T31" s="751"/>
      <c r="U31" s="751"/>
      <c r="V31" s="751"/>
      <c r="W31" s="751"/>
      <c r="X31" s="751"/>
      <c r="Y31" s="751"/>
      <c r="Z31" s="751"/>
      <c r="AA31" s="751"/>
      <c r="AB31" s="751"/>
      <c r="AC31" s="751"/>
      <c r="AD31" s="751"/>
      <c r="AE31" s="751"/>
      <c r="AF31" s="751"/>
      <c r="AG31" s="751"/>
      <c r="AH31" s="258" t="s">
        <v>1</v>
      </c>
      <c r="AI31" s="100"/>
    </row>
    <row r="32" spans="1:35" s="4" customFormat="1" ht="32.25" customHeight="1" x14ac:dyDescent="0.15">
      <c r="A32" s="100"/>
      <c r="B32" s="100"/>
      <c r="C32" s="253"/>
      <c r="D32" s="239"/>
      <c r="E32" s="283"/>
      <c r="F32" s="721" t="s">
        <v>23</v>
      </c>
      <c r="G32" s="722"/>
      <c r="H32" s="722"/>
      <c r="I32" s="722"/>
      <c r="J32" s="722"/>
      <c r="K32" s="722"/>
      <c r="L32" s="722"/>
      <c r="M32" s="722"/>
      <c r="N32" s="722"/>
      <c r="O32" s="722"/>
      <c r="P32" s="723"/>
      <c r="Q32" s="734">
        <v>0</v>
      </c>
      <c r="R32" s="735"/>
      <c r="S32" s="735"/>
      <c r="T32" s="735"/>
      <c r="U32" s="735"/>
      <c r="V32" s="735"/>
      <c r="W32" s="735"/>
      <c r="X32" s="735"/>
      <c r="Y32" s="735"/>
      <c r="Z32" s="735"/>
      <c r="AA32" s="735"/>
      <c r="AB32" s="735"/>
      <c r="AC32" s="735"/>
      <c r="AD32" s="735"/>
      <c r="AE32" s="735"/>
      <c r="AF32" s="735"/>
      <c r="AG32" s="735"/>
      <c r="AH32" s="258" t="s">
        <v>1</v>
      </c>
      <c r="AI32" s="100"/>
    </row>
    <row r="33" spans="1:35" s="4" customFormat="1" ht="45" customHeight="1" x14ac:dyDescent="0.15">
      <c r="A33" s="100"/>
      <c r="B33" s="100"/>
      <c r="C33" s="253"/>
      <c r="D33" s="239"/>
      <c r="E33" s="283"/>
      <c r="F33" s="1035" t="s">
        <v>22</v>
      </c>
      <c r="G33" s="1032" t="s">
        <v>294</v>
      </c>
      <c r="H33" s="1033"/>
      <c r="I33" s="1033"/>
      <c r="J33" s="1033"/>
      <c r="K33" s="1033"/>
      <c r="L33" s="1033"/>
      <c r="M33" s="1033"/>
      <c r="N33" s="1033"/>
      <c r="O33" s="1033"/>
      <c r="P33" s="1034"/>
      <c r="Q33" s="724">
        <f ca="1">⑥第６号様式!P28</f>
        <v>0</v>
      </c>
      <c r="R33" s="725"/>
      <c r="S33" s="725"/>
      <c r="T33" s="725"/>
      <c r="U33" s="725"/>
      <c r="V33" s="725"/>
      <c r="W33" s="725"/>
      <c r="X33" s="725"/>
      <c r="Y33" s="725"/>
      <c r="Z33" s="725"/>
      <c r="AA33" s="725"/>
      <c r="AB33" s="725"/>
      <c r="AC33" s="725"/>
      <c r="AD33" s="725"/>
      <c r="AE33" s="725"/>
      <c r="AF33" s="725"/>
      <c r="AG33" s="725"/>
      <c r="AH33" s="258" t="s">
        <v>1</v>
      </c>
      <c r="AI33" s="100"/>
    </row>
    <row r="34" spans="1:35" s="4" customFormat="1" ht="45" customHeight="1" x14ac:dyDescent="0.15">
      <c r="A34" s="100"/>
      <c r="B34" s="100"/>
      <c r="C34" s="253"/>
      <c r="D34" s="239"/>
      <c r="E34" s="283"/>
      <c r="F34" s="1036"/>
      <c r="G34" s="1032" t="s">
        <v>141</v>
      </c>
      <c r="H34" s="1033"/>
      <c r="I34" s="1033"/>
      <c r="J34" s="1033"/>
      <c r="K34" s="1033"/>
      <c r="L34" s="1033"/>
      <c r="M34" s="1033"/>
      <c r="N34" s="1033"/>
      <c r="O34" s="1033"/>
      <c r="P34" s="1034"/>
      <c r="Q34" s="724">
        <f ca="1">⑥第６号様式!P40</f>
        <v>0</v>
      </c>
      <c r="R34" s="725"/>
      <c r="S34" s="725"/>
      <c r="T34" s="725"/>
      <c r="U34" s="725"/>
      <c r="V34" s="725"/>
      <c r="W34" s="725"/>
      <c r="X34" s="725"/>
      <c r="Y34" s="725"/>
      <c r="Z34" s="725"/>
      <c r="AA34" s="725"/>
      <c r="AB34" s="725"/>
      <c r="AC34" s="725"/>
      <c r="AD34" s="725"/>
      <c r="AE34" s="725"/>
      <c r="AF34" s="725"/>
      <c r="AG34" s="725"/>
      <c r="AH34" s="258" t="s">
        <v>1</v>
      </c>
      <c r="AI34" s="100"/>
    </row>
    <row r="35" spans="1:35" s="4" customFormat="1" ht="17.100000000000001" customHeight="1" x14ac:dyDescent="0.15">
      <c r="A35" s="100"/>
      <c r="B35" s="100"/>
      <c r="C35" s="253"/>
      <c r="D35" s="239"/>
      <c r="E35" s="287"/>
      <c r="F35" s="1023" t="s">
        <v>21</v>
      </c>
      <c r="G35" s="1024"/>
      <c r="H35" s="1024"/>
      <c r="I35" s="1024"/>
      <c r="J35" s="1024"/>
      <c r="K35" s="1024"/>
      <c r="L35" s="1024"/>
      <c r="M35" s="1024"/>
      <c r="N35" s="1024"/>
      <c r="O35" s="1024"/>
      <c r="P35" s="1025"/>
      <c r="Q35" s="724">
        <f>Q36+Q37</f>
        <v>0</v>
      </c>
      <c r="R35" s="725"/>
      <c r="S35" s="725"/>
      <c r="T35" s="725"/>
      <c r="U35" s="725"/>
      <c r="V35" s="725"/>
      <c r="W35" s="725"/>
      <c r="X35" s="725"/>
      <c r="Y35" s="725"/>
      <c r="Z35" s="725"/>
      <c r="AA35" s="725"/>
      <c r="AB35" s="725"/>
      <c r="AC35" s="725"/>
      <c r="AD35" s="725"/>
      <c r="AE35" s="725"/>
      <c r="AF35" s="725"/>
      <c r="AG35" s="725"/>
      <c r="AH35" s="256" t="s">
        <v>1</v>
      </c>
      <c r="AI35" s="100"/>
    </row>
    <row r="36" spans="1:35" s="4" customFormat="1" ht="32.25" customHeight="1" x14ac:dyDescent="0.15">
      <c r="A36" s="100"/>
      <c r="B36" s="100"/>
      <c r="C36" s="253"/>
      <c r="D36" s="239"/>
      <c r="E36" s="283"/>
      <c r="F36" s="292"/>
      <c r="G36" s="721" t="s">
        <v>20</v>
      </c>
      <c r="H36" s="722"/>
      <c r="I36" s="722"/>
      <c r="J36" s="722"/>
      <c r="K36" s="722"/>
      <c r="L36" s="722"/>
      <c r="M36" s="722"/>
      <c r="N36" s="722"/>
      <c r="O36" s="722"/>
      <c r="P36" s="723"/>
      <c r="Q36" s="750"/>
      <c r="R36" s="751"/>
      <c r="S36" s="751"/>
      <c r="T36" s="751"/>
      <c r="U36" s="751"/>
      <c r="V36" s="751"/>
      <c r="W36" s="751"/>
      <c r="X36" s="751"/>
      <c r="Y36" s="751"/>
      <c r="Z36" s="751"/>
      <c r="AA36" s="751"/>
      <c r="AB36" s="751"/>
      <c r="AC36" s="751"/>
      <c r="AD36" s="751"/>
      <c r="AE36" s="751"/>
      <c r="AF36" s="751"/>
      <c r="AG36" s="751"/>
      <c r="AH36" s="256" t="s">
        <v>1</v>
      </c>
      <c r="AI36" s="100"/>
    </row>
    <row r="37" spans="1:35" s="4" customFormat="1" ht="45" customHeight="1" x14ac:dyDescent="0.15">
      <c r="A37" s="100"/>
      <c r="B37" s="100"/>
      <c r="C37" s="253"/>
      <c r="D37" s="239"/>
      <c r="E37" s="347"/>
      <c r="F37" s="293"/>
      <c r="G37" s="721" t="s">
        <v>19</v>
      </c>
      <c r="H37" s="722"/>
      <c r="I37" s="722"/>
      <c r="J37" s="722"/>
      <c r="K37" s="722"/>
      <c r="L37" s="722"/>
      <c r="M37" s="722"/>
      <c r="N37" s="722"/>
      <c r="O37" s="722"/>
      <c r="P37" s="723"/>
      <c r="Q37" s="750">
        <v>0</v>
      </c>
      <c r="R37" s="751"/>
      <c r="S37" s="751"/>
      <c r="T37" s="751"/>
      <c r="U37" s="751"/>
      <c r="V37" s="751"/>
      <c r="W37" s="751"/>
      <c r="X37" s="751"/>
      <c r="Y37" s="751"/>
      <c r="Z37" s="751"/>
      <c r="AA37" s="751"/>
      <c r="AB37" s="751"/>
      <c r="AC37" s="751"/>
      <c r="AD37" s="751"/>
      <c r="AE37" s="751"/>
      <c r="AF37" s="751"/>
      <c r="AG37" s="751"/>
      <c r="AH37" s="256" t="s">
        <v>1</v>
      </c>
      <c r="AI37" s="100"/>
    </row>
    <row r="38" spans="1:35" s="4" customFormat="1" ht="17.100000000000001" customHeight="1" thickBot="1" x14ac:dyDescent="0.2">
      <c r="A38" s="100"/>
      <c r="B38" s="100"/>
      <c r="C38" s="295"/>
      <c r="D38" s="251"/>
      <c r="E38" s="348" t="s">
        <v>18</v>
      </c>
      <c r="F38" s="297"/>
      <c r="G38" s="349"/>
      <c r="H38" s="349"/>
      <c r="I38" s="349"/>
      <c r="J38" s="349"/>
      <c r="K38" s="349"/>
      <c r="L38" s="349"/>
      <c r="M38" s="349"/>
      <c r="N38" s="349"/>
      <c r="O38" s="349"/>
      <c r="P38" s="350"/>
      <c r="Q38" s="998">
        <f ca="1">IF(Q30=0,0,Q30*①入力シート!L21)</f>
        <v>0</v>
      </c>
      <c r="R38" s="999"/>
      <c r="S38" s="999"/>
      <c r="T38" s="999"/>
      <c r="U38" s="999"/>
      <c r="V38" s="999"/>
      <c r="W38" s="999"/>
      <c r="X38" s="999"/>
      <c r="Y38" s="999"/>
      <c r="Z38" s="999"/>
      <c r="AA38" s="999"/>
      <c r="AB38" s="999"/>
      <c r="AC38" s="999"/>
      <c r="AD38" s="999"/>
      <c r="AE38" s="999"/>
      <c r="AF38" s="999"/>
      <c r="AG38" s="999"/>
      <c r="AH38" s="261" t="s">
        <v>1</v>
      </c>
      <c r="AI38" s="100"/>
    </row>
    <row r="39" spans="1:35" ht="9.9499999999999993" customHeight="1"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row>
    <row r="40" spans="1:35" s="2" customFormat="1" ht="18" customHeight="1" thickBot="1" x14ac:dyDescent="0.2">
      <c r="A40" s="268"/>
      <c r="B40" s="100" t="s">
        <v>17</v>
      </c>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303"/>
      <c r="AI40" s="268"/>
    </row>
    <row r="41" spans="1:35" s="2" customFormat="1" ht="18" customHeight="1" x14ac:dyDescent="0.15">
      <c r="A41" s="268"/>
      <c r="B41" s="268"/>
      <c r="C41" s="299" t="s">
        <v>16</v>
      </c>
      <c r="D41" s="745" t="s">
        <v>15</v>
      </c>
      <c r="E41" s="766"/>
      <c r="F41" s="766"/>
      <c r="G41" s="766"/>
      <c r="H41" s="766"/>
      <c r="I41" s="766"/>
      <c r="J41" s="766"/>
      <c r="K41" s="766"/>
      <c r="L41" s="766"/>
      <c r="M41" s="766"/>
      <c r="N41" s="766"/>
      <c r="O41" s="766"/>
      <c r="P41" s="767"/>
      <c r="Q41" s="768">
        <f>IFERROR(VLOOKUP(V9,⑦第２号様式の２!D12:H20,2,),0)</f>
        <v>0</v>
      </c>
      <c r="R41" s="769"/>
      <c r="S41" s="769"/>
      <c r="T41" s="769"/>
      <c r="U41" s="769"/>
      <c r="V41" s="769"/>
      <c r="W41" s="769"/>
      <c r="X41" s="769"/>
      <c r="Y41" s="769"/>
      <c r="Z41" s="769"/>
      <c r="AA41" s="769"/>
      <c r="AB41" s="769"/>
      <c r="AC41" s="769"/>
      <c r="AD41" s="769"/>
      <c r="AE41" s="769"/>
      <c r="AF41" s="769"/>
      <c r="AG41" s="770"/>
      <c r="AH41" s="304" t="s">
        <v>1</v>
      </c>
      <c r="AI41" s="268"/>
    </row>
    <row r="42" spans="1:35" s="2" customFormat="1" ht="18" customHeight="1" x14ac:dyDescent="0.15">
      <c r="A42" s="268"/>
      <c r="B42" s="268"/>
      <c r="C42" s="253"/>
      <c r="D42" s="257"/>
      <c r="E42" s="305"/>
      <c r="F42" s="305"/>
      <c r="G42" s="305"/>
      <c r="H42" s="771" t="s">
        <v>14</v>
      </c>
      <c r="I42" s="772"/>
      <c r="J42" s="772"/>
      <c r="K42" s="772"/>
      <c r="L42" s="772"/>
      <c r="M42" s="772"/>
      <c r="N42" s="772"/>
      <c r="O42" s="772"/>
      <c r="P42" s="773"/>
      <c r="Q42" s="774">
        <f>IFERROR(VLOOKUP(V9,⑦第２号様式の２!D12:H20,3,),0)</f>
        <v>0</v>
      </c>
      <c r="R42" s="775"/>
      <c r="S42" s="775"/>
      <c r="T42" s="775"/>
      <c r="U42" s="775"/>
      <c r="V42" s="775"/>
      <c r="W42" s="775"/>
      <c r="X42" s="775"/>
      <c r="Y42" s="775"/>
      <c r="Z42" s="775"/>
      <c r="AA42" s="775"/>
      <c r="AB42" s="775"/>
      <c r="AC42" s="775"/>
      <c r="AD42" s="775"/>
      <c r="AE42" s="775"/>
      <c r="AF42" s="775"/>
      <c r="AG42" s="776"/>
      <c r="AH42" s="306" t="s">
        <v>1</v>
      </c>
      <c r="AI42" s="268"/>
    </row>
    <row r="43" spans="1:35" s="2" customFormat="1" ht="18" customHeight="1" x14ac:dyDescent="0.15">
      <c r="A43" s="268"/>
      <c r="B43" s="268"/>
      <c r="C43" s="307" t="s">
        <v>13</v>
      </c>
      <c r="D43" s="777" t="s">
        <v>12</v>
      </c>
      <c r="E43" s="778"/>
      <c r="F43" s="778"/>
      <c r="G43" s="778"/>
      <c r="H43" s="778"/>
      <c r="I43" s="778"/>
      <c r="J43" s="778"/>
      <c r="K43" s="778"/>
      <c r="L43" s="778"/>
      <c r="M43" s="778"/>
      <c r="N43" s="778"/>
      <c r="O43" s="778"/>
      <c r="P43" s="779"/>
      <c r="Q43" s="774">
        <f>IFERROR(VLOOKUP(V9,⑦第２号様式の２!D12:H20,4,),0)</f>
        <v>0</v>
      </c>
      <c r="R43" s="775"/>
      <c r="S43" s="775"/>
      <c r="T43" s="775"/>
      <c r="U43" s="775"/>
      <c r="V43" s="775"/>
      <c r="W43" s="775"/>
      <c r="X43" s="775"/>
      <c r="Y43" s="775"/>
      <c r="Z43" s="775"/>
      <c r="AA43" s="775"/>
      <c r="AB43" s="775"/>
      <c r="AC43" s="775"/>
      <c r="AD43" s="775"/>
      <c r="AE43" s="775"/>
      <c r="AF43" s="775"/>
      <c r="AG43" s="776"/>
      <c r="AH43" s="306" t="s">
        <v>1</v>
      </c>
      <c r="AI43" s="268"/>
    </row>
    <row r="44" spans="1:35" s="2" customFormat="1" ht="18" customHeight="1" thickBot="1" x14ac:dyDescent="0.2">
      <c r="A44" s="268"/>
      <c r="B44" s="268"/>
      <c r="C44" s="295"/>
      <c r="D44" s="308"/>
      <c r="E44" s="309"/>
      <c r="F44" s="309"/>
      <c r="G44" s="309"/>
      <c r="H44" s="752" t="s">
        <v>11</v>
      </c>
      <c r="I44" s="753"/>
      <c r="J44" s="753"/>
      <c r="K44" s="753"/>
      <c r="L44" s="753"/>
      <c r="M44" s="753"/>
      <c r="N44" s="753"/>
      <c r="O44" s="753"/>
      <c r="P44" s="754"/>
      <c r="Q44" s="755">
        <f>IFERROR(VLOOKUP(V9,⑦第２号様式の２!D12:H20,5,),0)</f>
        <v>0</v>
      </c>
      <c r="R44" s="756"/>
      <c r="S44" s="756"/>
      <c r="T44" s="756"/>
      <c r="U44" s="756"/>
      <c r="V44" s="756"/>
      <c r="W44" s="756"/>
      <c r="X44" s="756"/>
      <c r="Y44" s="756"/>
      <c r="Z44" s="756"/>
      <c r="AA44" s="756"/>
      <c r="AB44" s="756"/>
      <c r="AC44" s="756"/>
      <c r="AD44" s="756"/>
      <c r="AE44" s="756"/>
      <c r="AF44" s="756"/>
      <c r="AG44" s="757"/>
      <c r="AH44" s="310" t="s">
        <v>1</v>
      </c>
      <c r="AI44" s="268"/>
    </row>
    <row r="45" spans="1:35" s="3" customFormat="1" ht="18" customHeight="1" x14ac:dyDescent="0.15">
      <c r="A45" s="268"/>
      <c r="B45" s="268"/>
      <c r="C45" s="311" t="s">
        <v>10</v>
      </c>
      <c r="D45" s="1029" t="s">
        <v>295</v>
      </c>
      <c r="E45" s="1030"/>
      <c r="F45" s="1030"/>
      <c r="G45" s="1030"/>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0"/>
      <c r="AF45" s="1030"/>
      <c r="AG45" s="1030"/>
      <c r="AH45" s="1030"/>
      <c r="AI45" s="268"/>
    </row>
    <row r="46" spans="1:35" s="2" customFormat="1" ht="9.9499999999999993" customHeight="1" x14ac:dyDescent="0.15">
      <c r="A46" s="268"/>
      <c r="B46" s="268"/>
      <c r="C46" s="311"/>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268"/>
    </row>
    <row r="47" spans="1:35" s="2" customFormat="1" ht="18" customHeight="1" x14ac:dyDescent="0.15">
      <c r="A47" s="268"/>
      <c r="B47" s="100" t="s">
        <v>9</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303"/>
      <c r="AI47" s="268"/>
    </row>
    <row r="48" spans="1:35" s="2" customFormat="1" ht="18" customHeight="1" thickBot="1" x14ac:dyDescent="0.2">
      <c r="A48" s="268"/>
      <c r="B48" s="100"/>
      <c r="C48" s="351" t="s">
        <v>8</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303"/>
      <c r="AI48" s="268"/>
    </row>
    <row r="49" spans="1:35" s="2" customFormat="1" ht="35.1" customHeight="1" x14ac:dyDescent="0.15">
      <c r="A49" s="268"/>
      <c r="B49" s="268"/>
      <c r="C49" s="352" t="s">
        <v>4</v>
      </c>
      <c r="D49" s="1027" t="s">
        <v>7</v>
      </c>
      <c r="E49" s="1027"/>
      <c r="F49" s="1027"/>
      <c r="G49" s="1027"/>
      <c r="H49" s="1027"/>
      <c r="I49" s="1027"/>
      <c r="J49" s="1027"/>
      <c r="K49" s="1027"/>
      <c r="L49" s="1027"/>
      <c r="M49" s="1027"/>
      <c r="N49" s="1027"/>
      <c r="O49" s="1027"/>
      <c r="P49" s="1028"/>
      <c r="Q49" s="762" t="str">
        <f>IF(Q13="あり",Q20,"")</f>
        <v/>
      </c>
      <c r="R49" s="763"/>
      <c r="S49" s="763"/>
      <c r="T49" s="763"/>
      <c r="U49" s="763"/>
      <c r="V49" s="763"/>
      <c r="W49" s="763"/>
      <c r="X49" s="763"/>
      <c r="Y49" s="763"/>
      <c r="Z49" s="763"/>
      <c r="AA49" s="763"/>
      <c r="AB49" s="763"/>
      <c r="AC49" s="763"/>
      <c r="AD49" s="763"/>
      <c r="AE49" s="763"/>
      <c r="AF49" s="763"/>
      <c r="AG49" s="714"/>
      <c r="AH49" s="314" t="s">
        <v>1</v>
      </c>
      <c r="AI49" s="268"/>
    </row>
    <row r="50" spans="1:35" s="2" customFormat="1" ht="35.1" customHeight="1" thickBot="1" x14ac:dyDescent="0.2">
      <c r="A50" s="268"/>
      <c r="B50" s="268"/>
      <c r="C50" s="353" t="s">
        <v>3</v>
      </c>
      <c r="D50" s="1021" t="s">
        <v>6</v>
      </c>
      <c r="E50" s="1021"/>
      <c r="F50" s="1021"/>
      <c r="G50" s="1021"/>
      <c r="H50" s="1021"/>
      <c r="I50" s="1021"/>
      <c r="J50" s="1021"/>
      <c r="K50" s="1021"/>
      <c r="L50" s="1021"/>
      <c r="M50" s="1021"/>
      <c r="N50" s="1021"/>
      <c r="O50" s="1021"/>
      <c r="P50" s="1022"/>
      <c r="Q50" s="755" t="str">
        <f>IF(Q13="あり",Q29,"")</f>
        <v/>
      </c>
      <c r="R50" s="756"/>
      <c r="S50" s="756"/>
      <c r="T50" s="756"/>
      <c r="U50" s="756"/>
      <c r="V50" s="756"/>
      <c r="W50" s="756"/>
      <c r="X50" s="756"/>
      <c r="Y50" s="756"/>
      <c r="Z50" s="756"/>
      <c r="AA50" s="756"/>
      <c r="AB50" s="756"/>
      <c r="AC50" s="756"/>
      <c r="AD50" s="756"/>
      <c r="AE50" s="756"/>
      <c r="AF50" s="756"/>
      <c r="AG50" s="757"/>
      <c r="AH50" s="310" t="s">
        <v>1</v>
      </c>
      <c r="AI50" s="268"/>
    </row>
    <row r="51" spans="1:35" s="2" customFormat="1" ht="9.9499999999999993" customHeight="1" x14ac:dyDescent="0.15">
      <c r="A51" s="268"/>
      <c r="B51" s="268"/>
      <c r="C51" s="320"/>
      <c r="D51" s="305"/>
      <c r="E51" s="305"/>
      <c r="F51" s="305"/>
      <c r="G51" s="305"/>
      <c r="H51" s="320"/>
      <c r="I51" s="305"/>
      <c r="J51" s="305"/>
      <c r="K51" s="305"/>
      <c r="L51" s="305"/>
      <c r="M51" s="305"/>
      <c r="N51" s="305"/>
      <c r="O51" s="305"/>
      <c r="P51" s="305"/>
      <c r="Q51" s="301"/>
      <c r="R51" s="302"/>
      <c r="S51" s="302"/>
      <c r="T51" s="302"/>
      <c r="U51" s="302"/>
      <c r="V51" s="302"/>
      <c r="W51" s="302"/>
      <c r="X51" s="302"/>
      <c r="Y51" s="302"/>
      <c r="Z51" s="302"/>
      <c r="AA51" s="302"/>
      <c r="AB51" s="302"/>
      <c r="AC51" s="302"/>
      <c r="AD51" s="302"/>
      <c r="AE51" s="302"/>
      <c r="AF51" s="302"/>
      <c r="AG51" s="302"/>
      <c r="AH51" s="305"/>
      <c r="AI51" s="268"/>
    </row>
    <row r="52" spans="1:35" s="2" customFormat="1" ht="18" customHeight="1" thickBot="1" x14ac:dyDescent="0.2">
      <c r="A52" s="268"/>
      <c r="B52" s="100"/>
      <c r="C52" s="276" t="s">
        <v>5</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303"/>
      <c r="AI52" s="268"/>
    </row>
    <row r="53" spans="1:35" s="2" customFormat="1" ht="35.1" customHeight="1" x14ac:dyDescent="0.15">
      <c r="A53" s="268"/>
      <c r="B53" s="100"/>
      <c r="C53" s="352" t="s">
        <v>4</v>
      </c>
      <c r="D53" s="1027" t="s">
        <v>432</v>
      </c>
      <c r="E53" s="1027"/>
      <c r="F53" s="1027"/>
      <c r="G53" s="1027"/>
      <c r="H53" s="1027"/>
      <c r="I53" s="1027"/>
      <c r="J53" s="1027"/>
      <c r="K53" s="1027"/>
      <c r="L53" s="1027"/>
      <c r="M53" s="1027"/>
      <c r="N53" s="1027"/>
      <c r="O53" s="1027"/>
      <c r="P53" s="1028"/>
      <c r="Q53" s="762" t="str">
        <f>IF(Q13="なし",ROUNDDOWN((Q35-Q42+Q44)+Q42*①入力シート!L21-Q44*①入力シート!L21,-3),"")</f>
        <v/>
      </c>
      <c r="R53" s="763"/>
      <c r="S53" s="763"/>
      <c r="T53" s="763"/>
      <c r="U53" s="763"/>
      <c r="V53" s="763"/>
      <c r="W53" s="763"/>
      <c r="X53" s="763"/>
      <c r="Y53" s="763"/>
      <c r="Z53" s="763"/>
      <c r="AA53" s="763"/>
      <c r="AB53" s="763"/>
      <c r="AC53" s="763"/>
      <c r="AD53" s="763"/>
      <c r="AE53" s="763"/>
      <c r="AF53" s="763"/>
      <c r="AG53" s="714"/>
      <c r="AH53" s="314" t="s">
        <v>1</v>
      </c>
      <c r="AI53" s="268"/>
    </row>
    <row r="54" spans="1:35" s="2" customFormat="1" ht="35.1" customHeight="1" thickBot="1" x14ac:dyDescent="0.2">
      <c r="A54" s="268"/>
      <c r="B54" s="268"/>
      <c r="C54" s="353" t="s">
        <v>3</v>
      </c>
      <c r="D54" s="1021" t="s">
        <v>2</v>
      </c>
      <c r="E54" s="1021"/>
      <c r="F54" s="1021"/>
      <c r="G54" s="1021"/>
      <c r="H54" s="1021"/>
      <c r="I54" s="1021"/>
      <c r="J54" s="1021"/>
      <c r="K54" s="1021"/>
      <c r="L54" s="1021"/>
      <c r="M54" s="1021"/>
      <c r="N54" s="1021"/>
      <c r="O54" s="1021"/>
      <c r="P54" s="1022"/>
      <c r="Q54" s="755" t="str">
        <f>IF(Q13="なし",ROUNDDOWN(Q31-Q32-Q33-Q34,-3),"")</f>
        <v/>
      </c>
      <c r="R54" s="756"/>
      <c r="S54" s="756"/>
      <c r="T54" s="756"/>
      <c r="U54" s="756"/>
      <c r="V54" s="756"/>
      <c r="W54" s="756"/>
      <c r="X54" s="756"/>
      <c r="Y54" s="756"/>
      <c r="Z54" s="756"/>
      <c r="AA54" s="756"/>
      <c r="AB54" s="756"/>
      <c r="AC54" s="756"/>
      <c r="AD54" s="756"/>
      <c r="AE54" s="756"/>
      <c r="AF54" s="756"/>
      <c r="AG54" s="757"/>
      <c r="AH54" s="310" t="s">
        <v>1</v>
      </c>
      <c r="AI54" s="268"/>
    </row>
    <row r="55" spans="1:35" s="2" customFormat="1" ht="9.75" customHeight="1" x14ac:dyDescent="0.15">
      <c r="A55" s="268"/>
      <c r="B55" s="268"/>
      <c r="C55" s="268" t="s">
        <v>409</v>
      </c>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row>
    <row r="56" spans="1:35" ht="15" customHeight="1" x14ac:dyDescent="0.15">
      <c r="A56" s="100"/>
      <c r="B56" s="100"/>
      <c r="C56" s="100" t="s">
        <v>0</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row>
    <row r="57" spans="1:35" ht="10.5" customHeight="1" x14ac:dyDescent="0.15">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sheetData>
  <sheetProtection algorithmName="SHA-512" hashValue="7YMjVMrdA6Bv4B+AQA4rl/AYNjkIpjzjbnJFrCjU0Zg1MUwwzx1USje8BeHVBg7lq2aqs9+8eiAQ+VG8npx5NQ==" saltValue="bhQIYHGx/mvKrGFjWDtEWA==" spinCount="100000" sheet="1" objects="1" scenarios="1"/>
  <mergeCells count="80">
    <mergeCell ref="Q24:W24"/>
    <mergeCell ref="Z24:AE24"/>
    <mergeCell ref="Q44:AG44"/>
    <mergeCell ref="D43:P43"/>
    <mergeCell ref="Q43:AG43"/>
    <mergeCell ref="Q50:AG50"/>
    <mergeCell ref="E26:AH26"/>
    <mergeCell ref="C26:D26"/>
    <mergeCell ref="Q36:AG36"/>
    <mergeCell ref="Q35:AG35"/>
    <mergeCell ref="G34:P34"/>
    <mergeCell ref="F33:F34"/>
    <mergeCell ref="D29:P29"/>
    <mergeCell ref="Q31:AG31"/>
    <mergeCell ref="Q32:AG32"/>
    <mergeCell ref="G33:P33"/>
    <mergeCell ref="Q29:AG29"/>
    <mergeCell ref="Q30:AG30"/>
    <mergeCell ref="D54:P54"/>
    <mergeCell ref="E30:P30"/>
    <mergeCell ref="F31:P31"/>
    <mergeCell ref="F35:P35"/>
    <mergeCell ref="Q53:AG53"/>
    <mergeCell ref="G37:P37"/>
    <mergeCell ref="D53:P53"/>
    <mergeCell ref="H42:P42"/>
    <mergeCell ref="H44:P44"/>
    <mergeCell ref="D45:AH45"/>
    <mergeCell ref="Q54:AG54"/>
    <mergeCell ref="Q49:AG49"/>
    <mergeCell ref="D49:P49"/>
    <mergeCell ref="D50:P50"/>
    <mergeCell ref="D41:P41"/>
    <mergeCell ref="Q42:AG42"/>
    <mergeCell ref="D13:K13"/>
    <mergeCell ref="D16:P16"/>
    <mergeCell ref="Q37:AG37"/>
    <mergeCell ref="Q41:AG41"/>
    <mergeCell ref="G36:P36"/>
    <mergeCell ref="Q19:AG19"/>
    <mergeCell ref="E25:AH25"/>
    <mergeCell ref="C25:D25"/>
    <mergeCell ref="F32:P32"/>
    <mergeCell ref="Q34:AG34"/>
    <mergeCell ref="D24:P24"/>
    <mergeCell ref="Q14:S14"/>
    <mergeCell ref="Q15:S15"/>
    <mergeCell ref="F21:P21"/>
    <mergeCell ref="F23:P23"/>
    <mergeCell ref="F17:P17"/>
    <mergeCell ref="V10:AH10"/>
    <mergeCell ref="Q13:T13"/>
    <mergeCell ref="Q38:AG38"/>
    <mergeCell ref="Q33:AG33"/>
    <mergeCell ref="B2:AH2"/>
    <mergeCell ref="V7:AH7"/>
    <mergeCell ref="P8:U8"/>
    <mergeCell ref="V8:AH8"/>
    <mergeCell ref="P10:U10"/>
    <mergeCell ref="Q20:AG20"/>
    <mergeCell ref="Q16:AG16"/>
    <mergeCell ref="P6:U6"/>
    <mergeCell ref="P7:U7"/>
    <mergeCell ref="F15:P15"/>
    <mergeCell ref="E20:P20"/>
    <mergeCell ref="B4:F4"/>
    <mergeCell ref="V9:AH9"/>
    <mergeCell ref="V5:AH5"/>
    <mergeCell ref="V6:X6"/>
    <mergeCell ref="Y6:AG6"/>
    <mergeCell ref="P9:U9"/>
    <mergeCell ref="Q23:AG23"/>
    <mergeCell ref="Q21:AG21"/>
    <mergeCell ref="F19:P19"/>
    <mergeCell ref="D14:P14"/>
    <mergeCell ref="F22:P22"/>
    <mergeCell ref="Q22:AG22"/>
    <mergeCell ref="F18:P18"/>
    <mergeCell ref="Q17:AG17"/>
    <mergeCell ref="Q18:AG18"/>
  </mergeCells>
  <phoneticPr fontId="11"/>
  <dataValidations count="1">
    <dataValidation type="list" allowBlank="1" showInputMessage="1" showErrorMessage="1" sqref="Q13:T13">
      <formula1>"あり,なし"</formula1>
    </dataValidation>
  </dataValidations>
  <printOptions horizontalCentered="1"/>
  <pageMargins left="0.59055118110236227" right="0.59055118110236227" top="0.39370078740157483" bottom="0.19685039370078741" header="0.31496062992125984" footer="0.19685039370078741"/>
  <pageSetup paperSize="9" scale="73" orientation="portrait" r:id="rId1"/>
  <headerFooter alignWithMargins="0"/>
  <rowBreaks count="1" manualBreakCount="1">
    <brk id="57"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70"/>
  <sheetViews>
    <sheetView view="pageBreakPreview" zoomScale="115" zoomScaleNormal="100" zoomScaleSheetLayoutView="115" workbookViewId="0">
      <selection activeCell="C17" sqref="C17:D18"/>
    </sheetView>
  </sheetViews>
  <sheetFormatPr defaultRowHeight="13.5" x14ac:dyDescent="0.15"/>
  <cols>
    <col min="1" max="2" width="1.25" style="9" customWidth="1"/>
    <col min="3" max="4" width="2.625" style="9" customWidth="1"/>
    <col min="5" max="11" width="2.25" style="9" customWidth="1"/>
    <col min="12" max="12" width="2.875" style="9" customWidth="1"/>
    <col min="13" max="26" width="2.25" style="9" customWidth="1"/>
    <col min="27" max="27" width="2.875" style="9" customWidth="1"/>
    <col min="28" max="42" width="2.25" style="9" customWidth="1"/>
    <col min="43" max="16384" width="9" style="9"/>
  </cols>
  <sheetData>
    <row r="1" spans="1:41" x14ac:dyDescent="0.15">
      <c r="A1" s="141" t="s">
        <v>120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row>
    <row r="2" spans="1:41" x14ac:dyDescent="0.15">
      <c r="A2" s="1095" t="s">
        <v>335</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row>
    <row r="3" spans="1:41" x14ac:dyDescent="0.15">
      <c r="A3" s="1095"/>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c r="AO3" s="1095"/>
    </row>
    <row r="4" spans="1:41" ht="13.5" customHeight="1" x14ac:dyDescent="0.15">
      <c r="A4" s="142"/>
      <c r="B4" s="142"/>
      <c r="C4" s="142"/>
      <c r="D4" s="142"/>
      <c r="E4" s="142"/>
      <c r="F4" s="142"/>
      <c r="G4" s="142"/>
      <c r="H4" s="142"/>
      <c r="I4" s="142"/>
      <c r="J4" s="142"/>
      <c r="K4" s="142"/>
      <c r="L4" s="142"/>
      <c r="M4" s="142"/>
      <c r="N4" s="142"/>
      <c r="O4" s="142"/>
      <c r="P4" s="142"/>
      <c r="Q4" s="142"/>
      <c r="R4" s="142"/>
      <c r="S4" s="142"/>
      <c r="T4" s="142"/>
      <c r="U4" s="141"/>
      <c r="V4" s="141"/>
      <c r="W4" s="141"/>
      <c r="X4" s="141"/>
      <c r="Y4" s="141"/>
      <c r="Z4" s="141"/>
      <c r="AA4" s="141"/>
      <c r="AB4" s="141"/>
      <c r="AC4" s="141"/>
      <c r="AD4" s="141"/>
      <c r="AE4" s="880">
        <f ca="1">TODAY()</f>
        <v>44502</v>
      </c>
      <c r="AF4" s="880"/>
      <c r="AG4" s="880"/>
      <c r="AH4" s="880"/>
      <c r="AI4" s="880"/>
      <c r="AJ4" s="880"/>
      <c r="AK4" s="880"/>
      <c r="AL4" s="880"/>
      <c r="AM4" s="880"/>
      <c r="AN4" s="880"/>
      <c r="AO4" s="880"/>
    </row>
    <row r="5" spans="1:41" ht="13.5" customHeight="1" thickBot="1" x14ac:dyDescent="0.2">
      <c r="A5" s="141" t="s">
        <v>119</v>
      </c>
      <c r="B5" s="142"/>
      <c r="C5" s="142"/>
      <c r="D5" s="142"/>
      <c r="E5" s="142"/>
      <c r="F5" s="142"/>
      <c r="G5" s="142"/>
      <c r="H5" s="142"/>
      <c r="I5" s="142"/>
      <c r="J5" s="142"/>
      <c r="K5" s="142"/>
      <c r="L5" s="142"/>
      <c r="M5" s="142"/>
      <c r="N5" s="142"/>
      <c r="O5" s="142"/>
      <c r="P5" s="142"/>
      <c r="Q5" s="142"/>
      <c r="R5" s="142"/>
      <c r="S5" s="142"/>
      <c r="T5" s="142"/>
      <c r="U5" s="141"/>
      <c r="V5" s="141"/>
      <c r="W5" s="141"/>
      <c r="X5" s="141"/>
      <c r="Y5" s="141"/>
      <c r="Z5" s="141"/>
      <c r="AA5" s="141"/>
      <c r="AB5" s="141"/>
      <c r="AC5" s="141"/>
      <c r="AD5" s="141"/>
      <c r="AE5" s="141"/>
      <c r="AF5" s="141"/>
      <c r="AG5" s="141"/>
      <c r="AH5" s="141"/>
      <c r="AI5" s="141"/>
      <c r="AJ5" s="141"/>
      <c r="AK5" s="141"/>
      <c r="AL5" s="141"/>
      <c r="AM5" s="141"/>
      <c r="AN5" s="141"/>
      <c r="AO5" s="141"/>
    </row>
    <row r="6" spans="1:41" x14ac:dyDescent="0.15">
      <c r="A6" s="141"/>
      <c r="B6" s="141"/>
      <c r="C6" s="141"/>
      <c r="D6" s="141"/>
      <c r="E6" s="141"/>
      <c r="F6" s="141"/>
      <c r="G6" s="141"/>
      <c r="H6" s="141"/>
      <c r="I6" s="141"/>
      <c r="J6" s="141"/>
      <c r="K6" s="141"/>
      <c r="L6" s="141"/>
      <c r="M6" s="141"/>
      <c r="N6" s="141"/>
      <c r="O6" s="141"/>
      <c r="P6" s="141"/>
      <c r="Q6" s="141"/>
      <c r="R6" s="141"/>
      <c r="S6" s="141"/>
      <c r="T6" s="141"/>
      <c r="U6" s="141"/>
      <c r="V6" s="141"/>
      <c r="W6" s="141"/>
      <c r="X6" s="1096" t="s">
        <v>118</v>
      </c>
      <c r="Y6" s="1097"/>
      <c r="Z6" s="1097"/>
      <c r="AA6" s="1097"/>
      <c r="AB6" s="1097"/>
      <c r="AC6" s="1097"/>
      <c r="AD6" s="1098"/>
      <c r="AE6" s="884" t="s">
        <v>117</v>
      </c>
      <c r="AF6" s="885"/>
      <c r="AG6" s="885"/>
      <c r="AH6" s="885"/>
      <c r="AI6" s="885">
        <f>⑦第２号様式の２!F1</f>
        <v>0</v>
      </c>
      <c r="AJ6" s="885"/>
      <c r="AK6" s="885"/>
      <c r="AL6" s="885"/>
      <c r="AM6" s="885"/>
      <c r="AN6" s="885" t="s">
        <v>116</v>
      </c>
      <c r="AO6" s="886"/>
    </row>
    <row r="7" spans="1:41" x14ac:dyDescent="0.15">
      <c r="A7" s="141"/>
      <c r="B7" s="141"/>
      <c r="C7" s="141"/>
      <c r="D7" s="141"/>
      <c r="E7" s="141"/>
      <c r="F7" s="141"/>
      <c r="G7" s="141"/>
      <c r="H7" s="141"/>
      <c r="I7" s="141"/>
      <c r="J7" s="141"/>
      <c r="K7" s="141"/>
      <c r="L7" s="141"/>
      <c r="M7" s="141"/>
      <c r="N7" s="141"/>
      <c r="O7" s="141"/>
      <c r="P7" s="141"/>
      <c r="Q7" s="141"/>
      <c r="R7" s="141"/>
      <c r="S7" s="141"/>
      <c r="T7" s="141"/>
      <c r="U7" s="141"/>
      <c r="V7" s="141"/>
      <c r="W7" s="141"/>
      <c r="X7" s="1107" t="s">
        <v>115</v>
      </c>
      <c r="Y7" s="1108"/>
      <c r="Z7" s="1108"/>
      <c r="AA7" s="1108"/>
      <c r="AB7" s="1108"/>
      <c r="AC7" s="1108"/>
      <c r="AD7" s="1109"/>
      <c r="AE7" s="1110">
        <f>⑦第２号様式の２!E2</f>
        <v>0</v>
      </c>
      <c r="AF7" s="1111"/>
      <c r="AG7" s="1111"/>
      <c r="AH7" s="1111"/>
      <c r="AI7" s="1111"/>
      <c r="AJ7" s="1111"/>
      <c r="AK7" s="1111"/>
      <c r="AL7" s="1111"/>
      <c r="AM7" s="1111"/>
      <c r="AN7" s="1111"/>
      <c r="AO7" s="1112"/>
    </row>
    <row r="8" spans="1:41" x14ac:dyDescent="0.15">
      <c r="A8" s="141"/>
      <c r="B8" s="141"/>
      <c r="C8" s="141"/>
      <c r="D8" s="141"/>
      <c r="E8" s="141"/>
      <c r="F8" s="141"/>
      <c r="G8" s="141"/>
      <c r="H8" s="141"/>
      <c r="I8" s="141"/>
      <c r="J8" s="141"/>
      <c r="K8" s="141"/>
      <c r="L8" s="141"/>
      <c r="M8" s="141"/>
      <c r="N8" s="141"/>
      <c r="O8" s="141"/>
      <c r="P8" s="141"/>
      <c r="Q8" s="141"/>
      <c r="R8" s="141"/>
      <c r="S8" s="141"/>
      <c r="T8" s="141"/>
      <c r="U8" s="141"/>
      <c r="V8" s="141"/>
      <c r="W8" s="141"/>
      <c r="X8" s="1107" t="s">
        <v>114</v>
      </c>
      <c r="Y8" s="1108"/>
      <c r="Z8" s="1108"/>
      <c r="AA8" s="1108"/>
      <c r="AB8" s="1108"/>
      <c r="AC8" s="1108"/>
      <c r="AD8" s="1109"/>
      <c r="AE8" s="1113">
        <f>⑦第２号様式の２!E3</f>
        <v>0</v>
      </c>
      <c r="AF8" s="1114"/>
      <c r="AG8" s="1114"/>
      <c r="AH8" s="1114"/>
      <c r="AI8" s="1114"/>
      <c r="AJ8" s="1114"/>
      <c r="AK8" s="1114"/>
      <c r="AL8" s="1114"/>
      <c r="AM8" s="1114"/>
      <c r="AN8" s="1114"/>
      <c r="AO8" s="1115"/>
    </row>
    <row r="9" spans="1:41" x14ac:dyDescent="0.15">
      <c r="A9" s="141"/>
      <c r="B9" s="141"/>
      <c r="C9" s="141"/>
      <c r="D9" s="141"/>
      <c r="E9" s="141"/>
      <c r="F9" s="141"/>
      <c r="G9" s="141"/>
      <c r="H9" s="141"/>
      <c r="I9" s="141"/>
      <c r="J9" s="141"/>
      <c r="K9" s="141"/>
      <c r="L9" s="141"/>
      <c r="M9" s="141"/>
      <c r="N9" s="141"/>
      <c r="O9" s="141"/>
      <c r="P9" s="141"/>
      <c r="Q9" s="141"/>
      <c r="R9" s="141"/>
      <c r="S9" s="141"/>
      <c r="T9" s="141"/>
      <c r="U9" s="141"/>
      <c r="V9" s="141"/>
      <c r="W9" s="141"/>
      <c r="X9" s="1107" t="s">
        <v>113</v>
      </c>
      <c r="Y9" s="1108"/>
      <c r="Z9" s="1108"/>
      <c r="AA9" s="1108"/>
      <c r="AB9" s="1108"/>
      <c r="AC9" s="1108"/>
      <c r="AD9" s="1109"/>
      <c r="AE9" s="1116">
        <f>⑦第２号様式の２!E4</f>
        <v>0</v>
      </c>
      <c r="AF9" s="1117"/>
      <c r="AG9" s="1117"/>
      <c r="AH9" s="1117"/>
      <c r="AI9" s="1117"/>
      <c r="AJ9" s="1117"/>
      <c r="AK9" s="1117"/>
      <c r="AL9" s="1117"/>
      <c r="AM9" s="1117"/>
      <c r="AN9" s="1117"/>
      <c r="AO9" s="1118"/>
    </row>
    <row r="10" spans="1:41" ht="14.25" thickBot="1" x14ac:dyDescent="0.2">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077" t="s">
        <v>112</v>
      </c>
      <c r="Y10" s="1078"/>
      <c r="Z10" s="1078"/>
      <c r="AA10" s="1078"/>
      <c r="AB10" s="1078"/>
      <c r="AC10" s="1078"/>
      <c r="AD10" s="1079"/>
      <c r="AE10" s="1120">
        <f>⑦第２号様式の２!E5</f>
        <v>0</v>
      </c>
      <c r="AF10" s="1121"/>
      <c r="AG10" s="1121"/>
      <c r="AH10" s="1121"/>
      <c r="AI10" s="1121"/>
      <c r="AJ10" s="1121"/>
      <c r="AK10" s="1121"/>
      <c r="AL10" s="1121"/>
      <c r="AM10" s="1121"/>
      <c r="AN10" s="1121"/>
      <c r="AO10" s="1122"/>
    </row>
    <row r="11" spans="1:41" ht="6" customHeight="1" x14ac:dyDescent="0.15">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row>
    <row r="12" spans="1:41" ht="45.75" customHeight="1" x14ac:dyDescent="0.15">
      <c r="A12" s="141"/>
      <c r="B12" s="141"/>
      <c r="C12" s="141"/>
      <c r="D12" s="141"/>
      <c r="E12" s="1119" t="s">
        <v>111</v>
      </c>
      <c r="F12" s="1119"/>
      <c r="G12" s="1119"/>
      <c r="H12" s="1119"/>
      <c r="I12" s="1119"/>
      <c r="J12" s="1119"/>
      <c r="K12" s="1119"/>
      <c r="L12" s="1119"/>
      <c r="M12" s="1119"/>
      <c r="N12" s="1119"/>
      <c r="O12" s="1119"/>
      <c r="P12" s="1119"/>
      <c r="Q12" s="1119"/>
      <c r="R12" s="1119"/>
      <c r="S12" s="1119"/>
      <c r="T12" s="1119"/>
      <c r="U12" s="1119"/>
      <c r="V12" s="143"/>
      <c r="W12" s="1119" t="s">
        <v>110</v>
      </c>
      <c r="X12" s="1119"/>
      <c r="Y12" s="1119"/>
      <c r="Z12" s="1119"/>
      <c r="AA12" s="1119"/>
      <c r="AB12" s="1119"/>
      <c r="AC12" s="1119"/>
      <c r="AD12" s="1119"/>
      <c r="AE12" s="1119"/>
      <c r="AF12" s="1119"/>
      <c r="AG12" s="1119"/>
      <c r="AH12" s="1119"/>
      <c r="AI12" s="1119"/>
      <c r="AJ12" s="1119"/>
      <c r="AK12" s="1119"/>
      <c r="AL12" s="1119"/>
      <c r="AM12" s="1119"/>
      <c r="AN12" s="1119"/>
      <c r="AO12" s="143"/>
    </row>
    <row r="13" spans="1:41" ht="11.25" customHeight="1" x14ac:dyDescent="0.15">
      <c r="A13" s="1062" t="s">
        <v>109</v>
      </c>
      <c r="B13" s="1062"/>
      <c r="C13" s="1080" t="s">
        <v>108</v>
      </c>
      <c r="D13" s="1080"/>
      <c r="E13" s="1081" t="s">
        <v>107</v>
      </c>
      <c r="F13" s="1082"/>
      <c r="G13" s="1083"/>
      <c r="H13" s="1082" t="s">
        <v>106</v>
      </c>
      <c r="I13" s="1082"/>
      <c r="J13" s="1082"/>
      <c r="K13" s="1083"/>
      <c r="L13" s="1081" t="s">
        <v>104</v>
      </c>
      <c r="M13" s="1082"/>
      <c r="N13" s="1082"/>
      <c r="O13" s="1082"/>
      <c r="P13" s="1082"/>
      <c r="Q13" s="1082"/>
      <c r="R13" s="1082"/>
      <c r="S13" s="1099" t="s">
        <v>105</v>
      </c>
      <c r="T13" s="1072"/>
      <c r="U13" s="1072"/>
      <c r="V13" s="1072"/>
      <c r="W13" s="1072"/>
      <c r="X13" s="1072"/>
      <c r="Y13" s="1072"/>
      <c r="Z13" s="1100"/>
      <c r="AA13" s="1082" t="s">
        <v>104</v>
      </c>
      <c r="AB13" s="1082"/>
      <c r="AC13" s="1082"/>
      <c r="AD13" s="1082"/>
      <c r="AE13" s="1082"/>
      <c r="AF13" s="1082"/>
      <c r="AG13" s="1083"/>
      <c r="AH13" s="1105" t="s">
        <v>103</v>
      </c>
      <c r="AI13" s="1072"/>
      <c r="AJ13" s="1072"/>
      <c r="AK13" s="1072"/>
      <c r="AL13" s="1072"/>
      <c r="AM13" s="1072"/>
      <c r="AN13" s="1072"/>
      <c r="AO13" s="1073"/>
    </row>
    <row r="14" spans="1:41" ht="11.25" customHeight="1" x14ac:dyDescent="0.15">
      <c r="A14" s="1062"/>
      <c r="B14" s="1062"/>
      <c r="C14" s="1080"/>
      <c r="D14" s="1080"/>
      <c r="E14" s="1084"/>
      <c r="F14" s="1085"/>
      <c r="G14" s="1086"/>
      <c r="H14" s="1085"/>
      <c r="I14" s="1085"/>
      <c r="J14" s="1085"/>
      <c r="K14" s="1086"/>
      <c r="L14" s="1087"/>
      <c r="M14" s="1088"/>
      <c r="N14" s="1088"/>
      <c r="O14" s="1088"/>
      <c r="P14" s="1088"/>
      <c r="Q14" s="1088"/>
      <c r="R14" s="1088"/>
      <c r="S14" s="1101"/>
      <c r="T14" s="1102"/>
      <c r="U14" s="1102"/>
      <c r="V14" s="1102"/>
      <c r="W14" s="1102"/>
      <c r="X14" s="1102"/>
      <c r="Y14" s="1102"/>
      <c r="Z14" s="1103"/>
      <c r="AA14" s="1088"/>
      <c r="AB14" s="1088"/>
      <c r="AC14" s="1088"/>
      <c r="AD14" s="1088"/>
      <c r="AE14" s="1088"/>
      <c r="AF14" s="1088"/>
      <c r="AG14" s="1104"/>
      <c r="AH14" s="1102"/>
      <c r="AI14" s="1102"/>
      <c r="AJ14" s="1102"/>
      <c r="AK14" s="1102"/>
      <c r="AL14" s="1102"/>
      <c r="AM14" s="1102"/>
      <c r="AN14" s="1102"/>
      <c r="AO14" s="1106"/>
    </row>
    <row r="15" spans="1:41" ht="11.25" customHeight="1" x14ac:dyDescent="0.15">
      <c r="A15" s="1062" t="s">
        <v>102</v>
      </c>
      <c r="B15" s="1062"/>
      <c r="C15" s="1089" t="s">
        <v>101</v>
      </c>
      <c r="D15" s="1090"/>
      <c r="E15" s="1093" t="s">
        <v>100</v>
      </c>
      <c r="F15" s="1093"/>
      <c r="G15" s="1093"/>
      <c r="H15" s="1062" t="s">
        <v>99</v>
      </c>
      <c r="I15" s="1062"/>
      <c r="J15" s="1062"/>
      <c r="K15" s="1094"/>
      <c r="L15" s="1070"/>
      <c r="M15" s="1057" t="s">
        <v>98</v>
      </c>
      <c r="N15" s="1058" t="s">
        <v>90</v>
      </c>
      <c r="O15" s="1057" t="s">
        <v>97</v>
      </c>
      <c r="P15" s="1058" t="s">
        <v>92</v>
      </c>
      <c r="Q15" s="1057" t="s">
        <v>96</v>
      </c>
      <c r="R15" s="1059" t="s">
        <v>91</v>
      </c>
      <c r="S15" s="1061" t="s">
        <v>93</v>
      </c>
      <c r="T15" s="1061"/>
      <c r="U15" s="1061"/>
      <c r="V15" s="1061"/>
      <c r="W15" s="1061"/>
      <c r="X15" s="1061"/>
      <c r="Y15" s="1061"/>
      <c r="Z15" s="1074"/>
      <c r="AA15" s="1057"/>
      <c r="AB15" s="1057" t="s">
        <v>95</v>
      </c>
      <c r="AC15" s="1058" t="s">
        <v>90</v>
      </c>
      <c r="AD15" s="1057" t="s">
        <v>95</v>
      </c>
      <c r="AE15" s="1058" t="s">
        <v>92</v>
      </c>
      <c r="AF15" s="1057" t="s">
        <v>94</v>
      </c>
      <c r="AG15" s="1059" t="s">
        <v>91</v>
      </c>
      <c r="AH15" s="1060" t="s">
        <v>93</v>
      </c>
      <c r="AI15" s="1061"/>
      <c r="AJ15" s="1061"/>
      <c r="AK15" s="1061"/>
      <c r="AL15" s="1061"/>
      <c r="AM15" s="1061"/>
      <c r="AN15" s="1061"/>
      <c r="AO15" s="1061"/>
    </row>
    <row r="16" spans="1:41" ht="11.25" customHeight="1" x14ac:dyDescent="0.15">
      <c r="A16" s="1062"/>
      <c r="B16" s="1062"/>
      <c r="C16" s="1091"/>
      <c r="D16" s="1092"/>
      <c r="E16" s="1093"/>
      <c r="F16" s="1093"/>
      <c r="G16" s="1093"/>
      <c r="H16" s="1062"/>
      <c r="I16" s="1062"/>
      <c r="J16" s="1062"/>
      <c r="K16" s="1094"/>
      <c r="L16" s="1070"/>
      <c r="M16" s="1057"/>
      <c r="N16" s="1058"/>
      <c r="O16" s="1057"/>
      <c r="P16" s="1058"/>
      <c r="Q16" s="1057"/>
      <c r="R16" s="1059"/>
      <c r="S16" s="1061"/>
      <c r="T16" s="1061"/>
      <c r="U16" s="1061"/>
      <c r="V16" s="1061"/>
      <c r="W16" s="1061"/>
      <c r="X16" s="1061"/>
      <c r="Y16" s="1061"/>
      <c r="Z16" s="1074"/>
      <c r="AA16" s="1057"/>
      <c r="AB16" s="1057"/>
      <c r="AC16" s="1058"/>
      <c r="AD16" s="1057"/>
      <c r="AE16" s="1058"/>
      <c r="AF16" s="1057"/>
      <c r="AG16" s="1059"/>
      <c r="AH16" s="1060"/>
      <c r="AI16" s="1061"/>
      <c r="AJ16" s="1061"/>
      <c r="AK16" s="1061"/>
      <c r="AL16" s="1061"/>
      <c r="AM16" s="1061"/>
      <c r="AN16" s="1061"/>
      <c r="AO16" s="1061"/>
    </row>
    <row r="17" spans="1:41" ht="11.25" customHeight="1" x14ac:dyDescent="0.15">
      <c r="A17" s="1062">
        <v>1</v>
      </c>
      <c r="B17" s="1062"/>
      <c r="C17" s="1063"/>
      <c r="D17" s="1064"/>
      <c r="E17" s="1067"/>
      <c r="F17" s="1067"/>
      <c r="G17" s="1067"/>
      <c r="H17" s="1068"/>
      <c r="I17" s="1068"/>
      <c r="J17" s="1068"/>
      <c r="K17" s="1069"/>
      <c r="L17" s="1070"/>
      <c r="M17" s="1057"/>
      <c r="N17" s="1058" t="s">
        <v>90</v>
      </c>
      <c r="O17" s="1057"/>
      <c r="P17" s="1058" t="s">
        <v>92</v>
      </c>
      <c r="Q17" s="1057"/>
      <c r="R17" s="1059" t="s">
        <v>91</v>
      </c>
      <c r="S17" s="1061"/>
      <c r="T17" s="1061"/>
      <c r="U17" s="1061"/>
      <c r="V17" s="1061"/>
      <c r="W17" s="1061"/>
      <c r="X17" s="1061"/>
      <c r="Y17" s="1061"/>
      <c r="Z17" s="1074"/>
      <c r="AA17" s="1057"/>
      <c r="AB17" s="1057"/>
      <c r="AC17" s="1058" t="s">
        <v>90</v>
      </c>
      <c r="AD17" s="1057"/>
      <c r="AE17" s="1058" t="s">
        <v>92</v>
      </c>
      <c r="AF17" s="1057"/>
      <c r="AG17" s="1059" t="s">
        <v>91</v>
      </c>
      <c r="AH17" s="1060"/>
      <c r="AI17" s="1061"/>
      <c r="AJ17" s="1061"/>
      <c r="AK17" s="1061"/>
      <c r="AL17" s="1061"/>
      <c r="AM17" s="1061"/>
      <c r="AN17" s="1061"/>
      <c r="AO17" s="1061"/>
    </row>
    <row r="18" spans="1:41" ht="11.25" customHeight="1" x14ac:dyDescent="0.15">
      <c r="A18" s="1062"/>
      <c r="B18" s="1062"/>
      <c r="C18" s="1065"/>
      <c r="D18" s="1066"/>
      <c r="E18" s="1067"/>
      <c r="F18" s="1067"/>
      <c r="G18" s="1067"/>
      <c r="H18" s="1068"/>
      <c r="I18" s="1068"/>
      <c r="J18" s="1068"/>
      <c r="K18" s="1069"/>
      <c r="L18" s="1070"/>
      <c r="M18" s="1057"/>
      <c r="N18" s="1058"/>
      <c r="O18" s="1057"/>
      <c r="P18" s="1058"/>
      <c r="Q18" s="1057"/>
      <c r="R18" s="1059"/>
      <c r="S18" s="1061"/>
      <c r="T18" s="1061"/>
      <c r="U18" s="1061"/>
      <c r="V18" s="1061"/>
      <c r="W18" s="1061"/>
      <c r="X18" s="1061"/>
      <c r="Y18" s="1061"/>
      <c r="Z18" s="1074"/>
      <c r="AA18" s="1057"/>
      <c r="AB18" s="1057"/>
      <c r="AC18" s="1058"/>
      <c r="AD18" s="1057"/>
      <c r="AE18" s="1058"/>
      <c r="AF18" s="1057"/>
      <c r="AG18" s="1059"/>
      <c r="AH18" s="1060"/>
      <c r="AI18" s="1061"/>
      <c r="AJ18" s="1061"/>
      <c r="AK18" s="1061"/>
      <c r="AL18" s="1061"/>
      <c r="AM18" s="1061"/>
      <c r="AN18" s="1061"/>
      <c r="AO18" s="1061"/>
    </row>
    <row r="19" spans="1:41" ht="11.25" customHeight="1" x14ac:dyDescent="0.15">
      <c r="A19" s="1062">
        <v>2</v>
      </c>
      <c r="B19" s="1062"/>
      <c r="C19" s="1063"/>
      <c r="D19" s="1064"/>
      <c r="E19" s="1067"/>
      <c r="F19" s="1067"/>
      <c r="G19" s="1067"/>
      <c r="H19" s="1068"/>
      <c r="I19" s="1068"/>
      <c r="J19" s="1068"/>
      <c r="K19" s="1069"/>
      <c r="L19" s="1070"/>
      <c r="M19" s="1057"/>
      <c r="N19" s="1058" t="s">
        <v>90</v>
      </c>
      <c r="O19" s="1057"/>
      <c r="P19" s="1058" t="s">
        <v>92</v>
      </c>
      <c r="Q19" s="1057"/>
      <c r="R19" s="1059" t="s">
        <v>91</v>
      </c>
      <c r="S19" s="1061"/>
      <c r="T19" s="1061"/>
      <c r="U19" s="1061"/>
      <c r="V19" s="1061"/>
      <c r="W19" s="1061"/>
      <c r="X19" s="1061"/>
      <c r="Y19" s="1061"/>
      <c r="Z19" s="1074"/>
      <c r="AA19" s="1057"/>
      <c r="AB19" s="1057"/>
      <c r="AC19" s="1058" t="s">
        <v>90</v>
      </c>
      <c r="AD19" s="1057"/>
      <c r="AE19" s="1058" t="s">
        <v>92</v>
      </c>
      <c r="AF19" s="1057"/>
      <c r="AG19" s="1059" t="s">
        <v>91</v>
      </c>
      <c r="AH19" s="1060"/>
      <c r="AI19" s="1061"/>
      <c r="AJ19" s="1061"/>
      <c r="AK19" s="1061"/>
      <c r="AL19" s="1061"/>
      <c r="AM19" s="1061"/>
      <c r="AN19" s="1061"/>
      <c r="AO19" s="1061"/>
    </row>
    <row r="20" spans="1:41" ht="11.25" customHeight="1" x14ac:dyDescent="0.15">
      <c r="A20" s="1062"/>
      <c r="B20" s="1062"/>
      <c r="C20" s="1065"/>
      <c r="D20" s="1066"/>
      <c r="E20" s="1067"/>
      <c r="F20" s="1067"/>
      <c r="G20" s="1067"/>
      <c r="H20" s="1068"/>
      <c r="I20" s="1068"/>
      <c r="J20" s="1068"/>
      <c r="K20" s="1069"/>
      <c r="L20" s="1070"/>
      <c r="M20" s="1057"/>
      <c r="N20" s="1058"/>
      <c r="O20" s="1057"/>
      <c r="P20" s="1058"/>
      <c r="Q20" s="1057"/>
      <c r="R20" s="1059"/>
      <c r="S20" s="1061"/>
      <c r="T20" s="1061"/>
      <c r="U20" s="1061"/>
      <c r="V20" s="1061"/>
      <c r="W20" s="1061"/>
      <c r="X20" s="1061"/>
      <c r="Y20" s="1061"/>
      <c r="Z20" s="1074"/>
      <c r="AA20" s="1057"/>
      <c r="AB20" s="1057"/>
      <c r="AC20" s="1058"/>
      <c r="AD20" s="1057"/>
      <c r="AE20" s="1058"/>
      <c r="AF20" s="1057"/>
      <c r="AG20" s="1059"/>
      <c r="AH20" s="1060"/>
      <c r="AI20" s="1061"/>
      <c r="AJ20" s="1061"/>
      <c r="AK20" s="1061"/>
      <c r="AL20" s="1061"/>
      <c r="AM20" s="1061"/>
      <c r="AN20" s="1061"/>
      <c r="AO20" s="1061"/>
    </row>
    <row r="21" spans="1:41" ht="11.25" customHeight="1" x14ac:dyDescent="0.15">
      <c r="A21" s="1062">
        <v>3</v>
      </c>
      <c r="B21" s="1062"/>
      <c r="C21" s="1063"/>
      <c r="D21" s="1064"/>
      <c r="E21" s="1067"/>
      <c r="F21" s="1067"/>
      <c r="G21" s="1067"/>
      <c r="H21" s="1068"/>
      <c r="I21" s="1068"/>
      <c r="J21" s="1068"/>
      <c r="K21" s="1069"/>
      <c r="L21" s="1070"/>
      <c r="M21" s="1057"/>
      <c r="N21" s="1058" t="s">
        <v>90</v>
      </c>
      <c r="O21" s="1057"/>
      <c r="P21" s="1058" t="s">
        <v>92</v>
      </c>
      <c r="Q21" s="1057"/>
      <c r="R21" s="1059" t="s">
        <v>91</v>
      </c>
      <c r="S21" s="1061"/>
      <c r="T21" s="1061"/>
      <c r="U21" s="1061"/>
      <c r="V21" s="1061"/>
      <c r="W21" s="1061"/>
      <c r="X21" s="1061"/>
      <c r="Y21" s="1061"/>
      <c r="Z21" s="1074"/>
      <c r="AA21" s="1057"/>
      <c r="AB21" s="1057"/>
      <c r="AC21" s="1058" t="s">
        <v>90</v>
      </c>
      <c r="AD21" s="1057"/>
      <c r="AE21" s="1058" t="s">
        <v>92</v>
      </c>
      <c r="AF21" s="1057"/>
      <c r="AG21" s="1059" t="s">
        <v>91</v>
      </c>
      <c r="AH21" s="1060"/>
      <c r="AI21" s="1061"/>
      <c r="AJ21" s="1061"/>
      <c r="AK21" s="1061"/>
      <c r="AL21" s="1061"/>
      <c r="AM21" s="1061"/>
      <c r="AN21" s="1061"/>
      <c r="AO21" s="1061"/>
    </row>
    <row r="22" spans="1:41" ht="11.25" customHeight="1" x14ac:dyDescent="0.15">
      <c r="A22" s="1062"/>
      <c r="B22" s="1062"/>
      <c r="C22" s="1065"/>
      <c r="D22" s="1066"/>
      <c r="E22" s="1067"/>
      <c r="F22" s="1067"/>
      <c r="G22" s="1067"/>
      <c r="H22" s="1068"/>
      <c r="I22" s="1068"/>
      <c r="J22" s="1068"/>
      <c r="K22" s="1069"/>
      <c r="L22" s="1070"/>
      <c r="M22" s="1057"/>
      <c r="N22" s="1058"/>
      <c r="O22" s="1057"/>
      <c r="P22" s="1058"/>
      <c r="Q22" s="1057"/>
      <c r="R22" s="1059"/>
      <c r="S22" s="1061"/>
      <c r="T22" s="1061"/>
      <c r="U22" s="1061"/>
      <c r="V22" s="1061"/>
      <c r="W22" s="1061"/>
      <c r="X22" s="1061"/>
      <c r="Y22" s="1061"/>
      <c r="Z22" s="1074"/>
      <c r="AA22" s="1057"/>
      <c r="AB22" s="1057"/>
      <c r="AC22" s="1058"/>
      <c r="AD22" s="1057"/>
      <c r="AE22" s="1058"/>
      <c r="AF22" s="1057"/>
      <c r="AG22" s="1059"/>
      <c r="AH22" s="1060"/>
      <c r="AI22" s="1061"/>
      <c r="AJ22" s="1061"/>
      <c r="AK22" s="1061"/>
      <c r="AL22" s="1061"/>
      <c r="AM22" s="1061"/>
      <c r="AN22" s="1061"/>
      <c r="AO22" s="1061"/>
    </row>
    <row r="23" spans="1:41" ht="11.25" customHeight="1" x14ac:dyDescent="0.15">
      <c r="A23" s="1062">
        <v>4</v>
      </c>
      <c r="B23" s="1062"/>
      <c r="C23" s="1063"/>
      <c r="D23" s="1064"/>
      <c r="E23" s="1067"/>
      <c r="F23" s="1067"/>
      <c r="G23" s="1067"/>
      <c r="H23" s="1068"/>
      <c r="I23" s="1068"/>
      <c r="J23" s="1068"/>
      <c r="K23" s="1069"/>
      <c r="L23" s="1070"/>
      <c r="M23" s="1057"/>
      <c r="N23" s="1058" t="s">
        <v>90</v>
      </c>
      <c r="O23" s="1057"/>
      <c r="P23" s="1058" t="s">
        <v>89</v>
      </c>
      <c r="Q23" s="1057"/>
      <c r="R23" s="1059" t="s">
        <v>88</v>
      </c>
      <c r="S23" s="1061"/>
      <c r="T23" s="1061"/>
      <c r="U23" s="1061"/>
      <c r="V23" s="1061"/>
      <c r="W23" s="1061"/>
      <c r="X23" s="1061"/>
      <c r="Y23" s="1061"/>
      <c r="Z23" s="1074"/>
      <c r="AA23" s="1057"/>
      <c r="AB23" s="1057"/>
      <c r="AC23" s="1058" t="s">
        <v>90</v>
      </c>
      <c r="AD23" s="1057"/>
      <c r="AE23" s="1058" t="s">
        <v>89</v>
      </c>
      <c r="AF23" s="1057"/>
      <c r="AG23" s="1059" t="s">
        <v>88</v>
      </c>
      <c r="AH23" s="1060"/>
      <c r="AI23" s="1061"/>
      <c r="AJ23" s="1061"/>
      <c r="AK23" s="1061"/>
      <c r="AL23" s="1061"/>
      <c r="AM23" s="1061"/>
      <c r="AN23" s="1061"/>
      <c r="AO23" s="1061"/>
    </row>
    <row r="24" spans="1:41" ht="11.25" customHeight="1" x14ac:dyDescent="0.15">
      <c r="A24" s="1062"/>
      <c r="B24" s="1062"/>
      <c r="C24" s="1065"/>
      <c r="D24" s="1066"/>
      <c r="E24" s="1067"/>
      <c r="F24" s="1067"/>
      <c r="G24" s="1067"/>
      <c r="H24" s="1068"/>
      <c r="I24" s="1068"/>
      <c r="J24" s="1068"/>
      <c r="K24" s="1069"/>
      <c r="L24" s="1070"/>
      <c r="M24" s="1057"/>
      <c r="N24" s="1058"/>
      <c r="O24" s="1057"/>
      <c r="P24" s="1058"/>
      <c r="Q24" s="1057"/>
      <c r="R24" s="1059"/>
      <c r="S24" s="1061"/>
      <c r="T24" s="1061"/>
      <c r="U24" s="1061"/>
      <c r="V24" s="1061"/>
      <c r="W24" s="1061"/>
      <c r="X24" s="1061"/>
      <c r="Y24" s="1061"/>
      <c r="Z24" s="1074"/>
      <c r="AA24" s="1057"/>
      <c r="AB24" s="1057"/>
      <c r="AC24" s="1058"/>
      <c r="AD24" s="1057"/>
      <c r="AE24" s="1058"/>
      <c r="AF24" s="1057"/>
      <c r="AG24" s="1059"/>
      <c r="AH24" s="1060"/>
      <c r="AI24" s="1061"/>
      <c r="AJ24" s="1061"/>
      <c r="AK24" s="1061"/>
      <c r="AL24" s="1061"/>
      <c r="AM24" s="1061"/>
      <c r="AN24" s="1061"/>
      <c r="AO24" s="1061"/>
    </row>
    <row r="25" spans="1:41" ht="11.25" customHeight="1" x14ac:dyDescent="0.15">
      <c r="A25" s="1062">
        <v>5</v>
      </c>
      <c r="B25" s="1062"/>
      <c r="C25" s="1063"/>
      <c r="D25" s="1064"/>
      <c r="E25" s="1067"/>
      <c r="F25" s="1067"/>
      <c r="G25" s="1067"/>
      <c r="H25" s="1068"/>
      <c r="I25" s="1068"/>
      <c r="J25" s="1068"/>
      <c r="K25" s="1069"/>
      <c r="L25" s="1070"/>
      <c r="M25" s="1057"/>
      <c r="N25" s="1058" t="s">
        <v>90</v>
      </c>
      <c r="O25" s="1057"/>
      <c r="P25" s="1058" t="s">
        <v>89</v>
      </c>
      <c r="Q25" s="1057"/>
      <c r="R25" s="1059" t="s">
        <v>88</v>
      </c>
      <c r="S25" s="1061"/>
      <c r="T25" s="1061"/>
      <c r="U25" s="1061"/>
      <c r="V25" s="1061"/>
      <c r="W25" s="1061"/>
      <c r="X25" s="1061"/>
      <c r="Y25" s="1061"/>
      <c r="Z25" s="1074"/>
      <c r="AA25" s="1057"/>
      <c r="AB25" s="1057"/>
      <c r="AC25" s="1058" t="s">
        <v>90</v>
      </c>
      <c r="AD25" s="1057"/>
      <c r="AE25" s="1058" t="s">
        <v>89</v>
      </c>
      <c r="AF25" s="1057"/>
      <c r="AG25" s="1059" t="s">
        <v>88</v>
      </c>
      <c r="AH25" s="1060"/>
      <c r="AI25" s="1061"/>
      <c r="AJ25" s="1061"/>
      <c r="AK25" s="1061"/>
      <c r="AL25" s="1061"/>
      <c r="AM25" s="1061"/>
      <c r="AN25" s="1061"/>
      <c r="AO25" s="1061"/>
    </row>
    <row r="26" spans="1:41" ht="11.25" customHeight="1" x14ac:dyDescent="0.15">
      <c r="A26" s="1062"/>
      <c r="B26" s="1062"/>
      <c r="C26" s="1065"/>
      <c r="D26" s="1066"/>
      <c r="E26" s="1067"/>
      <c r="F26" s="1067"/>
      <c r="G26" s="1067"/>
      <c r="H26" s="1068"/>
      <c r="I26" s="1068"/>
      <c r="J26" s="1068"/>
      <c r="K26" s="1069"/>
      <c r="L26" s="1070"/>
      <c r="M26" s="1057"/>
      <c r="N26" s="1058"/>
      <c r="O26" s="1057"/>
      <c r="P26" s="1058"/>
      <c r="Q26" s="1057"/>
      <c r="R26" s="1059"/>
      <c r="S26" s="1061"/>
      <c r="T26" s="1061"/>
      <c r="U26" s="1061"/>
      <c r="V26" s="1061"/>
      <c r="W26" s="1061"/>
      <c r="X26" s="1061"/>
      <c r="Y26" s="1061"/>
      <c r="Z26" s="1074"/>
      <c r="AA26" s="1057"/>
      <c r="AB26" s="1057"/>
      <c r="AC26" s="1058"/>
      <c r="AD26" s="1057"/>
      <c r="AE26" s="1058"/>
      <c r="AF26" s="1057"/>
      <c r="AG26" s="1059"/>
      <c r="AH26" s="1060"/>
      <c r="AI26" s="1061"/>
      <c r="AJ26" s="1061"/>
      <c r="AK26" s="1061"/>
      <c r="AL26" s="1061"/>
      <c r="AM26" s="1061"/>
      <c r="AN26" s="1061"/>
      <c r="AO26" s="1061"/>
    </row>
    <row r="27" spans="1:41" ht="11.25" customHeight="1" x14ac:dyDescent="0.15">
      <c r="A27" s="1062">
        <v>6</v>
      </c>
      <c r="B27" s="1062"/>
      <c r="C27" s="1063"/>
      <c r="D27" s="1064"/>
      <c r="E27" s="1067"/>
      <c r="F27" s="1067"/>
      <c r="G27" s="1067"/>
      <c r="H27" s="1068"/>
      <c r="I27" s="1068"/>
      <c r="J27" s="1068"/>
      <c r="K27" s="1069"/>
      <c r="L27" s="1070"/>
      <c r="M27" s="1057"/>
      <c r="N27" s="1058" t="s">
        <v>90</v>
      </c>
      <c r="O27" s="1057"/>
      <c r="P27" s="1058" t="s">
        <v>89</v>
      </c>
      <c r="Q27" s="1057"/>
      <c r="R27" s="1059" t="s">
        <v>88</v>
      </c>
      <c r="S27" s="1061"/>
      <c r="T27" s="1061"/>
      <c r="U27" s="1061"/>
      <c r="V27" s="1061"/>
      <c r="W27" s="1061"/>
      <c r="X27" s="1061"/>
      <c r="Y27" s="1061"/>
      <c r="Z27" s="1074"/>
      <c r="AA27" s="1057"/>
      <c r="AB27" s="1057"/>
      <c r="AC27" s="1058" t="s">
        <v>90</v>
      </c>
      <c r="AD27" s="1057"/>
      <c r="AE27" s="1058" t="s">
        <v>89</v>
      </c>
      <c r="AF27" s="1057"/>
      <c r="AG27" s="1059" t="s">
        <v>88</v>
      </c>
      <c r="AH27" s="1060"/>
      <c r="AI27" s="1061"/>
      <c r="AJ27" s="1061"/>
      <c r="AK27" s="1061"/>
      <c r="AL27" s="1061"/>
      <c r="AM27" s="1061"/>
      <c r="AN27" s="1061"/>
      <c r="AO27" s="1061"/>
    </row>
    <row r="28" spans="1:41" ht="11.25" customHeight="1" x14ac:dyDescent="0.15">
      <c r="A28" s="1062"/>
      <c r="B28" s="1062"/>
      <c r="C28" s="1065"/>
      <c r="D28" s="1066"/>
      <c r="E28" s="1067"/>
      <c r="F28" s="1067"/>
      <c r="G28" s="1067"/>
      <c r="H28" s="1068"/>
      <c r="I28" s="1068"/>
      <c r="J28" s="1068"/>
      <c r="K28" s="1069"/>
      <c r="L28" s="1070"/>
      <c r="M28" s="1057"/>
      <c r="N28" s="1058"/>
      <c r="O28" s="1057"/>
      <c r="P28" s="1058"/>
      <c r="Q28" s="1057"/>
      <c r="R28" s="1059"/>
      <c r="S28" s="1061"/>
      <c r="T28" s="1061"/>
      <c r="U28" s="1061"/>
      <c r="V28" s="1061"/>
      <c r="W28" s="1061"/>
      <c r="X28" s="1061"/>
      <c r="Y28" s="1061"/>
      <c r="Z28" s="1074"/>
      <c r="AA28" s="1057"/>
      <c r="AB28" s="1057"/>
      <c r="AC28" s="1058"/>
      <c r="AD28" s="1057"/>
      <c r="AE28" s="1058"/>
      <c r="AF28" s="1057"/>
      <c r="AG28" s="1059"/>
      <c r="AH28" s="1060"/>
      <c r="AI28" s="1061"/>
      <c r="AJ28" s="1061"/>
      <c r="AK28" s="1061"/>
      <c r="AL28" s="1061"/>
      <c r="AM28" s="1061"/>
      <c r="AN28" s="1061"/>
      <c r="AO28" s="1061"/>
    </row>
    <row r="29" spans="1:41" ht="11.25" customHeight="1" x14ac:dyDescent="0.15">
      <c r="A29" s="1062">
        <v>7</v>
      </c>
      <c r="B29" s="1062"/>
      <c r="C29" s="1063"/>
      <c r="D29" s="1064"/>
      <c r="E29" s="1067"/>
      <c r="F29" s="1067"/>
      <c r="G29" s="1067"/>
      <c r="H29" s="1068"/>
      <c r="I29" s="1068"/>
      <c r="J29" s="1068"/>
      <c r="K29" s="1069"/>
      <c r="L29" s="1070"/>
      <c r="M29" s="1057"/>
      <c r="N29" s="1058" t="s">
        <v>90</v>
      </c>
      <c r="O29" s="1057"/>
      <c r="P29" s="1058" t="s">
        <v>89</v>
      </c>
      <c r="Q29" s="1057"/>
      <c r="R29" s="1059" t="s">
        <v>88</v>
      </c>
      <c r="S29" s="1061"/>
      <c r="T29" s="1061"/>
      <c r="U29" s="1061"/>
      <c r="V29" s="1061"/>
      <c r="W29" s="1061"/>
      <c r="X29" s="1061"/>
      <c r="Y29" s="1061"/>
      <c r="Z29" s="1074"/>
      <c r="AA29" s="1057"/>
      <c r="AB29" s="1057"/>
      <c r="AC29" s="1058" t="s">
        <v>90</v>
      </c>
      <c r="AD29" s="1057"/>
      <c r="AE29" s="1058" t="s">
        <v>89</v>
      </c>
      <c r="AF29" s="1057"/>
      <c r="AG29" s="1059" t="s">
        <v>88</v>
      </c>
      <c r="AH29" s="1060"/>
      <c r="AI29" s="1061"/>
      <c r="AJ29" s="1061"/>
      <c r="AK29" s="1061"/>
      <c r="AL29" s="1061"/>
      <c r="AM29" s="1061"/>
      <c r="AN29" s="1061"/>
      <c r="AO29" s="1061"/>
    </row>
    <row r="30" spans="1:41" ht="11.25" customHeight="1" x14ac:dyDescent="0.15">
      <c r="A30" s="1062"/>
      <c r="B30" s="1062"/>
      <c r="C30" s="1065"/>
      <c r="D30" s="1066"/>
      <c r="E30" s="1067"/>
      <c r="F30" s="1067"/>
      <c r="G30" s="1067"/>
      <c r="H30" s="1068"/>
      <c r="I30" s="1068"/>
      <c r="J30" s="1068"/>
      <c r="K30" s="1069"/>
      <c r="L30" s="1070"/>
      <c r="M30" s="1057"/>
      <c r="N30" s="1058"/>
      <c r="O30" s="1057"/>
      <c r="P30" s="1058"/>
      <c r="Q30" s="1057"/>
      <c r="R30" s="1059"/>
      <c r="S30" s="1061"/>
      <c r="T30" s="1061"/>
      <c r="U30" s="1061"/>
      <c r="V30" s="1061"/>
      <c r="W30" s="1061"/>
      <c r="X30" s="1061"/>
      <c r="Y30" s="1061"/>
      <c r="Z30" s="1074"/>
      <c r="AA30" s="1057"/>
      <c r="AB30" s="1057"/>
      <c r="AC30" s="1058"/>
      <c r="AD30" s="1057"/>
      <c r="AE30" s="1058"/>
      <c r="AF30" s="1057"/>
      <c r="AG30" s="1059"/>
      <c r="AH30" s="1060"/>
      <c r="AI30" s="1061"/>
      <c r="AJ30" s="1061"/>
      <c r="AK30" s="1061"/>
      <c r="AL30" s="1061"/>
      <c r="AM30" s="1061"/>
      <c r="AN30" s="1061"/>
      <c r="AO30" s="1061"/>
    </row>
    <row r="31" spans="1:41" ht="11.25" customHeight="1" x14ac:dyDescent="0.15">
      <c r="A31" s="1062">
        <v>8</v>
      </c>
      <c r="B31" s="1062"/>
      <c r="C31" s="1063"/>
      <c r="D31" s="1064"/>
      <c r="E31" s="1067"/>
      <c r="F31" s="1067"/>
      <c r="G31" s="1067"/>
      <c r="H31" s="1068"/>
      <c r="I31" s="1068"/>
      <c r="J31" s="1068"/>
      <c r="K31" s="1069"/>
      <c r="L31" s="1070"/>
      <c r="M31" s="1057"/>
      <c r="N31" s="1058" t="s">
        <v>90</v>
      </c>
      <c r="O31" s="1057"/>
      <c r="P31" s="1058" t="s">
        <v>89</v>
      </c>
      <c r="Q31" s="1057"/>
      <c r="R31" s="1059" t="s">
        <v>88</v>
      </c>
      <c r="S31" s="1061"/>
      <c r="T31" s="1061"/>
      <c r="U31" s="1061"/>
      <c r="V31" s="1061"/>
      <c r="W31" s="1061"/>
      <c r="X31" s="1061"/>
      <c r="Y31" s="1061"/>
      <c r="Z31" s="1074"/>
      <c r="AA31" s="1057"/>
      <c r="AB31" s="1057"/>
      <c r="AC31" s="1058" t="s">
        <v>90</v>
      </c>
      <c r="AD31" s="1057"/>
      <c r="AE31" s="1058" t="s">
        <v>89</v>
      </c>
      <c r="AF31" s="1057"/>
      <c r="AG31" s="1059" t="s">
        <v>88</v>
      </c>
      <c r="AH31" s="1060"/>
      <c r="AI31" s="1061"/>
      <c r="AJ31" s="1061"/>
      <c r="AK31" s="1061"/>
      <c r="AL31" s="1061"/>
      <c r="AM31" s="1061"/>
      <c r="AN31" s="1061"/>
      <c r="AO31" s="1061"/>
    </row>
    <row r="32" spans="1:41" ht="11.25" customHeight="1" x14ac:dyDescent="0.15">
      <c r="A32" s="1062"/>
      <c r="B32" s="1062"/>
      <c r="C32" s="1065"/>
      <c r="D32" s="1066"/>
      <c r="E32" s="1067"/>
      <c r="F32" s="1067"/>
      <c r="G32" s="1067"/>
      <c r="H32" s="1068"/>
      <c r="I32" s="1068"/>
      <c r="J32" s="1068"/>
      <c r="K32" s="1069"/>
      <c r="L32" s="1070"/>
      <c r="M32" s="1057"/>
      <c r="N32" s="1058"/>
      <c r="O32" s="1057"/>
      <c r="P32" s="1058"/>
      <c r="Q32" s="1057"/>
      <c r="R32" s="1059"/>
      <c r="S32" s="1061"/>
      <c r="T32" s="1061"/>
      <c r="U32" s="1061"/>
      <c r="V32" s="1061"/>
      <c r="W32" s="1061"/>
      <c r="X32" s="1061"/>
      <c r="Y32" s="1061"/>
      <c r="Z32" s="1074"/>
      <c r="AA32" s="1057"/>
      <c r="AB32" s="1057"/>
      <c r="AC32" s="1058"/>
      <c r="AD32" s="1057"/>
      <c r="AE32" s="1058"/>
      <c r="AF32" s="1057"/>
      <c r="AG32" s="1059"/>
      <c r="AH32" s="1060"/>
      <c r="AI32" s="1061"/>
      <c r="AJ32" s="1061"/>
      <c r="AK32" s="1061"/>
      <c r="AL32" s="1061"/>
      <c r="AM32" s="1061"/>
      <c r="AN32" s="1061"/>
      <c r="AO32" s="1061"/>
    </row>
    <row r="33" spans="1:41" ht="11.25" customHeight="1" x14ac:dyDescent="0.15">
      <c r="A33" s="1062">
        <v>9</v>
      </c>
      <c r="B33" s="1062"/>
      <c r="C33" s="1063"/>
      <c r="D33" s="1064"/>
      <c r="E33" s="1067"/>
      <c r="F33" s="1067"/>
      <c r="G33" s="1067"/>
      <c r="H33" s="1068"/>
      <c r="I33" s="1068"/>
      <c r="J33" s="1068"/>
      <c r="K33" s="1069"/>
      <c r="L33" s="1070"/>
      <c r="M33" s="1057"/>
      <c r="N33" s="1058" t="s">
        <v>90</v>
      </c>
      <c r="O33" s="1057"/>
      <c r="P33" s="1058" t="s">
        <v>89</v>
      </c>
      <c r="Q33" s="1057"/>
      <c r="R33" s="1059" t="s">
        <v>88</v>
      </c>
      <c r="S33" s="1061"/>
      <c r="T33" s="1061"/>
      <c r="U33" s="1061"/>
      <c r="V33" s="1061"/>
      <c r="W33" s="1061"/>
      <c r="X33" s="1061"/>
      <c r="Y33" s="1061"/>
      <c r="Z33" s="1074"/>
      <c r="AA33" s="1057"/>
      <c r="AB33" s="1057"/>
      <c r="AC33" s="1058" t="s">
        <v>90</v>
      </c>
      <c r="AD33" s="1057"/>
      <c r="AE33" s="1058" t="s">
        <v>89</v>
      </c>
      <c r="AF33" s="1057"/>
      <c r="AG33" s="1059" t="s">
        <v>88</v>
      </c>
      <c r="AH33" s="1060"/>
      <c r="AI33" s="1061"/>
      <c r="AJ33" s="1061"/>
      <c r="AK33" s="1061"/>
      <c r="AL33" s="1061"/>
      <c r="AM33" s="1061"/>
      <c r="AN33" s="1061"/>
      <c r="AO33" s="1061"/>
    </row>
    <row r="34" spans="1:41" ht="11.25" customHeight="1" x14ac:dyDescent="0.15">
      <c r="A34" s="1062"/>
      <c r="B34" s="1062"/>
      <c r="C34" s="1065"/>
      <c r="D34" s="1066"/>
      <c r="E34" s="1067"/>
      <c r="F34" s="1067"/>
      <c r="G34" s="1067"/>
      <c r="H34" s="1068"/>
      <c r="I34" s="1068"/>
      <c r="J34" s="1068"/>
      <c r="K34" s="1069"/>
      <c r="L34" s="1070"/>
      <c r="M34" s="1057"/>
      <c r="N34" s="1058"/>
      <c r="O34" s="1057"/>
      <c r="P34" s="1058"/>
      <c r="Q34" s="1057"/>
      <c r="R34" s="1059"/>
      <c r="S34" s="1061"/>
      <c r="T34" s="1061"/>
      <c r="U34" s="1061"/>
      <c r="V34" s="1061"/>
      <c r="W34" s="1061"/>
      <c r="X34" s="1061"/>
      <c r="Y34" s="1061"/>
      <c r="Z34" s="1074"/>
      <c r="AA34" s="1057"/>
      <c r="AB34" s="1057"/>
      <c r="AC34" s="1058"/>
      <c r="AD34" s="1057"/>
      <c r="AE34" s="1058"/>
      <c r="AF34" s="1057"/>
      <c r="AG34" s="1059"/>
      <c r="AH34" s="1060"/>
      <c r="AI34" s="1061"/>
      <c r="AJ34" s="1061"/>
      <c r="AK34" s="1061"/>
      <c r="AL34" s="1061"/>
      <c r="AM34" s="1061"/>
      <c r="AN34" s="1061"/>
      <c r="AO34" s="1061"/>
    </row>
    <row r="35" spans="1:41" ht="11.25" customHeight="1" x14ac:dyDescent="0.15">
      <c r="A35" s="1062">
        <v>10</v>
      </c>
      <c r="B35" s="1062"/>
      <c r="C35" s="1063"/>
      <c r="D35" s="1064"/>
      <c r="E35" s="1067"/>
      <c r="F35" s="1067"/>
      <c r="G35" s="1067"/>
      <c r="H35" s="1068"/>
      <c r="I35" s="1068"/>
      <c r="J35" s="1068"/>
      <c r="K35" s="1069"/>
      <c r="L35" s="1070"/>
      <c r="M35" s="1057"/>
      <c r="N35" s="1058" t="s">
        <v>90</v>
      </c>
      <c r="O35" s="1057"/>
      <c r="P35" s="1058" t="s">
        <v>89</v>
      </c>
      <c r="Q35" s="1057"/>
      <c r="R35" s="1059" t="s">
        <v>88</v>
      </c>
      <c r="S35" s="1061"/>
      <c r="T35" s="1061"/>
      <c r="U35" s="1061"/>
      <c r="V35" s="1061"/>
      <c r="W35" s="1061"/>
      <c r="X35" s="1061"/>
      <c r="Y35" s="1061"/>
      <c r="Z35" s="1074"/>
      <c r="AA35" s="1057"/>
      <c r="AB35" s="1057"/>
      <c r="AC35" s="1058" t="s">
        <v>90</v>
      </c>
      <c r="AD35" s="1057"/>
      <c r="AE35" s="1058" t="s">
        <v>89</v>
      </c>
      <c r="AF35" s="1057"/>
      <c r="AG35" s="1059" t="s">
        <v>88</v>
      </c>
      <c r="AH35" s="1060"/>
      <c r="AI35" s="1061"/>
      <c r="AJ35" s="1061"/>
      <c r="AK35" s="1061"/>
      <c r="AL35" s="1061"/>
      <c r="AM35" s="1061"/>
      <c r="AN35" s="1061"/>
      <c r="AO35" s="1061"/>
    </row>
    <row r="36" spans="1:41" ht="11.25" customHeight="1" x14ac:dyDescent="0.15">
      <c r="A36" s="1062"/>
      <c r="B36" s="1062"/>
      <c r="C36" s="1065"/>
      <c r="D36" s="1066"/>
      <c r="E36" s="1067"/>
      <c r="F36" s="1067"/>
      <c r="G36" s="1067"/>
      <c r="H36" s="1068"/>
      <c r="I36" s="1068"/>
      <c r="J36" s="1068"/>
      <c r="K36" s="1069"/>
      <c r="L36" s="1070"/>
      <c r="M36" s="1057"/>
      <c r="N36" s="1058"/>
      <c r="O36" s="1057"/>
      <c r="P36" s="1058"/>
      <c r="Q36" s="1057"/>
      <c r="R36" s="1059"/>
      <c r="S36" s="1061"/>
      <c r="T36" s="1061"/>
      <c r="U36" s="1061"/>
      <c r="V36" s="1061"/>
      <c r="W36" s="1061"/>
      <c r="X36" s="1061"/>
      <c r="Y36" s="1061"/>
      <c r="Z36" s="1074"/>
      <c r="AA36" s="1057"/>
      <c r="AB36" s="1057"/>
      <c r="AC36" s="1058"/>
      <c r="AD36" s="1057"/>
      <c r="AE36" s="1058"/>
      <c r="AF36" s="1057"/>
      <c r="AG36" s="1059"/>
      <c r="AH36" s="1060"/>
      <c r="AI36" s="1061"/>
      <c r="AJ36" s="1061"/>
      <c r="AK36" s="1061"/>
      <c r="AL36" s="1061"/>
      <c r="AM36" s="1061"/>
      <c r="AN36" s="1061"/>
      <c r="AO36" s="1061"/>
    </row>
    <row r="37" spans="1:41" ht="11.25" customHeight="1" x14ac:dyDescent="0.15">
      <c r="A37" s="1062">
        <v>11</v>
      </c>
      <c r="B37" s="1062"/>
      <c r="C37" s="1063"/>
      <c r="D37" s="1064"/>
      <c r="E37" s="1067"/>
      <c r="F37" s="1067"/>
      <c r="G37" s="1067"/>
      <c r="H37" s="1068"/>
      <c r="I37" s="1068"/>
      <c r="J37" s="1068"/>
      <c r="K37" s="1069"/>
      <c r="L37" s="1070"/>
      <c r="M37" s="1057"/>
      <c r="N37" s="1058" t="s">
        <v>90</v>
      </c>
      <c r="O37" s="1057"/>
      <c r="P37" s="1058" t="s">
        <v>89</v>
      </c>
      <c r="Q37" s="1057"/>
      <c r="R37" s="1059" t="s">
        <v>88</v>
      </c>
      <c r="S37" s="1061"/>
      <c r="T37" s="1061"/>
      <c r="U37" s="1061"/>
      <c r="V37" s="1061"/>
      <c r="W37" s="1061"/>
      <c r="X37" s="1061"/>
      <c r="Y37" s="1061"/>
      <c r="Z37" s="1074"/>
      <c r="AA37" s="1057"/>
      <c r="AB37" s="1057"/>
      <c r="AC37" s="1058" t="s">
        <v>90</v>
      </c>
      <c r="AD37" s="1057"/>
      <c r="AE37" s="1058" t="s">
        <v>89</v>
      </c>
      <c r="AF37" s="1057"/>
      <c r="AG37" s="1059" t="s">
        <v>88</v>
      </c>
      <c r="AH37" s="1060"/>
      <c r="AI37" s="1061"/>
      <c r="AJ37" s="1061"/>
      <c r="AK37" s="1061"/>
      <c r="AL37" s="1061"/>
      <c r="AM37" s="1061"/>
      <c r="AN37" s="1061"/>
      <c r="AO37" s="1061"/>
    </row>
    <row r="38" spans="1:41" ht="11.25" customHeight="1" x14ac:dyDescent="0.15">
      <c r="A38" s="1062"/>
      <c r="B38" s="1062"/>
      <c r="C38" s="1065"/>
      <c r="D38" s="1066"/>
      <c r="E38" s="1067"/>
      <c r="F38" s="1067"/>
      <c r="G38" s="1067"/>
      <c r="H38" s="1068"/>
      <c r="I38" s="1068"/>
      <c r="J38" s="1068"/>
      <c r="K38" s="1069"/>
      <c r="L38" s="1070"/>
      <c r="M38" s="1057"/>
      <c r="N38" s="1058"/>
      <c r="O38" s="1057"/>
      <c r="P38" s="1058"/>
      <c r="Q38" s="1057"/>
      <c r="R38" s="1059"/>
      <c r="S38" s="1061"/>
      <c r="T38" s="1061"/>
      <c r="U38" s="1061"/>
      <c r="V38" s="1061"/>
      <c r="W38" s="1061"/>
      <c r="X38" s="1061"/>
      <c r="Y38" s="1061"/>
      <c r="Z38" s="1074"/>
      <c r="AA38" s="1057"/>
      <c r="AB38" s="1057"/>
      <c r="AC38" s="1058"/>
      <c r="AD38" s="1057"/>
      <c r="AE38" s="1058"/>
      <c r="AF38" s="1057"/>
      <c r="AG38" s="1059"/>
      <c r="AH38" s="1060"/>
      <c r="AI38" s="1061"/>
      <c r="AJ38" s="1061"/>
      <c r="AK38" s="1061"/>
      <c r="AL38" s="1061"/>
      <c r="AM38" s="1061"/>
      <c r="AN38" s="1061"/>
      <c r="AO38" s="1061"/>
    </row>
    <row r="39" spans="1:41" ht="11.25" customHeight="1" x14ac:dyDescent="0.15">
      <c r="A39" s="1062">
        <v>12</v>
      </c>
      <c r="B39" s="1062"/>
      <c r="C39" s="1063"/>
      <c r="D39" s="1064"/>
      <c r="E39" s="1067"/>
      <c r="F39" s="1067"/>
      <c r="G39" s="1067"/>
      <c r="H39" s="1068"/>
      <c r="I39" s="1068"/>
      <c r="J39" s="1068"/>
      <c r="K39" s="1069"/>
      <c r="L39" s="1070"/>
      <c r="M39" s="1057"/>
      <c r="N39" s="1058" t="s">
        <v>90</v>
      </c>
      <c r="O39" s="1057"/>
      <c r="P39" s="1058" t="s">
        <v>89</v>
      </c>
      <c r="Q39" s="1057"/>
      <c r="R39" s="1059" t="s">
        <v>88</v>
      </c>
      <c r="S39" s="1061"/>
      <c r="T39" s="1061"/>
      <c r="U39" s="1061"/>
      <c r="V39" s="1061"/>
      <c r="W39" s="1061"/>
      <c r="X39" s="1061"/>
      <c r="Y39" s="1061"/>
      <c r="Z39" s="1074"/>
      <c r="AA39" s="1057"/>
      <c r="AB39" s="1057"/>
      <c r="AC39" s="1058" t="s">
        <v>90</v>
      </c>
      <c r="AD39" s="1057"/>
      <c r="AE39" s="1058" t="s">
        <v>89</v>
      </c>
      <c r="AF39" s="1057"/>
      <c r="AG39" s="1059" t="s">
        <v>88</v>
      </c>
      <c r="AH39" s="1060"/>
      <c r="AI39" s="1061"/>
      <c r="AJ39" s="1061"/>
      <c r="AK39" s="1061"/>
      <c r="AL39" s="1061"/>
      <c r="AM39" s="1061"/>
      <c r="AN39" s="1061"/>
      <c r="AO39" s="1061"/>
    </row>
    <row r="40" spans="1:41" ht="11.25" customHeight="1" x14ac:dyDescent="0.15">
      <c r="A40" s="1062"/>
      <c r="B40" s="1062"/>
      <c r="C40" s="1065"/>
      <c r="D40" s="1066"/>
      <c r="E40" s="1067"/>
      <c r="F40" s="1067"/>
      <c r="G40" s="1067"/>
      <c r="H40" s="1068"/>
      <c r="I40" s="1068"/>
      <c r="J40" s="1068"/>
      <c r="K40" s="1069"/>
      <c r="L40" s="1070"/>
      <c r="M40" s="1057"/>
      <c r="N40" s="1058"/>
      <c r="O40" s="1057"/>
      <c r="P40" s="1058"/>
      <c r="Q40" s="1057"/>
      <c r="R40" s="1059"/>
      <c r="S40" s="1061"/>
      <c r="T40" s="1061"/>
      <c r="U40" s="1061"/>
      <c r="V40" s="1061"/>
      <c r="W40" s="1061"/>
      <c r="X40" s="1061"/>
      <c r="Y40" s="1061"/>
      <c r="Z40" s="1074"/>
      <c r="AA40" s="1057"/>
      <c r="AB40" s="1057"/>
      <c r="AC40" s="1058"/>
      <c r="AD40" s="1057"/>
      <c r="AE40" s="1058"/>
      <c r="AF40" s="1057"/>
      <c r="AG40" s="1059"/>
      <c r="AH40" s="1060"/>
      <c r="AI40" s="1061"/>
      <c r="AJ40" s="1061"/>
      <c r="AK40" s="1061"/>
      <c r="AL40" s="1061"/>
      <c r="AM40" s="1061"/>
      <c r="AN40" s="1061"/>
      <c r="AO40" s="1061"/>
    </row>
    <row r="41" spans="1:41" ht="11.25" customHeight="1" x14ac:dyDescent="0.15">
      <c r="A41" s="1062">
        <v>13</v>
      </c>
      <c r="B41" s="1062"/>
      <c r="C41" s="1063"/>
      <c r="D41" s="1064"/>
      <c r="E41" s="1067"/>
      <c r="F41" s="1067"/>
      <c r="G41" s="1067"/>
      <c r="H41" s="1068"/>
      <c r="I41" s="1068"/>
      <c r="J41" s="1068"/>
      <c r="K41" s="1069"/>
      <c r="L41" s="1070"/>
      <c r="M41" s="1057"/>
      <c r="N41" s="1058" t="s">
        <v>90</v>
      </c>
      <c r="O41" s="1057"/>
      <c r="P41" s="1058" t="s">
        <v>89</v>
      </c>
      <c r="Q41" s="1057"/>
      <c r="R41" s="1059" t="s">
        <v>88</v>
      </c>
      <c r="S41" s="1061"/>
      <c r="T41" s="1061"/>
      <c r="U41" s="1061"/>
      <c r="V41" s="1061"/>
      <c r="W41" s="1061"/>
      <c r="X41" s="1061"/>
      <c r="Y41" s="1061"/>
      <c r="Z41" s="1074"/>
      <c r="AA41" s="1057"/>
      <c r="AB41" s="1057"/>
      <c r="AC41" s="1058" t="s">
        <v>90</v>
      </c>
      <c r="AD41" s="1057"/>
      <c r="AE41" s="1058" t="s">
        <v>89</v>
      </c>
      <c r="AF41" s="1057"/>
      <c r="AG41" s="1059" t="s">
        <v>88</v>
      </c>
      <c r="AH41" s="1060"/>
      <c r="AI41" s="1061"/>
      <c r="AJ41" s="1061"/>
      <c r="AK41" s="1061"/>
      <c r="AL41" s="1061"/>
      <c r="AM41" s="1061"/>
      <c r="AN41" s="1061"/>
      <c r="AO41" s="1061"/>
    </row>
    <row r="42" spans="1:41" ht="11.25" customHeight="1" x14ac:dyDescent="0.15">
      <c r="A42" s="1062"/>
      <c r="B42" s="1062"/>
      <c r="C42" s="1065"/>
      <c r="D42" s="1066"/>
      <c r="E42" s="1067"/>
      <c r="F42" s="1067"/>
      <c r="G42" s="1067"/>
      <c r="H42" s="1068"/>
      <c r="I42" s="1068"/>
      <c r="J42" s="1068"/>
      <c r="K42" s="1069"/>
      <c r="L42" s="1070"/>
      <c r="M42" s="1057"/>
      <c r="N42" s="1058"/>
      <c r="O42" s="1057"/>
      <c r="P42" s="1058"/>
      <c r="Q42" s="1057"/>
      <c r="R42" s="1059"/>
      <c r="S42" s="1061"/>
      <c r="T42" s="1061"/>
      <c r="U42" s="1061"/>
      <c r="V42" s="1061"/>
      <c r="W42" s="1061"/>
      <c r="X42" s="1061"/>
      <c r="Y42" s="1061"/>
      <c r="Z42" s="1074"/>
      <c r="AA42" s="1057"/>
      <c r="AB42" s="1057"/>
      <c r="AC42" s="1058"/>
      <c r="AD42" s="1057"/>
      <c r="AE42" s="1058"/>
      <c r="AF42" s="1057"/>
      <c r="AG42" s="1059"/>
      <c r="AH42" s="1060"/>
      <c r="AI42" s="1061"/>
      <c r="AJ42" s="1061"/>
      <c r="AK42" s="1061"/>
      <c r="AL42" s="1061"/>
      <c r="AM42" s="1061"/>
      <c r="AN42" s="1061"/>
      <c r="AO42" s="1061"/>
    </row>
    <row r="43" spans="1:41" ht="11.25" customHeight="1" x14ac:dyDescent="0.15">
      <c r="A43" s="1062">
        <v>14</v>
      </c>
      <c r="B43" s="1062"/>
      <c r="C43" s="1063"/>
      <c r="D43" s="1064"/>
      <c r="E43" s="1067"/>
      <c r="F43" s="1067"/>
      <c r="G43" s="1067"/>
      <c r="H43" s="1068"/>
      <c r="I43" s="1068"/>
      <c r="J43" s="1068"/>
      <c r="K43" s="1069"/>
      <c r="L43" s="1070"/>
      <c r="M43" s="1057"/>
      <c r="N43" s="1058" t="s">
        <v>90</v>
      </c>
      <c r="O43" s="1057"/>
      <c r="P43" s="1058" t="s">
        <v>89</v>
      </c>
      <c r="Q43" s="1057"/>
      <c r="R43" s="1059" t="s">
        <v>88</v>
      </c>
      <c r="S43" s="1061"/>
      <c r="T43" s="1061"/>
      <c r="U43" s="1061"/>
      <c r="V43" s="1061"/>
      <c r="W43" s="1061"/>
      <c r="X43" s="1061"/>
      <c r="Y43" s="1061"/>
      <c r="Z43" s="1074"/>
      <c r="AA43" s="1057"/>
      <c r="AB43" s="1057"/>
      <c r="AC43" s="1058" t="s">
        <v>90</v>
      </c>
      <c r="AD43" s="1057"/>
      <c r="AE43" s="1058" t="s">
        <v>89</v>
      </c>
      <c r="AF43" s="1057"/>
      <c r="AG43" s="1059" t="s">
        <v>88</v>
      </c>
      <c r="AH43" s="1060"/>
      <c r="AI43" s="1061"/>
      <c r="AJ43" s="1061"/>
      <c r="AK43" s="1061"/>
      <c r="AL43" s="1061"/>
      <c r="AM43" s="1061"/>
      <c r="AN43" s="1061"/>
      <c r="AO43" s="1061"/>
    </row>
    <row r="44" spans="1:41" ht="11.25" customHeight="1" x14ac:dyDescent="0.15">
      <c r="A44" s="1062"/>
      <c r="B44" s="1062"/>
      <c r="C44" s="1065"/>
      <c r="D44" s="1066"/>
      <c r="E44" s="1067"/>
      <c r="F44" s="1067"/>
      <c r="G44" s="1067"/>
      <c r="H44" s="1068"/>
      <c r="I44" s="1068"/>
      <c r="J44" s="1068"/>
      <c r="K44" s="1069"/>
      <c r="L44" s="1070"/>
      <c r="M44" s="1057"/>
      <c r="N44" s="1058"/>
      <c r="O44" s="1057"/>
      <c r="P44" s="1058"/>
      <c r="Q44" s="1057"/>
      <c r="R44" s="1059"/>
      <c r="S44" s="1061"/>
      <c r="T44" s="1061"/>
      <c r="U44" s="1061"/>
      <c r="V44" s="1061"/>
      <c r="W44" s="1061"/>
      <c r="X44" s="1061"/>
      <c r="Y44" s="1061"/>
      <c r="Z44" s="1074"/>
      <c r="AA44" s="1057"/>
      <c r="AB44" s="1057"/>
      <c r="AC44" s="1058"/>
      <c r="AD44" s="1057"/>
      <c r="AE44" s="1058"/>
      <c r="AF44" s="1057"/>
      <c r="AG44" s="1059"/>
      <c r="AH44" s="1060"/>
      <c r="AI44" s="1061"/>
      <c r="AJ44" s="1061"/>
      <c r="AK44" s="1061"/>
      <c r="AL44" s="1061"/>
      <c r="AM44" s="1061"/>
      <c r="AN44" s="1061"/>
      <c r="AO44" s="1061"/>
    </row>
    <row r="45" spans="1:41" ht="11.25" customHeight="1" x14ac:dyDescent="0.15">
      <c r="A45" s="1062">
        <v>15</v>
      </c>
      <c r="B45" s="1062"/>
      <c r="C45" s="1063"/>
      <c r="D45" s="1064"/>
      <c r="E45" s="1067"/>
      <c r="F45" s="1067"/>
      <c r="G45" s="1067"/>
      <c r="H45" s="1068"/>
      <c r="I45" s="1068"/>
      <c r="J45" s="1068"/>
      <c r="K45" s="1069"/>
      <c r="L45" s="1070"/>
      <c r="M45" s="1057"/>
      <c r="N45" s="1058" t="s">
        <v>90</v>
      </c>
      <c r="O45" s="1057"/>
      <c r="P45" s="1058" t="s">
        <v>89</v>
      </c>
      <c r="Q45" s="1057"/>
      <c r="R45" s="1059" t="s">
        <v>88</v>
      </c>
      <c r="S45" s="1061"/>
      <c r="T45" s="1061"/>
      <c r="U45" s="1061"/>
      <c r="V45" s="1061"/>
      <c r="W45" s="1061"/>
      <c r="X45" s="1061"/>
      <c r="Y45" s="1061"/>
      <c r="Z45" s="1074"/>
      <c r="AA45" s="1057"/>
      <c r="AB45" s="1057"/>
      <c r="AC45" s="1058" t="s">
        <v>90</v>
      </c>
      <c r="AD45" s="1057"/>
      <c r="AE45" s="1058" t="s">
        <v>89</v>
      </c>
      <c r="AF45" s="1057"/>
      <c r="AG45" s="1059" t="s">
        <v>88</v>
      </c>
      <c r="AH45" s="1060"/>
      <c r="AI45" s="1061"/>
      <c r="AJ45" s="1061"/>
      <c r="AK45" s="1061"/>
      <c r="AL45" s="1061"/>
      <c r="AM45" s="1061"/>
      <c r="AN45" s="1061"/>
      <c r="AO45" s="1061"/>
    </row>
    <row r="46" spans="1:41" ht="11.25" customHeight="1" x14ac:dyDescent="0.15">
      <c r="A46" s="1062"/>
      <c r="B46" s="1062"/>
      <c r="C46" s="1065"/>
      <c r="D46" s="1066"/>
      <c r="E46" s="1067"/>
      <c r="F46" s="1067"/>
      <c r="G46" s="1067"/>
      <c r="H46" s="1068"/>
      <c r="I46" s="1068"/>
      <c r="J46" s="1068"/>
      <c r="K46" s="1069"/>
      <c r="L46" s="1070"/>
      <c r="M46" s="1057"/>
      <c r="N46" s="1058"/>
      <c r="O46" s="1057"/>
      <c r="P46" s="1058"/>
      <c r="Q46" s="1057"/>
      <c r="R46" s="1059"/>
      <c r="S46" s="1061"/>
      <c r="T46" s="1061"/>
      <c r="U46" s="1061"/>
      <c r="V46" s="1061"/>
      <c r="W46" s="1061"/>
      <c r="X46" s="1061"/>
      <c r="Y46" s="1061"/>
      <c r="Z46" s="1074"/>
      <c r="AA46" s="1057"/>
      <c r="AB46" s="1057"/>
      <c r="AC46" s="1058"/>
      <c r="AD46" s="1057"/>
      <c r="AE46" s="1058"/>
      <c r="AF46" s="1057"/>
      <c r="AG46" s="1059"/>
      <c r="AH46" s="1060"/>
      <c r="AI46" s="1061"/>
      <c r="AJ46" s="1061"/>
      <c r="AK46" s="1061"/>
      <c r="AL46" s="1061"/>
      <c r="AM46" s="1061"/>
      <c r="AN46" s="1061"/>
      <c r="AO46" s="1061"/>
    </row>
    <row r="47" spans="1:41" ht="11.25" customHeight="1" x14ac:dyDescent="0.15">
      <c r="A47" s="1062">
        <v>16</v>
      </c>
      <c r="B47" s="1062"/>
      <c r="C47" s="1063"/>
      <c r="D47" s="1064"/>
      <c r="E47" s="1067"/>
      <c r="F47" s="1067"/>
      <c r="G47" s="1067"/>
      <c r="H47" s="1068"/>
      <c r="I47" s="1068"/>
      <c r="J47" s="1068"/>
      <c r="K47" s="1069"/>
      <c r="L47" s="1070"/>
      <c r="M47" s="1057"/>
      <c r="N47" s="1058" t="s">
        <v>90</v>
      </c>
      <c r="O47" s="1057"/>
      <c r="P47" s="1058" t="s">
        <v>89</v>
      </c>
      <c r="Q47" s="1057"/>
      <c r="R47" s="1059" t="s">
        <v>88</v>
      </c>
      <c r="S47" s="1061"/>
      <c r="T47" s="1061"/>
      <c r="U47" s="1061"/>
      <c r="V47" s="1061"/>
      <c r="W47" s="1061"/>
      <c r="X47" s="1061"/>
      <c r="Y47" s="1061"/>
      <c r="Z47" s="1074"/>
      <c r="AA47" s="1057"/>
      <c r="AB47" s="1057"/>
      <c r="AC47" s="1058" t="s">
        <v>90</v>
      </c>
      <c r="AD47" s="1057"/>
      <c r="AE47" s="1058" t="s">
        <v>89</v>
      </c>
      <c r="AF47" s="1057"/>
      <c r="AG47" s="1059" t="s">
        <v>88</v>
      </c>
      <c r="AH47" s="1060"/>
      <c r="AI47" s="1061"/>
      <c r="AJ47" s="1061"/>
      <c r="AK47" s="1061"/>
      <c r="AL47" s="1061"/>
      <c r="AM47" s="1061"/>
      <c r="AN47" s="1061"/>
      <c r="AO47" s="1061"/>
    </row>
    <row r="48" spans="1:41" ht="11.25" customHeight="1" x14ac:dyDescent="0.15">
      <c r="A48" s="1062"/>
      <c r="B48" s="1062"/>
      <c r="C48" s="1065"/>
      <c r="D48" s="1066"/>
      <c r="E48" s="1067"/>
      <c r="F48" s="1067"/>
      <c r="G48" s="1067"/>
      <c r="H48" s="1068"/>
      <c r="I48" s="1068"/>
      <c r="J48" s="1068"/>
      <c r="K48" s="1069"/>
      <c r="L48" s="1070"/>
      <c r="M48" s="1057"/>
      <c r="N48" s="1058"/>
      <c r="O48" s="1057"/>
      <c r="P48" s="1058"/>
      <c r="Q48" s="1057"/>
      <c r="R48" s="1059"/>
      <c r="S48" s="1061"/>
      <c r="T48" s="1061"/>
      <c r="U48" s="1061"/>
      <c r="V48" s="1061"/>
      <c r="W48" s="1061"/>
      <c r="X48" s="1061"/>
      <c r="Y48" s="1061"/>
      <c r="Z48" s="1074"/>
      <c r="AA48" s="1057"/>
      <c r="AB48" s="1057"/>
      <c r="AC48" s="1058"/>
      <c r="AD48" s="1057"/>
      <c r="AE48" s="1058"/>
      <c r="AF48" s="1057"/>
      <c r="AG48" s="1059"/>
      <c r="AH48" s="1060"/>
      <c r="AI48" s="1061"/>
      <c r="AJ48" s="1061"/>
      <c r="AK48" s="1061"/>
      <c r="AL48" s="1061"/>
      <c r="AM48" s="1061"/>
      <c r="AN48" s="1061"/>
      <c r="AO48" s="1061"/>
    </row>
    <row r="49" spans="1:41" ht="11.25" customHeight="1" x14ac:dyDescent="0.15">
      <c r="A49" s="1062">
        <v>17</v>
      </c>
      <c r="B49" s="1062"/>
      <c r="C49" s="1063"/>
      <c r="D49" s="1064"/>
      <c r="E49" s="1067"/>
      <c r="F49" s="1067"/>
      <c r="G49" s="1067"/>
      <c r="H49" s="1068"/>
      <c r="I49" s="1068"/>
      <c r="J49" s="1068"/>
      <c r="K49" s="1069"/>
      <c r="L49" s="1070"/>
      <c r="M49" s="1057"/>
      <c r="N49" s="1058" t="s">
        <v>90</v>
      </c>
      <c r="O49" s="1057"/>
      <c r="P49" s="1058" t="s">
        <v>89</v>
      </c>
      <c r="Q49" s="1057"/>
      <c r="R49" s="1059" t="s">
        <v>88</v>
      </c>
      <c r="S49" s="1061"/>
      <c r="T49" s="1061"/>
      <c r="U49" s="1061"/>
      <c r="V49" s="1061"/>
      <c r="W49" s="1061"/>
      <c r="X49" s="1061"/>
      <c r="Y49" s="1061"/>
      <c r="Z49" s="1074"/>
      <c r="AA49" s="1057"/>
      <c r="AB49" s="1057"/>
      <c r="AC49" s="1058" t="s">
        <v>90</v>
      </c>
      <c r="AD49" s="1057"/>
      <c r="AE49" s="1058" t="s">
        <v>89</v>
      </c>
      <c r="AF49" s="1057"/>
      <c r="AG49" s="1059" t="s">
        <v>88</v>
      </c>
      <c r="AH49" s="1060"/>
      <c r="AI49" s="1061"/>
      <c r="AJ49" s="1061"/>
      <c r="AK49" s="1061"/>
      <c r="AL49" s="1061"/>
      <c r="AM49" s="1061"/>
      <c r="AN49" s="1061"/>
      <c r="AO49" s="1061"/>
    </row>
    <row r="50" spans="1:41" ht="11.25" customHeight="1" x14ac:dyDescent="0.15">
      <c r="A50" s="1062"/>
      <c r="B50" s="1062"/>
      <c r="C50" s="1065"/>
      <c r="D50" s="1066"/>
      <c r="E50" s="1067"/>
      <c r="F50" s="1067"/>
      <c r="G50" s="1067"/>
      <c r="H50" s="1068"/>
      <c r="I50" s="1068"/>
      <c r="J50" s="1068"/>
      <c r="K50" s="1069"/>
      <c r="L50" s="1070"/>
      <c r="M50" s="1057"/>
      <c r="N50" s="1058"/>
      <c r="O50" s="1057"/>
      <c r="P50" s="1058"/>
      <c r="Q50" s="1057"/>
      <c r="R50" s="1059"/>
      <c r="S50" s="1061"/>
      <c r="T50" s="1061"/>
      <c r="U50" s="1061"/>
      <c r="V50" s="1061"/>
      <c r="W50" s="1061"/>
      <c r="X50" s="1061"/>
      <c r="Y50" s="1061"/>
      <c r="Z50" s="1074"/>
      <c r="AA50" s="1057"/>
      <c r="AB50" s="1057"/>
      <c r="AC50" s="1058"/>
      <c r="AD50" s="1057"/>
      <c r="AE50" s="1058"/>
      <c r="AF50" s="1057"/>
      <c r="AG50" s="1059"/>
      <c r="AH50" s="1060"/>
      <c r="AI50" s="1061"/>
      <c r="AJ50" s="1061"/>
      <c r="AK50" s="1061"/>
      <c r="AL50" s="1061"/>
      <c r="AM50" s="1061"/>
      <c r="AN50" s="1061"/>
      <c r="AO50" s="1061"/>
    </row>
    <row r="51" spans="1:41" ht="11.25" customHeight="1" x14ac:dyDescent="0.15">
      <c r="A51" s="1062">
        <v>18</v>
      </c>
      <c r="B51" s="1062"/>
      <c r="C51" s="1063"/>
      <c r="D51" s="1064"/>
      <c r="E51" s="1067"/>
      <c r="F51" s="1067"/>
      <c r="G51" s="1067"/>
      <c r="H51" s="1068"/>
      <c r="I51" s="1068"/>
      <c r="J51" s="1068"/>
      <c r="K51" s="1069"/>
      <c r="L51" s="1070"/>
      <c r="M51" s="1057"/>
      <c r="N51" s="1058" t="s">
        <v>90</v>
      </c>
      <c r="O51" s="1057"/>
      <c r="P51" s="1058" t="s">
        <v>89</v>
      </c>
      <c r="Q51" s="1057"/>
      <c r="R51" s="1059" t="s">
        <v>88</v>
      </c>
      <c r="S51" s="1061"/>
      <c r="T51" s="1061"/>
      <c r="U51" s="1061"/>
      <c r="V51" s="1061"/>
      <c r="W51" s="1061"/>
      <c r="X51" s="1061"/>
      <c r="Y51" s="1061"/>
      <c r="Z51" s="1074"/>
      <c r="AA51" s="1057"/>
      <c r="AB51" s="1057"/>
      <c r="AC51" s="1058" t="s">
        <v>90</v>
      </c>
      <c r="AD51" s="1057"/>
      <c r="AE51" s="1058" t="s">
        <v>89</v>
      </c>
      <c r="AF51" s="1057"/>
      <c r="AG51" s="1059" t="s">
        <v>88</v>
      </c>
      <c r="AH51" s="1060"/>
      <c r="AI51" s="1061"/>
      <c r="AJ51" s="1061"/>
      <c r="AK51" s="1061"/>
      <c r="AL51" s="1061"/>
      <c r="AM51" s="1061"/>
      <c r="AN51" s="1061"/>
      <c r="AO51" s="1061"/>
    </row>
    <row r="52" spans="1:41" ht="11.25" customHeight="1" x14ac:dyDescent="0.15">
      <c r="A52" s="1062"/>
      <c r="B52" s="1062"/>
      <c r="C52" s="1065"/>
      <c r="D52" s="1066"/>
      <c r="E52" s="1067"/>
      <c r="F52" s="1067"/>
      <c r="G52" s="1067"/>
      <c r="H52" s="1068"/>
      <c r="I52" s="1068"/>
      <c r="J52" s="1068"/>
      <c r="K52" s="1069"/>
      <c r="L52" s="1070"/>
      <c r="M52" s="1057"/>
      <c r="N52" s="1058"/>
      <c r="O52" s="1057"/>
      <c r="P52" s="1058"/>
      <c r="Q52" s="1057"/>
      <c r="R52" s="1059"/>
      <c r="S52" s="1061"/>
      <c r="T52" s="1061"/>
      <c r="U52" s="1061"/>
      <c r="V52" s="1061"/>
      <c r="W52" s="1061"/>
      <c r="X52" s="1061"/>
      <c r="Y52" s="1061"/>
      <c r="Z52" s="1074"/>
      <c r="AA52" s="1057"/>
      <c r="AB52" s="1057"/>
      <c r="AC52" s="1058"/>
      <c r="AD52" s="1057"/>
      <c r="AE52" s="1058"/>
      <c r="AF52" s="1057"/>
      <c r="AG52" s="1059"/>
      <c r="AH52" s="1060"/>
      <c r="AI52" s="1061"/>
      <c r="AJ52" s="1061"/>
      <c r="AK52" s="1061"/>
      <c r="AL52" s="1061"/>
      <c r="AM52" s="1061"/>
      <c r="AN52" s="1061"/>
      <c r="AO52" s="1061"/>
    </row>
    <row r="53" spans="1:41" ht="11.25" customHeight="1" x14ac:dyDescent="0.15">
      <c r="A53" s="1062">
        <v>19</v>
      </c>
      <c r="B53" s="1062"/>
      <c r="C53" s="1063"/>
      <c r="D53" s="1064"/>
      <c r="E53" s="1067"/>
      <c r="F53" s="1067"/>
      <c r="G53" s="1067"/>
      <c r="H53" s="1068"/>
      <c r="I53" s="1068"/>
      <c r="J53" s="1068"/>
      <c r="K53" s="1069"/>
      <c r="L53" s="1070"/>
      <c r="M53" s="1057"/>
      <c r="N53" s="1058" t="s">
        <v>90</v>
      </c>
      <c r="O53" s="1057"/>
      <c r="P53" s="1058" t="s">
        <v>89</v>
      </c>
      <c r="Q53" s="1057"/>
      <c r="R53" s="1059" t="s">
        <v>88</v>
      </c>
      <c r="S53" s="1061"/>
      <c r="T53" s="1061"/>
      <c r="U53" s="1061"/>
      <c r="V53" s="1061"/>
      <c r="W53" s="1061"/>
      <c r="X53" s="1061"/>
      <c r="Y53" s="1061"/>
      <c r="Z53" s="1074"/>
      <c r="AA53" s="1057"/>
      <c r="AB53" s="1057"/>
      <c r="AC53" s="1058" t="s">
        <v>90</v>
      </c>
      <c r="AD53" s="1057"/>
      <c r="AE53" s="1058" t="s">
        <v>89</v>
      </c>
      <c r="AF53" s="1057"/>
      <c r="AG53" s="1059" t="s">
        <v>88</v>
      </c>
      <c r="AH53" s="1060"/>
      <c r="AI53" s="1061"/>
      <c r="AJ53" s="1061"/>
      <c r="AK53" s="1061"/>
      <c r="AL53" s="1061"/>
      <c r="AM53" s="1061"/>
      <c r="AN53" s="1061"/>
      <c r="AO53" s="1061"/>
    </row>
    <row r="54" spans="1:41" ht="11.25" customHeight="1" x14ac:dyDescent="0.15">
      <c r="A54" s="1062"/>
      <c r="B54" s="1062"/>
      <c r="C54" s="1065"/>
      <c r="D54" s="1066"/>
      <c r="E54" s="1067"/>
      <c r="F54" s="1067"/>
      <c r="G54" s="1067"/>
      <c r="H54" s="1068"/>
      <c r="I54" s="1068"/>
      <c r="J54" s="1068"/>
      <c r="K54" s="1069"/>
      <c r="L54" s="1070"/>
      <c r="M54" s="1071"/>
      <c r="N54" s="1072"/>
      <c r="O54" s="1071"/>
      <c r="P54" s="1072"/>
      <c r="Q54" s="1071"/>
      <c r="R54" s="1073"/>
      <c r="S54" s="1075"/>
      <c r="T54" s="1075"/>
      <c r="U54" s="1075"/>
      <c r="V54" s="1075"/>
      <c r="W54" s="1075"/>
      <c r="X54" s="1075"/>
      <c r="Y54" s="1075"/>
      <c r="Z54" s="1076"/>
      <c r="AA54" s="1057"/>
      <c r="AB54" s="1057"/>
      <c r="AC54" s="1058"/>
      <c r="AD54" s="1057"/>
      <c r="AE54" s="1058"/>
      <c r="AF54" s="1057"/>
      <c r="AG54" s="1059"/>
      <c r="AH54" s="1060"/>
      <c r="AI54" s="1061"/>
      <c r="AJ54" s="1061"/>
      <c r="AK54" s="1061"/>
      <c r="AL54" s="1061"/>
      <c r="AM54" s="1061"/>
      <c r="AN54" s="1061"/>
      <c r="AO54" s="1061"/>
    </row>
    <row r="55" spans="1:41" ht="11.25" customHeight="1" x14ac:dyDescent="0.15">
      <c r="A55" s="1062">
        <v>20</v>
      </c>
      <c r="B55" s="1062"/>
      <c r="C55" s="1063"/>
      <c r="D55" s="1064"/>
      <c r="E55" s="1067"/>
      <c r="F55" s="1067"/>
      <c r="G55" s="1067"/>
      <c r="H55" s="1068"/>
      <c r="I55" s="1068"/>
      <c r="J55" s="1068"/>
      <c r="K55" s="1069"/>
      <c r="L55" s="1070"/>
      <c r="M55" s="1057"/>
      <c r="N55" s="1058" t="s">
        <v>90</v>
      </c>
      <c r="O55" s="1057"/>
      <c r="P55" s="1058" t="s">
        <v>89</v>
      </c>
      <c r="Q55" s="1057"/>
      <c r="R55" s="1059" t="s">
        <v>88</v>
      </c>
      <c r="S55" s="1061"/>
      <c r="T55" s="1061"/>
      <c r="U55" s="1061"/>
      <c r="V55" s="1061"/>
      <c r="W55" s="1061"/>
      <c r="X55" s="1061"/>
      <c r="Y55" s="1061"/>
      <c r="Z55" s="1074"/>
      <c r="AA55" s="1057"/>
      <c r="AB55" s="1057"/>
      <c r="AC55" s="1058" t="s">
        <v>90</v>
      </c>
      <c r="AD55" s="1057"/>
      <c r="AE55" s="1058" t="s">
        <v>89</v>
      </c>
      <c r="AF55" s="1057"/>
      <c r="AG55" s="1059" t="s">
        <v>88</v>
      </c>
      <c r="AH55" s="1060"/>
      <c r="AI55" s="1061"/>
      <c r="AJ55" s="1061"/>
      <c r="AK55" s="1061"/>
      <c r="AL55" s="1061"/>
      <c r="AM55" s="1061"/>
      <c r="AN55" s="1061"/>
      <c r="AO55" s="1061"/>
    </row>
    <row r="56" spans="1:41" ht="11.25" customHeight="1" x14ac:dyDescent="0.15">
      <c r="A56" s="1062"/>
      <c r="B56" s="1062"/>
      <c r="C56" s="1065"/>
      <c r="D56" s="1066"/>
      <c r="E56" s="1067"/>
      <c r="F56" s="1067"/>
      <c r="G56" s="1067"/>
      <c r="H56" s="1068"/>
      <c r="I56" s="1068"/>
      <c r="J56" s="1068"/>
      <c r="K56" s="1069"/>
      <c r="L56" s="1070"/>
      <c r="M56" s="1071"/>
      <c r="N56" s="1072"/>
      <c r="O56" s="1071"/>
      <c r="P56" s="1072"/>
      <c r="Q56" s="1071"/>
      <c r="R56" s="1073"/>
      <c r="S56" s="1075"/>
      <c r="T56" s="1075"/>
      <c r="U56" s="1075"/>
      <c r="V56" s="1075"/>
      <c r="W56" s="1075"/>
      <c r="X56" s="1075"/>
      <c r="Y56" s="1075"/>
      <c r="Z56" s="1076"/>
      <c r="AA56" s="1057"/>
      <c r="AB56" s="1057"/>
      <c r="AC56" s="1058"/>
      <c r="AD56" s="1057"/>
      <c r="AE56" s="1058"/>
      <c r="AF56" s="1057"/>
      <c r="AG56" s="1059"/>
      <c r="AH56" s="1060"/>
      <c r="AI56" s="1061"/>
      <c r="AJ56" s="1061"/>
      <c r="AK56" s="1061"/>
      <c r="AL56" s="1061"/>
      <c r="AM56" s="1061"/>
      <c r="AN56" s="1061"/>
      <c r="AO56" s="1061"/>
    </row>
    <row r="57" spans="1:41" ht="11.25" customHeight="1" x14ac:dyDescent="0.15">
      <c r="A57" s="141"/>
      <c r="B57" s="141"/>
      <c r="C57" s="141"/>
      <c r="D57" s="141"/>
      <c r="E57" s="141"/>
      <c r="F57" s="141"/>
      <c r="G57" s="141"/>
      <c r="H57" s="141"/>
      <c r="I57" s="141"/>
      <c r="J57" s="141"/>
      <c r="K57" s="141"/>
      <c r="L57" s="1043" t="s">
        <v>87</v>
      </c>
      <c r="M57" s="1044"/>
      <c r="N57" s="1044"/>
      <c r="O57" s="1044"/>
      <c r="P57" s="1044"/>
      <c r="Q57" s="1044"/>
      <c r="R57" s="1044"/>
      <c r="S57" s="1044"/>
      <c r="T57" s="1044"/>
      <c r="U57" s="1044"/>
      <c r="V57" s="1044"/>
      <c r="W57" s="1044"/>
      <c r="X57" s="1044"/>
      <c r="Y57" s="1044"/>
      <c r="Z57" s="1045"/>
      <c r="AA57" s="1044" t="s">
        <v>87</v>
      </c>
      <c r="AB57" s="1044"/>
      <c r="AC57" s="1044"/>
      <c r="AD57" s="1044"/>
      <c r="AE57" s="1044"/>
      <c r="AF57" s="1044"/>
      <c r="AG57" s="1044"/>
      <c r="AH57" s="1044"/>
      <c r="AI57" s="1044"/>
      <c r="AJ57" s="1044"/>
      <c r="AK57" s="1044"/>
      <c r="AL57" s="1044"/>
      <c r="AM57" s="1044"/>
      <c r="AN57" s="1044"/>
      <c r="AO57" s="1046"/>
    </row>
    <row r="58" spans="1:41" ht="12.75" customHeight="1" x14ac:dyDescent="0.15">
      <c r="A58" s="141"/>
      <c r="B58" s="141"/>
      <c r="C58" s="141"/>
      <c r="D58" s="141"/>
      <c r="E58" s="141"/>
      <c r="F58" s="141"/>
      <c r="G58" s="141"/>
      <c r="H58" s="141"/>
      <c r="I58" s="141"/>
      <c r="J58" s="141"/>
      <c r="K58" s="141"/>
      <c r="L58" s="1053" t="s">
        <v>86</v>
      </c>
      <c r="M58" s="1054"/>
      <c r="N58" s="1054"/>
      <c r="O58" s="1054"/>
      <c r="P58" s="1054"/>
      <c r="Q58" s="1054"/>
      <c r="R58" s="1055"/>
      <c r="S58" s="1055"/>
      <c r="T58" s="1055"/>
      <c r="U58" s="1055"/>
      <c r="V58" s="1055"/>
      <c r="W58" s="1055"/>
      <c r="X58" s="1055"/>
      <c r="Y58" s="1055"/>
      <c r="Z58" s="1056"/>
      <c r="AA58" s="1047" t="s">
        <v>86</v>
      </c>
      <c r="AB58" s="1047"/>
      <c r="AC58" s="1047"/>
      <c r="AD58" s="1047"/>
      <c r="AE58" s="1047"/>
      <c r="AF58" s="1047"/>
      <c r="AG58" s="1047"/>
      <c r="AH58" s="1047"/>
      <c r="AI58" s="1047"/>
      <c r="AJ58" s="1047"/>
      <c r="AK58" s="1047"/>
      <c r="AL58" s="1047"/>
      <c r="AM58" s="1047"/>
      <c r="AN58" s="1047"/>
      <c r="AO58" s="1048"/>
    </row>
    <row r="59" spans="1:41" ht="12.75" customHeight="1" x14ac:dyDescent="0.15">
      <c r="A59" s="141"/>
      <c r="B59" s="141"/>
      <c r="C59" s="141"/>
      <c r="D59" s="141"/>
      <c r="E59" s="141"/>
      <c r="F59" s="141"/>
      <c r="G59" s="141"/>
      <c r="H59" s="141"/>
      <c r="I59" s="141"/>
      <c r="J59" s="141"/>
      <c r="K59" s="141"/>
      <c r="L59" s="1049" t="s">
        <v>85</v>
      </c>
      <c r="M59" s="1050"/>
      <c r="N59" s="1050"/>
      <c r="O59" s="1050"/>
      <c r="P59" s="1051"/>
      <c r="Q59" s="1051"/>
      <c r="R59" s="1051"/>
      <c r="S59" s="1051"/>
      <c r="T59" s="1051"/>
      <c r="U59" s="1051"/>
      <c r="V59" s="1051"/>
      <c r="W59" s="1051"/>
      <c r="X59" s="1051"/>
      <c r="Y59" s="1051"/>
      <c r="Z59" s="144"/>
      <c r="AA59" s="1050" t="s">
        <v>85</v>
      </c>
      <c r="AB59" s="1050"/>
      <c r="AC59" s="1050"/>
      <c r="AD59" s="1050"/>
      <c r="AE59" s="1052"/>
      <c r="AF59" s="1052"/>
      <c r="AG59" s="1052"/>
      <c r="AH59" s="1052"/>
      <c r="AI59" s="1052"/>
      <c r="AJ59" s="1052"/>
      <c r="AK59" s="1052"/>
      <c r="AL59" s="1052"/>
      <c r="AM59" s="1052"/>
      <c r="AN59" s="1052"/>
      <c r="AO59" s="145"/>
    </row>
    <row r="60" spans="1:41" ht="13.5" customHeight="1" x14ac:dyDescent="0.15">
      <c r="A60" s="442" t="s">
        <v>84</v>
      </c>
      <c r="B60" s="442"/>
      <c r="C60" s="442"/>
      <c r="D60" s="442"/>
      <c r="E60" s="1042" t="s">
        <v>83</v>
      </c>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042"/>
      <c r="AF60" s="1042"/>
      <c r="AG60" s="1042"/>
      <c r="AH60" s="1042"/>
      <c r="AI60" s="1042"/>
      <c r="AJ60" s="1042"/>
      <c r="AK60" s="1042"/>
      <c r="AL60" s="1042"/>
      <c r="AM60" s="1042"/>
      <c r="AN60" s="1042"/>
      <c r="AO60" s="1042"/>
    </row>
    <row r="61" spans="1:41" x14ac:dyDescent="0.15">
      <c r="A61" s="442"/>
      <c r="B61" s="442"/>
      <c r="C61" s="442"/>
      <c r="D61" s="4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row>
    <row r="62" spans="1:41" x14ac:dyDescent="0.15">
      <c r="A62" s="442"/>
      <c r="B62" s="442"/>
      <c r="C62" s="442"/>
      <c r="D62" s="4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1042"/>
      <c r="AL62" s="1042"/>
      <c r="AM62" s="1042"/>
      <c r="AN62" s="1042"/>
      <c r="AO62" s="1042"/>
    </row>
    <row r="63" spans="1:41" x14ac:dyDescent="0.15">
      <c r="A63" s="442" t="s">
        <v>82</v>
      </c>
      <c r="B63" s="442"/>
      <c r="C63" s="442"/>
      <c r="D63" s="442"/>
      <c r="E63" s="1042" t="s">
        <v>81</v>
      </c>
      <c r="F63" s="1042"/>
      <c r="G63" s="1042"/>
      <c r="H63" s="1042"/>
      <c r="I63" s="1042"/>
      <c r="J63" s="1042"/>
      <c r="K63" s="1042"/>
      <c r="L63" s="1042"/>
      <c r="M63" s="1042"/>
      <c r="N63" s="1042"/>
      <c r="O63" s="1042"/>
      <c r="P63" s="1042"/>
      <c r="Q63" s="1042"/>
      <c r="R63" s="1042"/>
      <c r="S63" s="1042"/>
      <c r="T63" s="1042"/>
      <c r="U63" s="1042"/>
      <c r="V63" s="1042"/>
      <c r="W63" s="1042"/>
      <c r="X63" s="1042"/>
      <c r="Y63" s="1042"/>
      <c r="Z63" s="1042"/>
      <c r="AA63" s="1042"/>
      <c r="AB63" s="1042"/>
      <c r="AC63" s="1042"/>
      <c r="AD63" s="1042"/>
      <c r="AE63" s="1042"/>
      <c r="AF63" s="1042"/>
      <c r="AG63" s="1042"/>
      <c r="AH63" s="1042"/>
      <c r="AI63" s="1042"/>
      <c r="AJ63" s="1042"/>
      <c r="AK63" s="1042"/>
      <c r="AL63" s="1042"/>
      <c r="AM63" s="1042"/>
      <c r="AN63" s="1042"/>
      <c r="AO63" s="1042"/>
    </row>
    <row r="64" spans="1:41" x14ac:dyDescent="0.15">
      <c r="A64" s="442"/>
      <c r="B64" s="442"/>
      <c r="C64" s="442"/>
      <c r="D64" s="442"/>
      <c r="E64" s="1042"/>
      <c r="F64" s="1042"/>
      <c r="G64" s="1042"/>
      <c r="H64" s="1042"/>
      <c r="I64" s="1042"/>
      <c r="J64" s="1042"/>
      <c r="K64" s="1042"/>
      <c r="L64" s="1042"/>
      <c r="M64" s="1042"/>
      <c r="N64" s="1042"/>
      <c r="O64" s="1042"/>
      <c r="P64" s="1042"/>
      <c r="Q64" s="1042"/>
      <c r="R64" s="1042"/>
      <c r="S64" s="1042"/>
      <c r="T64" s="1042"/>
      <c r="U64" s="1042"/>
      <c r="V64" s="1042"/>
      <c r="W64" s="1042"/>
      <c r="X64" s="1042"/>
      <c r="Y64" s="1042"/>
      <c r="Z64" s="1042"/>
      <c r="AA64" s="1042"/>
      <c r="AB64" s="1042"/>
      <c r="AC64" s="1042"/>
      <c r="AD64" s="1042"/>
      <c r="AE64" s="1042"/>
      <c r="AF64" s="1042"/>
      <c r="AG64" s="1042"/>
      <c r="AH64" s="1042"/>
      <c r="AI64" s="1042"/>
      <c r="AJ64" s="1042"/>
      <c r="AK64" s="1042"/>
      <c r="AL64" s="1042"/>
      <c r="AM64" s="1042"/>
      <c r="AN64" s="1042"/>
      <c r="AO64" s="1042"/>
    </row>
    <row r="65" spans="1:41" x14ac:dyDescent="0.15">
      <c r="A65" s="442" t="s">
        <v>80</v>
      </c>
      <c r="B65" s="442"/>
      <c r="C65" s="442"/>
      <c r="D65" s="442"/>
      <c r="E65" s="442" t="s">
        <v>79</v>
      </c>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row>
    <row r="66" spans="1:41" ht="13.5" customHeight="1" x14ac:dyDescent="0.15">
      <c r="A66" s="442" t="s">
        <v>78</v>
      </c>
      <c r="B66" s="442"/>
      <c r="C66" s="442"/>
      <c r="D66" s="442"/>
      <c r="E66" s="1042" t="s">
        <v>77</v>
      </c>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042"/>
      <c r="AM66" s="1042"/>
      <c r="AN66" s="1042"/>
      <c r="AO66" s="1042"/>
    </row>
    <row r="67" spans="1:41" x14ac:dyDescent="0.15">
      <c r="A67" s="442"/>
      <c r="B67" s="442"/>
      <c r="C67" s="442"/>
      <c r="D67" s="442"/>
      <c r="E67" s="1042"/>
      <c r="F67" s="1042"/>
      <c r="G67" s="1042"/>
      <c r="H67" s="1042"/>
      <c r="I67" s="1042"/>
      <c r="J67" s="1042"/>
      <c r="K67" s="1042"/>
      <c r="L67" s="1042"/>
      <c r="M67" s="1042"/>
      <c r="N67" s="1042"/>
      <c r="O67" s="1042"/>
      <c r="P67" s="1042"/>
      <c r="Q67" s="1042"/>
      <c r="R67" s="1042"/>
      <c r="S67" s="1042"/>
      <c r="T67" s="1042"/>
      <c r="U67" s="1042"/>
      <c r="V67" s="1042"/>
      <c r="W67" s="1042"/>
      <c r="X67" s="1042"/>
      <c r="Y67" s="1042"/>
      <c r="Z67" s="1042"/>
      <c r="AA67" s="1042"/>
      <c r="AB67" s="1042"/>
      <c r="AC67" s="1042"/>
      <c r="AD67" s="1042"/>
      <c r="AE67" s="1042"/>
      <c r="AF67" s="1042"/>
      <c r="AG67" s="1042"/>
      <c r="AH67" s="1042"/>
      <c r="AI67" s="1042"/>
      <c r="AJ67" s="1042"/>
      <c r="AK67" s="1042"/>
      <c r="AL67" s="1042"/>
      <c r="AM67" s="1042"/>
      <c r="AN67" s="1042"/>
      <c r="AO67" s="1042"/>
    </row>
    <row r="68" spans="1:41" ht="21.95" customHeight="1" x14ac:dyDescent="0.15">
      <c r="A68" s="442"/>
      <c r="B68" s="442"/>
      <c r="C68" s="442"/>
      <c r="D68" s="442"/>
      <c r="E68" s="1042"/>
      <c r="F68" s="1042"/>
      <c r="G68" s="1042"/>
      <c r="H68" s="1042"/>
      <c r="I68" s="1042"/>
      <c r="J68" s="1042"/>
      <c r="K68" s="1042"/>
      <c r="L68" s="1042"/>
      <c r="M68" s="1042"/>
      <c r="N68" s="1042"/>
      <c r="O68" s="1042"/>
      <c r="P68" s="1042"/>
      <c r="Q68" s="1042"/>
      <c r="R68" s="1042"/>
      <c r="S68" s="1042"/>
      <c r="T68" s="1042"/>
      <c r="U68" s="1042"/>
      <c r="V68" s="1042"/>
      <c r="W68" s="1042"/>
      <c r="X68" s="1042"/>
      <c r="Y68" s="1042"/>
      <c r="Z68" s="1042"/>
      <c r="AA68" s="1042"/>
      <c r="AB68" s="1042"/>
      <c r="AC68" s="1042"/>
      <c r="AD68" s="1042"/>
      <c r="AE68" s="1042"/>
      <c r="AF68" s="1042"/>
      <c r="AG68" s="1042"/>
      <c r="AH68" s="1042"/>
      <c r="AI68" s="1042"/>
      <c r="AJ68" s="1042"/>
      <c r="AK68" s="1042"/>
      <c r="AL68" s="1042"/>
      <c r="AM68" s="1042"/>
      <c r="AN68" s="1042"/>
      <c r="AO68" s="1042"/>
    </row>
    <row r="69" spans="1:41" x14ac:dyDescent="0.15">
      <c r="A69" s="442" t="s">
        <v>76</v>
      </c>
      <c r="B69" s="442"/>
      <c r="C69" s="442"/>
      <c r="D69" s="442"/>
      <c r="E69" s="1042" t="s">
        <v>75</v>
      </c>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c r="AB69" s="1042"/>
      <c r="AC69" s="1042"/>
      <c r="AD69" s="1042"/>
      <c r="AE69" s="1042"/>
      <c r="AF69" s="1042"/>
      <c r="AG69" s="1042"/>
      <c r="AH69" s="1042"/>
      <c r="AI69" s="1042"/>
      <c r="AJ69" s="1042"/>
      <c r="AK69" s="1042"/>
      <c r="AL69" s="1042"/>
      <c r="AM69" s="1042"/>
      <c r="AN69" s="1042"/>
      <c r="AO69" s="1042"/>
    </row>
    <row r="70" spans="1:41" x14ac:dyDescent="0.15">
      <c r="A70" s="442"/>
      <c r="B70" s="442"/>
      <c r="C70" s="442"/>
      <c r="D70" s="4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1042"/>
      <c r="AC70" s="1042"/>
      <c r="AD70" s="1042"/>
      <c r="AE70" s="1042"/>
      <c r="AF70" s="1042"/>
      <c r="AG70" s="1042"/>
      <c r="AH70" s="1042"/>
      <c r="AI70" s="1042"/>
      <c r="AJ70" s="1042"/>
      <c r="AK70" s="1042"/>
      <c r="AL70" s="1042"/>
      <c r="AM70" s="1042"/>
      <c r="AN70" s="1042"/>
      <c r="AO70" s="1042"/>
    </row>
  </sheetData>
  <sheetProtection algorithmName="SHA-512" hashValue="YNd1iGkhrovbcD0uLEadEof2cOSXYISslhKbSksalGUG+cr5h59p1SnQA3m/LIYrPPigh4hF9pGgiNLUgYZtzw==" saltValue="5RgAjWWCVXYJ8BL/fSppTA==" spinCount="100000" sheet="1" formatRows="0"/>
  <mergeCells count="457">
    <mergeCell ref="AD15:AD16"/>
    <mergeCell ref="AE15:AE16"/>
    <mergeCell ref="AF15:AF16"/>
    <mergeCell ref="AG15:AG16"/>
    <mergeCell ref="AH15:AO16"/>
    <mergeCell ref="A2:AO3"/>
    <mergeCell ref="AE4:AO4"/>
    <mergeCell ref="X6:AD6"/>
    <mergeCell ref="AE6:AH6"/>
    <mergeCell ref="AI6:AM6"/>
    <mergeCell ref="AN6:AO6"/>
    <mergeCell ref="S13:Z14"/>
    <mergeCell ref="AA13:AG14"/>
    <mergeCell ref="AH13:AO14"/>
    <mergeCell ref="X7:AD7"/>
    <mergeCell ref="AE7:AO7"/>
    <mergeCell ref="X8:AD8"/>
    <mergeCell ref="AE8:AO8"/>
    <mergeCell ref="X9:AD9"/>
    <mergeCell ref="AE9:AO9"/>
    <mergeCell ref="E12:U12"/>
    <mergeCell ref="W12:AN12"/>
    <mergeCell ref="AA15:AA16"/>
    <mergeCell ref="AE10:AO10"/>
    <mergeCell ref="A17:B18"/>
    <mergeCell ref="C17:D18"/>
    <mergeCell ref="E17:G18"/>
    <mergeCell ref="H17:K18"/>
    <mergeCell ref="L17:L18"/>
    <mergeCell ref="M17:M18"/>
    <mergeCell ref="AC15:AC16"/>
    <mergeCell ref="X10:AD10"/>
    <mergeCell ref="A13:B14"/>
    <mergeCell ref="C13:D14"/>
    <mergeCell ref="E13:G14"/>
    <mergeCell ref="H13:K14"/>
    <mergeCell ref="L13:R14"/>
    <mergeCell ref="AB15:AB16"/>
    <mergeCell ref="A15:B16"/>
    <mergeCell ref="C15:D16"/>
    <mergeCell ref="E15:G16"/>
    <mergeCell ref="H15:K16"/>
    <mergeCell ref="L15:L16"/>
    <mergeCell ref="M15:M16"/>
    <mergeCell ref="N15:N16"/>
    <mergeCell ref="AA17:AA18"/>
    <mergeCell ref="N17:N18"/>
    <mergeCell ref="O17:O18"/>
    <mergeCell ref="P17:P18"/>
    <mergeCell ref="Q17:Q18"/>
    <mergeCell ref="R17:R18"/>
    <mergeCell ref="S17:Z18"/>
    <mergeCell ref="P15:P16"/>
    <mergeCell ref="Q15:Q16"/>
    <mergeCell ref="R15:R16"/>
    <mergeCell ref="S15:Z16"/>
    <mergeCell ref="O15:O16"/>
    <mergeCell ref="E19:G20"/>
    <mergeCell ref="H19:K20"/>
    <mergeCell ref="L19:L20"/>
    <mergeCell ref="M19:M20"/>
    <mergeCell ref="AG17:AG18"/>
    <mergeCell ref="AH17:AO18"/>
    <mergeCell ref="AB17:AB18"/>
    <mergeCell ref="AC17:AC18"/>
    <mergeCell ref="AD17:AD18"/>
    <mergeCell ref="AE17:AE18"/>
    <mergeCell ref="AF17:AF18"/>
    <mergeCell ref="AH19:AO20"/>
    <mergeCell ref="P19:P20"/>
    <mergeCell ref="Q19:Q20"/>
    <mergeCell ref="R19:R20"/>
    <mergeCell ref="S19:Z20"/>
    <mergeCell ref="AA19:AA20"/>
    <mergeCell ref="AB19:AB20"/>
    <mergeCell ref="AC19:AC20"/>
    <mergeCell ref="AD19:AD20"/>
    <mergeCell ref="AE19:AE20"/>
    <mergeCell ref="AF19:AF20"/>
    <mergeCell ref="N19:N20"/>
    <mergeCell ref="O19:O20"/>
    <mergeCell ref="AG19:AG20"/>
    <mergeCell ref="AG21:AG22"/>
    <mergeCell ref="A21:B22"/>
    <mergeCell ref="C21:D22"/>
    <mergeCell ref="AC23:AC24"/>
    <mergeCell ref="E21:G22"/>
    <mergeCell ref="H21:K22"/>
    <mergeCell ref="L21:L22"/>
    <mergeCell ref="M21:M22"/>
    <mergeCell ref="N21:N22"/>
    <mergeCell ref="O21:O22"/>
    <mergeCell ref="P21:P22"/>
    <mergeCell ref="Q21:Q22"/>
    <mergeCell ref="R21:R22"/>
    <mergeCell ref="S21:Z22"/>
    <mergeCell ref="AA21:AA22"/>
    <mergeCell ref="AB21:AB22"/>
    <mergeCell ref="AC21:AC22"/>
    <mergeCell ref="AD21:AD22"/>
    <mergeCell ref="AE21:AE22"/>
    <mergeCell ref="AF21:AF22"/>
    <mergeCell ref="AB23:AB24"/>
    <mergeCell ref="A19:B20"/>
    <mergeCell ref="C19:D20"/>
    <mergeCell ref="AH21:AO22"/>
    <mergeCell ref="A23:B24"/>
    <mergeCell ref="C23:D24"/>
    <mergeCell ref="E23:G24"/>
    <mergeCell ref="H23:K24"/>
    <mergeCell ref="L23:L24"/>
    <mergeCell ref="M23:M24"/>
    <mergeCell ref="N23:N24"/>
    <mergeCell ref="O23:O24"/>
    <mergeCell ref="AD23:AD24"/>
    <mergeCell ref="AE23:AE24"/>
    <mergeCell ref="AF23:AF24"/>
    <mergeCell ref="AG23:AG24"/>
    <mergeCell ref="AH23:AO24"/>
    <mergeCell ref="P23:P24"/>
    <mergeCell ref="Q23:Q24"/>
    <mergeCell ref="R23:R24"/>
    <mergeCell ref="S23:Z24"/>
    <mergeCell ref="AA23:AA24"/>
    <mergeCell ref="A25:B26"/>
    <mergeCell ref="C25:D26"/>
    <mergeCell ref="E25:G26"/>
    <mergeCell ref="H25:K26"/>
    <mergeCell ref="L25:L26"/>
    <mergeCell ref="M25:M26"/>
    <mergeCell ref="N27:N28"/>
    <mergeCell ref="O27:O28"/>
    <mergeCell ref="AA25:AA26"/>
    <mergeCell ref="N25:N26"/>
    <mergeCell ref="O25:O26"/>
    <mergeCell ref="P25:P26"/>
    <mergeCell ref="Q25:Q26"/>
    <mergeCell ref="R25:R26"/>
    <mergeCell ref="S25:Z26"/>
    <mergeCell ref="A27:B28"/>
    <mergeCell ref="C27:D28"/>
    <mergeCell ref="E27:G28"/>
    <mergeCell ref="H27:K28"/>
    <mergeCell ref="L27:L28"/>
    <mergeCell ref="M27:M28"/>
    <mergeCell ref="P27:P28"/>
    <mergeCell ref="Q27:Q28"/>
    <mergeCell ref="R27:R28"/>
    <mergeCell ref="S27:Z28"/>
    <mergeCell ref="AA27:AA28"/>
    <mergeCell ref="AB27:AB28"/>
    <mergeCell ref="AC27:AC28"/>
    <mergeCell ref="AD27:AD28"/>
    <mergeCell ref="AE27:AE28"/>
    <mergeCell ref="AA29:AA30"/>
    <mergeCell ref="AB29:AB30"/>
    <mergeCell ref="AC29:AC30"/>
    <mergeCell ref="AD29:AD30"/>
    <mergeCell ref="AE29:AE30"/>
    <mergeCell ref="AF29:AF30"/>
    <mergeCell ref="AB31:AB32"/>
    <mergeCell ref="AG25:AG26"/>
    <mergeCell ref="AH25:AO26"/>
    <mergeCell ref="AB25:AB26"/>
    <mergeCell ref="AC25:AC26"/>
    <mergeCell ref="AD25:AD26"/>
    <mergeCell ref="AE25:AE26"/>
    <mergeCell ref="AF25:AF26"/>
    <mergeCell ref="AH27:AO28"/>
    <mergeCell ref="AF27:AF28"/>
    <mergeCell ref="AG27:AG28"/>
    <mergeCell ref="AH29:AO30"/>
    <mergeCell ref="AE31:AE32"/>
    <mergeCell ref="AF31:AF32"/>
    <mergeCell ref="AG31:AG32"/>
    <mergeCell ref="AH31:AO32"/>
    <mergeCell ref="AG29:AG30"/>
    <mergeCell ref="AD31:AD32"/>
    <mergeCell ref="P31:P32"/>
    <mergeCell ref="Q31:Q32"/>
    <mergeCell ref="R31:R32"/>
    <mergeCell ref="S31:Z32"/>
    <mergeCell ref="AA31:AA32"/>
    <mergeCell ref="H29:K30"/>
    <mergeCell ref="L29:L30"/>
    <mergeCell ref="M29:M30"/>
    <mergeCell ref="N29:N30"/>
    <mergeCell ref="O29:O30"/>
    <mergeCell ref="P29:P30"/>
    <mergeCell ref="Q29:Q30"/>
    <mergeCell ref="R29:R30"/>
    <mergeCell ref="S29:Z30"/>
    <mergeCell ref="A29:B30"/>
    <mergeCell ref="C29:D30"/>
    <mergeCell ref="AC31:AC32"/>
    <mergeCell ref="E29:G30"/>
    <mergeCell ref="A33:B34"/>
    <mergeCell ref="C33:D34"/>
    <mergeCell ref="E33:G34"/>
    <mergeCell ref="H33:K34"/>
    <mergeCell ref="L33:L34"/>
    <mergeCell ref="M33:M34"/>
    <mergeCell ref="A31:B32"/>
    <mergeCell ref="C31:D32"/>
    <mergeCell ref="E31:G32"/>
    <mergeCell ref="H31:K32"/>
    <mergeCell ref="L31:L32"/>
    <mergeCell ref="M31:M32"/>
    <mergeCell ref="N31:N32"/>
    <mergeCell ref="O31:O32"/>
    <mergeCell ref="AA33:AA34"/>
    <mergeCell ref="N33:N34"/>
    <mergeCell ref="O33:O34"/>
    <mergeCell ref="P33:P34"/>
    <mergeCell ref="Q33:Q34"/>
    <mergeCell ref="R33:R34"/>
    <mergeCell ref="S33:Z34"/>
    <mergeCell ref="S35:Z36"/>
    <mergeCell ref="AA35:AA36"/>
    <mergeCell ref="AE37:AE38"/>
    <mergeCell ref="A35:B36"/>
    <mergeCell ref="C35:D36"/>
    <mergeCell ref="E35:G36"/>
    <mergeCell ref="H35:K36"/>
    <mergeCell ref="L35:L36"/>
    <mergeCell ref="M35:M36"/>
    <mergeCell ref="P35:P36"/>
    <mergeCell ref="Q35:Q36"/>
    <mergeCell ref="R35:R36"/>
    <mergeCell ref="N35:N36"/>
    <mergeCell ref="O35:O36"/>
    <mergeCell ref="A37:B38"/>
    <mergeCell ref="C37:D38"/>
    <mergeCell ref="E37:G38"/>
    <mergeCell ref="AF37:AF38"/>
    <mergeCell ref="AB39:AB40"/>
    <mergeCell ref="AG33:AG34"/>
    <mergeCell ref="AH33:AO34"/>
    <mergeCell ref="AB33:AB34"/>
    <mergeCell ref="AC33:AC34"/>
    <mergeCell ref="AD33:AD34"/>
    <mergeCell ref="AE33:AE34"/>
    <mergeCell ref="AF33:AF34"/>
    <mergeCell ref="AH35:AO36"/>
    <mergeCell ref="AF35:AF36"/>
    <mergeCell ref="AG35:AG36"/>
    <mergeCell ref="AH37:AO38"/>
    <mergeCell ref="AE39:AE40"/>
    <mergeCell ref="AF39:AF40"/>
    <mergeCell ref="AG39:AG40"/>
    <mergeCell ref="AH39:AO40"/>
    <mergeCell ref="AG37:AG38"/>
    <mergeCell ref="AB35:AB36"/>
    <mergeCell ref="AC35:AC36"/>
    <mergeCell ref="AD35:AD36"/>
    <mergeCell ref="AE35:AE36"/>
    <mergeCell ref="AB37:AB38"/>
    <mergeCell ref="AC37:AC38"/>
    <mergeCell ref="AD39:AD40"/>
    <mergeCell ref="P39:P40"/>
    <mergeCell ref="Q39:Q40"/>
    <mergeCell ref="R39:R40"/>
    <mergeCell ref="S39:Z40"/>
    <mergeCell ref="AA39:AA40"/>
    <mergeCell ref="H37:K38"/>
    <mergeCell ref="L37:L38"/>
    <mergeCell ref="M37:M38"/>
    <mergeCell ref="N37:N38"/>
    <mergeCell ref="O37:O38"/>
    <mergeCell ref="P37:P38"/>
    <mergeCell ref="Q37:Q38"/>
    <mergeCell ref="R37:R38"/>
    <mergeCell ref="S37:Z38"/>
    <mergeCell ref="AA37:AA38"/>
    <mergeCell ref="AD37:AD38"/>
    <mergeCell ref="AC39:AC40"/>
    <mergeCell ref="N39:N40"/>
    <mergeCell ref="O39:O40"/>
    <mergeCell ref="A41:B42"/>
    <mergeCell ref="C41:D42"/>
    <mergeCell ref="E41:G42"/>
    <mergeCell ref="H41:K42"/>
    <mergeCell ref="L41:L42"/>
    <mergeCell ref="M41:M42"/>
    <mergeCell ref="A39:B40"/>
    <mergeCell ref="C39:D40"/>
    <mergeCell ref="E39:G40"/>
    <mergeCell ref="H39:K40"/>
    <mergeCell ref="L39:L40"/>
    <mergeCell ref="M39:M40"/>
    <mergeCell ref="AA41:AA42"/>
    <mergeCell ref="N41:N42"/>
    <mergeCell ref="O41:O42"/>
    <mergeCell ref="P41:P42"/>
    <mergeCell ref="Q41:Q42"/>
    <mergeCell ref="R41:R42"/>
    <mergeCell ref="S41:Z42"/>
    <mergeCell ref="S43:Z44"/>
    <mergeCell ref="AA43:AA44"/>
    <mergeCell ref="AE45:AE46"/>
    <mergeCell ref="A43:B44"/>
    <mergeCell ref="C43:D44"/>
    <mergeCell ref="E43:G44"/>
    <mergeCell ref="H43:K44"/>
    <mergeCell ref="L43:L44"/>
    <mergeCell ref="M43:M44"/>
    <mergeCell ref="P43:P44"/>
    <mergeCell ref="Q43:Q44"/>
    <mergeCell ref="R43:R44"/>
    <mergeCell ref="N43:N44"/>
    <mergeCell ref="O43:O44"/>
    <mergeCell ref="A45:B46"/>
    <mergeCell ref="C45:D46"/>
    <mergeCell ref="E45:G46"/>
    <mergeCell ref="AF45:AF46"/>
    <mergeCell ref="AB47:AB48"/>
    <mergeCell ref="AG41:AG42"/>
    <mergeCell ref="AH41:AO42"/>
    <mergeCell ref="AB41:AB42"/>
    <mergeCell ref="AC41:AC42"/>
    <mergeCell ref="AD41:AD42"/>
    <mergeCell ref="AE41:AE42"/>
    <mergeCell ref="AF41:AF42"/>
    <mergeCell ref="AH43:AO44"/>
    <mergeCell ref="AF43:AF44"/>
    <mergeCell ref="AG43:AG44"/>
    <mergeCell ref="AH45:AO46"/>
    <mergeCell ref="AE47:AE48"/>
    <mergeCell ref="AF47:AF48"/>
    <mergeCell ref="AG47:AG48"/>
    <mergeCell ref="AH47:AO48"/>
    <mergeCell ref="AG45:AG46"/>
    <mergeCell ref="AB43:AB44"/>
    <mergeCell ref="AC43:AC44"/>
    <mergeCell ref="AD43:AD44"/>
    <mergeCell ref="AE43:AE44"/>
    <mergeCell ref="AB45:AB46"/>
    <mergeCell ref="AC45:AC46"/>
    <mergeCell ref="AD47:AD48"/>
    <mergeCell ref="P47:P48"/>
    <mergeCell ref="Q47:Q48"/>
    <mergeCell ref="R47:R48"/>
    <mergeCell ref="S47:Z48"/>
    <mergeCell ref="AA47:AA48"/>
    <mergeCell ref="H45:K46"/>
    <mergeCell ref="L45:L46"/>
    <mergeCell ref="M45:M46"/>
    <mergeCell ref="N45:N46"/>
    <mergeCell ref="O45:O46"/>
    <mergeCell ref="P45:P46"/>
    <mergeCell ref="Q45:Q46"/>
    <mergeCell ref="R45:R46"/>
    <mergeCell ref="S45:Z46"/>
    <mergeCell ref="AA45:AA46"/>
    <mergeCell ref="AD45:AD46"/>
    <mergeCell ref="AC47:AC48"/>
    <mergeCell ref="N47:N48"/>
    <mergeCell ref="O47:O48"/>
    <mergeCell ref="A49:B50"/>
    <mergeCell ref="C49:D50"/>
    <mergeCell ref="E49:G50"/>
    <mergeCell ref="H49:K50"/>
    <mergeCell ref="L49:L50"/>
    <mergeCell ref="M49:M50"/>
    <mergeCell ref="A47:B48"/>
    <mergeCell ref="C47:D48"/>
    <mergeCell ref="E47:G48"/>
    <mergeCell ref="H47:K48"/>
    <mergeCell ref="L47:L48"/>
    <mergeCell ref="M47:M48"/>
    <mergeCell ref="A51:B52"/>
    <mergeCell ref="C51:D52"/>
    <mergeCell ref="E51:G52"/>
    <mergeCell ref="H51:K52"/>
    <mergeCell ref="L51:L52"/>
    <mergeCell ref="M51:M52"/>
    <mergeCell ref="AH49:AO50"/>
    <mergeCell ref="AB49:AB50"/>
    <mergeCell ref="AC49:AC50"/>
    <mergeCell ref="AD49:AD50"/>
    <mergeCell ref="AE49:AE50"/>
    <mergeCell ref="AF49:AF50"/>
    <mergeCell ref="AH51:AO52"/>
    <mergeCell ref="P51:P52"/>
    <mergeCell ref="Q51:Q52"/>
    <mergeCell ref="R51:R52"/>
    <mergeCell ref="S51:Z52"/>
    <mergeCell ref="AA51:AA52"/>
    <mergeCell ref="AB51:AB52"/>
    <mergeCell ref="AC51:AC52"/>
    <mergeCell ref="AD51:AD52"/>
    <mergeCell ref="AE51:AE52"/>
    <mergeCell ref="AF51:AF52"/>
    <mergeCell ref="AG51:AG52"/>
    <mergeCell ref="AD53:AD54"/>
    <mergeCell ref="AE53:AE54"/>
    <mergeCell ref="AF53:AF54"/>
    <mergeCell ref="N53:N54"/>
    <mergeCell ref="O53:O54"/>
    <mergeCell ref="P53:P54"/>
    <mergeCell ref="Q53:Q54"/>
    <mergeCell ref="R53:R54"/>
    <mergeCell ref="AG49:AG50"/>
    <mergeCell ref="S53:Z54"/>
    <mergeCell ref="N51:N52"/>
    <mergeCell ref="O51:O52"/>
    <mergeCell ref="AA49:AA50"/>
    <mergeCell ref="N49:N50"/>
    <mergeCell ref="O49:O50"/>
    <mergeCell ref="P49:P50"/>
    <mergeCell ref="Q49:Q50"/>
    <mergeCell ref="R49:R50"/>
    <mergeCell ref="S49:Z50"/>
    <mergeCell ref="A53:B54"/>
    <mergeCell ref="C53:D54"/>
    <mergeCell ref="AC55:AC56"/>
    <mergeCell ref="E53:G54"/>
    <mergeCell ref="H53:K54"/>
    <mergeCell ref="L53:L54"/>
    <mergeCell ref="M53:M54"/>
    <mergeCell ref="AB53:AB54"/>
    <mergeCell ref="AC53:AC54"/>
    <mergeCell ref="AD55:AD56"/>
    <mergeCell ref="AE55:AE56"/>
    <mergeCell ref="AF55:AF56"/>
    <mergeCell ref="AG55:AG56"/>
    <mergeCell ref="AH55:AO56"/>
    <mergeCell ref="E60:AO62"/>
    <mergeCell ref="E63:AO64"/>
    <mergeCell ref="AH53:AO54"/>
    <mergeCell ref="A55:B56"/>
    <mergeCell ref="C55:D56"/>
    <mergeCell ref="E55:G56"/>
    <mergeCell ref="H55:K56"/>
    <mergeCell ref="L55:L56"/>
    <mergeCell ref="M55:M56"/>
    <mergeCell ref="N55:N56"/>
    <mergeCell ref="O55:O56"/>
    <mergeCell ref="AA53:AA54"/>
    <mergeCell ref="P55:P56"/>
    <mergeCell ref="Q55:Q56"/>
    <mergeCell ref="R55:R56"/>
    <mergeCell ref="S55:Z56"/>
    <mergeCell ref="AA55:AA56"/>
    <mergeCell ref="AB55:AB56"/>
    <mergeCell ref="AG53:AG54"/>
    <mergeCell ref="E66:AO68"/>
    <mergeCell ref="E69:AO70"/>
    <mergeCell ref="L57:Z57"/>
    <mergeCell ref="AA57:AO57"/>
    <mergeCell ref="AA58:AO58"/>
    <mergeCell ref="L59:O59"/>
    <mergeCell ref="P59:Y59"/>
    <mergeCell ref="AA59:AD59"/>
    <mergeCell ref="AE59:AN59"/>
    <mergeCell ref="L58:Q58"/>
    <mergeCell ref="R58:Z58"/>
  </mergeCells>
  <phoneticPr fontId="11"/>
  <dataValidations count="3">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7:D56">
      <formula1>"Ⅰ,Ⅱ,市,Ⅰ・Ⅱ,Ⅰ・市,Ⅱ・市,Ⅰ・Ⅱ・市"</formula1>
    </dataValidation>
  </dataValidation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C3" sqref="C3"/>
    </sheetView>
  </sheetViews>
  <sheetFormatPr defaultRowHeight="13.5" x14ac:dyDescent="0.15"/>
  <cols>
    <col min="5" max="5" width="16.625" customWidth="1"/>
    <col min="6" max="6" width="25" customWidth="1"/>
  </cols>
  <sheetData>
    <row r="1" spans="1:8" x14ac:dyDescent="0.15">
      <c r="A1" s="404"/>
      <c r="B1" s="404"/>
      <c r="C1" s="404"/>
      <c r="D1" s="404"/>
      <c r="E1" s="404"/>
      <c r="F1" s="404"/>
      <c r="H1" s="404"/>
    </row>
    <row r="2" spans="1:8" x14ac:dyDescent="0.15">
      <c r="A2" s="404"/>
      <c r="B2" s="404"/>
      <c r="C2" s="404"/>
      <c r="D2" s="405"/>
      <c r="E2" s="406" t="s">
        <v>390</v>
      </c>
      <c r="F2" s="406" t="s">
        <v>106</v>
      </c>
      <c r="H2" s="404"/>
    </row>
    <row r="3" spans="1:8" x14ac:dyDescent="0.15">
      <c r="A3" s="404"/>
      <c r="B3" s="404" t="s">
        <v>413</v>
      </c>
      <c r="C3" s="405">
        <v>40000</v>
      </c>
      <c r="D3" s="405"/>
      <c r="E3" s="404" t="s">
        <v>414</v>
      </c>
      <c r="F3" s="407" t="s">
        <v>415</v>
      </c>
      <c r="H3" s="404" t="s">
        <v>441</v>
      </c>
    </row>
    <row r="4" spans="1:8" x14ac:dyDescent="0.15">
      <c r="A4" s="404"/>
      <c r="B4" s="404" t="s">
        <v>416</v>
      </c>
      <c r="C4" s="405">
        <v>5000</v>
      </c>
      <c r="D4" s="405"/>
      <c r="E4" s="404" t="s">
        <v>417</v>
      </c>
      <c r="F4" s="407" t="s">
        <v>418</v>
      </c>
      <c r="H4" s="404" t="s">
        <v>442</v>
      </c>
    </row>
    <row r="5" spans="1:8" x14ac:dyDescent="0.15">
      <c r="A5" s="404"/>
      <c r="B5" s="404" t="s">
        <v>419</v>
      </c>
      <c r="C5" s="405">
        <v>40000</v>
      </c>
      <c r="D5" s="404"/>
      <c r="E5" s="404" t="s">
        <v>420</v>
      </c>
      <c r="F5" s="407" t="s">
        <v>421</v>
      </c>
      <c r="H5" s="404" t="s">
        <v>443</v>
      </c>
    </row>
    <row r="6" spans="1:8" x14ac:dyDescent="0.15">
      <c r="A6" s="404"/>
      <c r="B6" s="404"/>
      <c r="C6" s="404"/>
      <c r="D6" s="404"/>
      <c r="E6" s="404" t="s">
        <v>422</v>
      </c>
      <c r="F6" s="407" t="s">
        <v>423</v>
      </c>
      <c r="H6" s="404" t="s">
        <v>444</v>
      </c>
    </row>
    <row r="7" spans="1:8" x14ac:dyDescent="0.15">
      <c r="A7" s="404"/>
      <c r="B7" s="404"/>
      <c r="C7" s="404"/>
      <c r="D7" s="404"/>
      <c r="E7" s="404" t="s">
        <v>413</v>
      </c>
      <c r="F7" s="407" t="s">
        <v>424</v>
      </c>
      <c r="H7" s="404" t="s">
        <v>445</v>
      </c>
    </row>
    <row r="8" spans="1:8" x14ac:dyDescent="0.15">
      <c r="A8" s="404"/>
      <c r="B8" s="404"/>
      <c r="C8" s="404"/>
      <c r="D8" s="404"/>
      <c r="E8" s="404" t="s">
        <v>416</v>
      </c>
      <c r="F8" s="407" t="s">
        <v>125</v>
      </c>
      <c r="H8" s="404"/>
    </row>
    <row r="9" spans="1:8" x14ac:dyDescent="0.15">
      <c r="A9" s="404"/>
      <c r="B9" s="404"/>
      <c r="C9" s="404"/>
      <c r="D9" s="404"/>
      <c r="E9" s="404"/>
      <c r="F9" s="407" t="s">
        <v>326</v>
      </c>
      <c r="H9" s="404"/>
    </row>
    <row r="10" spans="1:8" x14ac:dyDescent="0.15">
      <c r="A10" s="404"/>
      <c r="B10" s="404"/>
      <c r="C10" s="404"/>
      <c r="D10" s="404"/>
      <c r="E10" s="404"/>
      <c r="F10" s="407" t="s">
        <v>425</v>
      </c>
      <c r="H10" s="404"/>
    </row>
    <row r="11" spans="1:8" x14ac:dyDescent="0.15">
      <c r="A11" s="404"/>
      <c r="B11" s="404"/>
      <c r="C11" s="404"/>
      <c r="D11" s="404"/>
      <c r="E11" s="404"/>
      <c r="F11" s="407" t="s">
        <v>123</v>
      </c>
      <c r="H11" s="404"/>
    </row>
    <row r="12" spans="1:8" x14ac:dyDescent="0.15">
      <c r="A12" s="404"/>
      <c r="B12" s="404"/>
      <c r="C12" s="404"/>
      <c r="D12" s="404"/>
      <c r="E12" s="404"/>
      <c r="F12" s="407" t="s">
        <v>426</v>
      </c>
      <c r="H12" s="404"/>
    </row>
    <row r="13" spans="1:8" x14ac:dyDescent="0.15">
      <c r="A13" s="404"/>
      <c r="B13" s="404"/>
      <c r="C13" s="404"/>
      <c r="D13" s="404"/>
      <c r="E13" s="404"/>
      <c r="F13" s="407" t="s">
        <v>427</v>
      </c>
      <c r="H13" s="404"/>
    </row>
    <row r="14" spans="1:8" x14ac:dyDescent="0.15">
      <c r="A14" s="404"/>
      <c r="B14" s="404"/>
      <c r="C14" s="404"/>
      <c r="D14" s="404"/>
      <c r="E14" s="404"/>
      <c r="F14" s="407" t="s">
        <v>428</v>
      </c>
      <c r="H14" s="404"/>
    </row>
    <row r="15" spans="1:8" x14ac:dyDescent="0.15">
      <c r="A15" s="404"/>
      <c r="B15" s="404"/>
      <c r="C15" s="404"/>
      <c r="D15" s="404"/>
      <c r="E15" s="404"/>
      <c r="F15" s="407" t="s">
        <v>429</v>
      </c>
      <c r="H15" s="404"/>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①入力シート</vt:lpstr>
      <vt:lpstr>②第６号様式添付書類２</vt:lpstr>
      <vt:lpstr>③入力シート２</vt:lpstr>
      <vt:lpstr>④入力シート３</vt:lpstr>
      <vt:lpstr>⑤第６号様式添付書類</vt:lpstr>
      <vt:lpstr>⑥第６号様式</vt:lpstr>
      <vt:lpstr>⑦第２号様式の２</vt:lpstr>
      <vt:lpstr>⑧第２号様式の４</vt:lpstr>
      <vt:lpstr>⑨第３号様式(表)</vt:lpstr>
      <vt:lpstr>⑩第３号様式(裏面)</vt:lpstr>
      <vt:lpstr>⑪第２号様式の１</vt:lpstr>
      <vt:lpstr>⑫第２号様式の３</vt:lpstr>
      <vt:lpstr>マスタ</vt:lpstr>
      <vt:lpstr>①入力シート!Print_Area</vt:lpstr>
      <vt:lpstr>②第６号様式添付書類２!Print_Area</vt:lpstr>
      <vt:lpstr>⑤第６号様式添付書類!Print_Area</vt:lpstr>
      <vt:lpstr>⑥第６号様式!Print_Area</vt:lpstr>
      <vt:lpstr>⑦第２号様式の２!Print_Area</vt:lpstr>
      <vt:lpstr>⑧第２号様式の４!Print_Area</vt:lpstr>
      <vt:lpstr>'⑨第３号様式(表)'!Print_Area</vt:lpstr>
      <vt:lpstr>'⑩第３号様式(裏面)'!Print_Area</vt:lpstr>
      <vt:lpstr>⑪第２号様式の１!Print_Area</vt:lpstr>
      <vt:lpstr>⑫第２号様式の３!Print_Area</vt:lpstr>
      <vt:lpstr>⑧第２号様式の４!Print_Titles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2021-10-18T06:50:26Z</cp:lastPrinted>
  <dcterms:created xsi:type="dcterms:W3CDTF">2020-09-07T07:25:20Z</dcterms:created>
  <dcterms:modified xsi:type="dcterms:W3CDTF">2021-11-02T06:47:10Z</dcterms:modified>
</cp:coreProperties>
</file>