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財政局\03税務課\税務課\300_企画・指導業務（個人市民税）\08 市税賦課額調・課税状況調\02_市税賦課額調\05令和５年賦課額額調\06_HP\02_Excel\"/>
    </mc:Choice>
  </mc:AlternateContent>
  <bookViews>
    <workbookView xWindow="0" yWindow="0" windowWidth="19560" windowHeight="8355" tabRatio="824" firstSheet="1" activeTab="12"/>
  </bookViews>
  <sheets>
    <sheet name="固定資産税" sheetId="1" r:id="rId1"/>
    <sheet name="88～89" sheetId="2" r:id="rId2"/>
    <sheet name="90～91" sheetId="3" r:id="rId3"/>
    <sheet name="92～93" sheetId="4" r:id="rId4"/>
    <sheet name="94" sheetId="7" r:id="rId5"/>
    <sheet name="95" sheetId="5" r:id="rId6"/>
    <sheet name="96～97" sheetId="6" r:id="rId7"/>
    <sheet name="98～99" sheetId="8" r:id="rId8"/>
    <sheet name="100～101" sheetId="9" r:id="rId9"/>
    <sheet name="102～103" sheetId="10" r:id="rId10"/>
    <sheet name="104～105" sheetId="11" r:id="rId11"/>
    <sheet name="106～107" sheetId="12" r:id="rId12"/>
    <sheet name="108～109" sheetId="13" r:id="rId13"/>
  </sheets>
  <definedNames>
    <definedName name="_xlnm.Print_Area" localSheetId="8">'100～101'!$A$1:$Q$54</definedName>
    <definedName name="_xlnm.Print_Area" localSheetId="9">'102～103'!$A$1:$Q$54</definedName>
    <definedName name="_xlnm.Print_Area" localSheetId="10">'104～105'!$A$1:$Q$54</definedName>
    <definedName name="_xlnm.Print_Area" localSheetId="11">'106～107'!$A$1:$Q$54</definedName>
    <definedName name="_xlnm.Print_Area" localSheetId="12">'108～109'!$A$1:$Q$53</definedName>
    <definedName name="_xlnm.Print_Area" localSheetId="1">'88～89'!$A$1:$M$63</definedName>
    <definedName name="_xlnm.Print_Area" localSheetId="2">'90～91'!$A$1:$L$64</definedName>
    <definedName name="_xlnm.Print_Area" localSheetId="3">'92～93'!$A$1:$M$63</definedName>
    <definedName name="_xlnm.Print_Area" localSheetId="4">'94'!$A$1:$H$63</definedName>
    <definedName name="_xlnm.Print_Area" localSheetId="5">'95'!$A$1:$G$63</definedName>
    <definedName name="_xlnm.Print_Area" localSheetId="6">'96～97'!$A$1:$P$65</definedName>
    <definedName name="_xlnm.Print_Area" localSheetId="7">'98～99'!$A$1:$Q$57</definedName>
    <definedName name="_xlnm.Print_Area" localSheetId="0">固定資産税!$A$1:$K$66</definedName>
  </definedNames>
  <calcPr calcId="162913"/>
</workbook>
</file>

<file path=xl/calcChain.xml><?xml version="1.0" encoding="utf-8"?>
<calcChain xmlns="http://schemas.openxmlformats.org/spreadsheetml/2006/main">
  <c r="F18" i="2" l="1"/>
  <c r="E18" i="2"/>
  <c r="D18" i="2"/>
  <c r="G14" i="5"/>
  <c r="G17" i="5"/>
  <c r="G20" i="5"/>
  <c r="G23" i="5"/>
  <c r="G26" i="5"/>
  <c r="G29" i="5"/>
  <c r="G60" i="5"/>
  <c r="D20" i="7"/>
  <c r="L20" i="8"/>
  <c r="L19" i="8"/>
  <c r="K20" i="8"/>
  <c r="K19" i="8"/>
  <c r="J20" i="8"/>
  <c r="J19" i="8"/>
  <c r="I20" i="8"/>
  <c r="I19" i="8"/>
  <c r="H20" i="8"/>
  <c r="H19" i="8"/>
  <c r="H43" i="8"/>
  <c r="I43" i="13"/>
  <c r="C43" i="10"/>
  <c r="H44" i="10"/>
  <c r="H43" i="10"/>
  <c r="C7" i="8"/>
  <c r="D7" i="8"/>
  <c r="E7" i="8"/>
  <c r="F7" i="8"/>
  <c r="G7" i="8"/>
  <c r="C8" i="8"/>
  <c r="D8" i="8"/>
  <c r="E8" i="8"/>
  <c r="F8" i="8"/>
  <c r="G8" i="8"/>
  <c r="E31" i="4"/>
  <c r="E30" i="4"/>
  <c r="E9" i="4"/>
  <c r="E10" i="4"/>
  <c r="E11" i="4"/>
  <c r="E12" i="4"/>
  <c r="E14" i="4"/>
  <c r="E13" i="4"/>
  <c r="E15" i="4"/>
  <c r="E17" i="4"/>
  <c r="E16" i="4"/>
  <c r="E18" i="4"/>
  <c r="E19" i="4"/>
  <c r="E20" i="4"/>
  <c r="E21" i="4"/>
  <c r="E22" i="4"/>
  <c r="E23" i="4"/>
  <c r="E24" i="4"/>
  <c r="E26" i="4"/>
  <c r="E25" i="4"/>
  <c r="E27" i="4"/>
  <c r="E29" i="4"/>
  <c r="E28" i="4"/>
  <c r="E32" i="4"/>
  <c r="E33" i="4"/>
  <c r="E34" i="4"/>
  <c r="E36" i="4"/>
  <c r="E37" i="4"/>
  <c r="E39" i="4"/>
  <c r="E41" i="4"/>
  <c r="E40" i="4"/>
  <c r="E42" i="4"/>
  <c r="E43" i="4"/>
  <c r="E44" i="4"/>
  <c r="E45" i="4"/>
  <c r="E46" i="4"/>
  <c r="E48" i="4"/>
  <c r="E49" i="4"/>
  <c r="E51" i="4"/>
  <c r="E52" i="4"/>
  <c r="E54" i="4"/>
  <c r="E55" i="4"/>
  <c r="E57" i="4"/>
  <c r="E58" i="4"/>
  <c r="E6" i="4"/>
  <c r="E7" i="4"/>
  <c r="E8" i="4"/>
  <c r="F8" i="4"/>
  <c r="E59" i="4"/>
  <c r="E50" i="4"/>
  <c r="E53" i="4"/>
  <c r="E56" i="4"/>
  <c r="E47" i="4"/>
  <c r="E38" i="4"/>
  <c r="E35" i="4"/>
  <c r="F20" i="2"/>
  <c r="G61" i="5"/>
  <c r="H60" i="5"/>
  <c r="C60" i="3"/>
  <c r="F61" i="5"/>
  <c r="I61" i="5"/>
  <c r="D61" i="3"/>
  <c r="C60" i="7"/>
  <c r="E60" i="3"/>
  <c r="G60" i="3"/>
  <c r="F29" i="4"/>
  <c r="C61" i="7"/>
  <c r="E61" i="3"/>
  <c r="G61" i="3"/>
  <c r="G58" i="6"/>
  <c r="H58" i="6"/>
  <c r="H58" i="3"/>
  <c r="G57" i="6"/>
  <c r="G55" i="6"/>
  <c r="G54" i="6"/>
  <c r="H54" i="6"/>
  <c r="H54" i="3"/>
  <c r="G56" i="6"/>
  <c r="H56" i="6"/>
  <c r="H56" i="3"/>
  <c r="G52" i="6"/>
  <c r="G51" i="6"/>
  <c r="G49" i="6"/>
  <c r="H49" i="6"/>
  <c r="H49" i="3"/>
  <c r="G48" i="6"/>
  <c r="G50" i="6"/>
  <c r="H50" i="6"/>
  <c r="H50" i="3"/>
  <c r="G46" i="6"/>
  <c r="G45" i="6"/>
  <c r="H45" i="6"/>
  <c r="H45" i="3"/>
  <c r="G43" i="6"/>
  <c r="G42" i="6"/>
  <c r="G40" i="6"/>
  <c r="H40" i="6"/>
  <c r="H40" i="3"/>
  <c r="G39" i="6"/>
  <c r="H39" i="6"/>
  <c r="H39" i="3"/>
  <c r="G37" i="6"/>
  <c r="G36" i="6"/>
  <c r="G38" i="6"/>
  <c r="G34" i="6"/>
  <c r="G35" i="6"/>
  <c r="H35" i="6"/>
  <c r="H35" i="3"/>
  <c r="G33" i="6"/>
  <c r="G31" i="6"/>
  <c r="G30" i="6"/>
  <c r="G32" i="6"/>
  <c r="H32" i="6"/>
  <c r="H32" i="3"/>
  <c r="G28" i="6"/>
  <c r="H28" i="6"/>
  <c r="H28" i="3"/>
  <c r="G27" i="6"/>
  <c r="G25" i="6"/>
  <c r="G24" i="6"/>
  <c r="G26" i="6"/>
  <c r="H26" i="6"/>
  <c r="H26" i="3"/>
  <c r="G22" i="6"/>
  <c r="G21" i="6"/>
  <c r="G23" i="6"/>
  <c r="H23" i="6"/>
  <c r="H23" i="3"/>
  <c r="G19" i="6"/>
  <c r="G18" i="6"/>
  <c r="H18" i="6"/>
  <c r="H18" i="3"/>
  <c r="G16" i="6"/>
  <c r="H16" i="6"/>
  <c r="H16" i="3"/>
  <c r="G15" i="6"/>
  <c r="G17" i="6"/>
  <c r="H17" i="6"/>
  <c r="H17" i="3"/>
  <c r="G13" i="6"/>
  <c r="G14" i="6"/>
  <c r="H14" i="6"/>
  <c r="H14" i="3"/>
  <c r="G12" i="6"/>
  <c r="H12" i="6"/>
  <c r="H12" i="3"/>
  <c r="G10" i="6"/>
  <c r="G9" i="6"/>
  <c r="H9" i="6"/>
  <c r="H9" i="3"/>
  <c r="G7" i="6"/>
  <c r="G8" i="6"/>
  <c r="G6" i="6"/>
  <c r="D44" i="7"/>
  <c r="L61" i="6"/>
  <c r="L62" i="6"/>
  <c r="K61" i="6"/>
  <c r="M61" i="6"/>
  <c r="L60" i="6"/>
  <c r="M60" i="6"/>
  <c r="M62" i="6"/>
  <c r="K60" i="6"/>
  <c r="K62" i="6"/>
  <c r="C61" i="6"/>
  <c r="D61" i="6"/>
  <c r="E61" i="6"/>
  <c r="D60" i="6"/>
  <c r="E60" i="6"/>
  <c r="C60" i="6"/>
  <c r="C62" i="6"/>
  <c r="C20" i="6"/>
  <c r="C11" i="5"/>
  <c r="H17" i="4"/>
  <c r="D30" i="2"/>
  <c r="H30" i="2"/>
  <c r="G30" i="2"/>
  <c r="H20" i="2"/>
  <c r="I21" i="2"/>
  <c r="I20" i="2"/>
  <c r="G20" i="2"/>
  <c r="H15" i="2"/>
  <c r="H21" i="2"/>
  <c r="G15" i="2"/>
  <c r="G21" i="2"/>
  <c r="M39" i="9"/>
  <c r="M40" i="9"/>
  <c r="M37" i="9"/>
  <c r="M17" i="9"/>
  <c r="M18" i="9"/>
  <c r="M15" i="9"/>
  <c r="M16" i="9"/>
  <c r="D10" i="8"/>
  <c r="D15" i="2"/>
  <c r="J9" i="2"/>
  <c r="G59" i="6"/>
  <c r="H59" i="6"/>
  <c r="H59" i="3"/>
  <c r="G41" i="6"/>
  <c r="H41" i="6"/>
  <c r="H41" i="3"/>
  <c r="N6" i="6"/>
  <c r="I6" i="3"/>
  <c r="G59" i="5"/>
  <c r="G56" i="5"/>
  <c r="G53" i="5"/>
  <c r="G50" i="5"/>
  <c r="G47" i="5"/>
  <c r="H47" i="5"/>
  <c r="C47" i="3"/>
  <c r="G44" i="5"/>
  <c r="G41" i="5"/>
  <c r="H41" i="5"/>
  <c r="C41" i="3"/>
  <c r="G38" i="5"/>
  <c r="H38" i="5"/>
  <c r="C38" i="3"/>
  <c r="G35" i="5"/>
  <c r="H35" i="5"/>
  <c r="C35" i="3"/>
  <c r="G32" i="5"/>
  <c r="H29" i="5"/>
  <c r="C29" i="3"/>
  <c r="H20" i="5"/>
  <c r="C20" i="3"/>
  <c r="H17" i="5"/>
  <c r="C17" i="3"/>
  <c r="G11" i="5"/>
  <c r="H11" i="5"/>
  <c r="C11" i="3"/>
  <c r="G8" i="5"/>
  <c r="F61" i="7"/>
  <c r="K61" i="3"/>
  <c r="E61" i="7"/>
  <c r="J61" i="3"/>
  <c r="D61" i="7"/>
  <c r="G61" i="6"/>
  <c r="H61" i="6"/>
  <c r="H61" i="3"/>
  <c r="F60" i="7"/>
  <c r="K60" i="3"/>
  <c r="E60" i="7"/>
  <c r="J60" i="3"/>
  <c r="D60" i="7"/>
  <c r="G60" i="6"/>
  <c r="H60" i="6"/>
  <c r="H60" i="3"/>
  <c r="F59" i="7"/>
  <c r="E59" i="7"/>
  <c r="D59" i="7"/>
  <c r="C59" i="7"/>
  <c r="E59" i="3"/>
  <c r="G59" i="3"/>
  <c r="F56" i="7"/>
  <c r="E56" i="7"/>
  <c r="D56" i="7"/>
  <c r="C56" i="7"/>
  <c r="E56" i="3"/>
  <c r="G56" i="3"/>
  <c r="F53" i="7"/>
  <c r="K53" i="3"/>
  <c r="E53" i="7"/>
  <c r="J53" i="3"/>
  <c r="D53" i="7"/>
  <c r="C53" i="7"/>
  <c r="E53" i="3"/>
  <c r="G53" i="3"/>
  <c r="F50" i="7"/>
  <c r="E50" i="7"/>
  <c r="J50" i="3"/>
  <c r="D50" i="7"/>
  <c r="C50" i="7"/>
  <c r="E50" i="3"/>
  <c r="G50" i="3"/>
  <c r="F47" i="7"/>
  <c r="E47" i="7"/>
  <c r="J47" i="3"/>
  <c r="D47" i="7"/>
  <c r="C47" i="7"/>
  <c r="F44" i="7"/>
  <c r="E44" i="7"/>
  <c r="J44" i="3"/>
  <c r="C44" i="7"/>
  <c r="F41" i="7"/>
  <c r="E41" i="7"/>
  <c r="J41" i="3"/>
  <c r="D41" i="7"/>
  <c r="C41" i="7"/>
  <c r="F38" i="7"/>
  <c r="E38" i="7"/>
  <c r="D38" i="7"/>
  <c r="C38" i="7"/>
  <c r="F35" i="7"/>
  <c r="E35" i="7"/>
  <c r="J35" i="3"/>
  <c r="D35" i="7"/>
  <c r="C35" i="7"/>
  <c r="F32" i="7"/>
  <c r="K32" i="3"/>
  <c r="E32" i="7"/>
  <c r="J32" i="3"/>
  <c r="D32" i="7"/>
  <c r="C32" i="7"/>
  <c r="F29" i="7"/>
  <c r="K29" i="3"/>
  <c r="E29" i="7"/>
  <c r="D29" i="7"/>
  <c r="C29" i="7"/>
  <c r="F26" i="7"/>
  <c r="K26" i="3"/>
  <c r="E26" i="7"/>
  <c r="D26" i="7"/>
  <c r="C26" i="7"/>
  <c r="F23" i="7"/>
  <c r="K23" i="3"/>
  <c r="E23" i="7"/>
  <c r="J23" i="3"/>
  <c r="D23" i="7"/>
  <c r="C23" i="7"/>
  <c r="F20" i="7"/>
  <c r="K20" i="3"/>
  <c r="E20" i="7"/>
  <c r="J20" i="3"/>
  <c r="C20" i="7"/>
  <c r="F17" i="7"/>
  <c r="E17" i="7"/>
  <c r="J17" i="3"/>
  <c r="D17" i="7"/>
  <c r="C17" i="7"/>
  <c r="E17" i="3"/>
  <c r="G17" i="3"/>
  <c r="F14" i="7"/>
  <c r="E14" i="7"/>
  <c r="D14" i="7"/>
  <c r="C14" i="7"/>
  <c r="F11" i="7"/>
  <c r="E11" i="7"/>
  <c r="J11" i="3"/>
  <c r="D11" i="7"/>
  <c r="C11" i="7"/>
  <c r="F8" i="7"/>
  <c r="E8" i="7"/>
  <c r="D8" i="7"/>
  <c r="C8" i="7"/>
  <c r="E8" i="3"/>
  <c r="G8" i="3"/>
  <c r="M7" i="13"/>
  <c r="M8" i="13"/>
  <c r="F18" i="6"/>
  <c r="C60" i="5"/>
  <c r="C50" i="5"/>
  <c r="D50" i="5"/>
  <c r="D47" i="5"/>
  <c r="I47" i="5"/>
  <c r="D47" i="3"/>
  <c r="E47" i="5"/>
  <c r="F47" i="5"/>
  <c r="C47" i="5"/>
  <c r="G20" i="4"/>
  <c r="I23" i="4"/>
  <c r="H23" i="4"/>
  <c r="G23" i="4"/>
  <c r="F23" i="4"/>
  <c r="D23" i="4"/>
  <c r="F23" i="3"/>
  <c r="C23" i="4"/>
  <c r="E23" i="3"/>
  <c r="G23" i="3"/>
  <c r="D8" i="4"/>
  <c r="F8" i="3"/>
  <c r="D11" i="4"/>
  <c r="F11" i="3"/>
  <c r="G43" i="9"/>
  <c r="Q43" i="9"/>
  <c r="J44" i="9"/>
  <c r="I44" i="9"/>
  <c r="I43" i="9"/>
  <c r="I45" i="9"/>
  <c r="J43" i="9"/>
  <c r="J45" i="9"/>
  <c r="K43" i="9"/>
  <c r="L43" i="9"/>
  <c r="K44" i="9"/>
  <c r="L44" i="9"/>
  <c r="L45" i="9"/>
  <c r="H44" i="9"/>
  <c r="H43" i="9"/>
  <c r="C43" i="9"/>
  <c r="C45" i="10"/>
  <c r="J43" i="10"/>
  <c r="D19" i="8"/>
  <c r="E19" i="8"/>
  <c r="F19" i="8"/>
  <c r="G19" i="8"/>
  <c r="D20" i="8"/>
  <c r="E20" i="8"/>
  <c r="F20" i="8"/>
  <c r="G20" i="8"/>
  <c r="C19" i="8"/>
  <c r="C20" i="8"/>
  <c r="C21" i="8"/>
  <c r="C60" i="4"/>
  <c r="F43" i="9"/>
  <c r="P43" i="9"/>
  <c r="D43" i="9"/>
  <c r="N43" i="9"/>
  <c r="E43" i="9"/>
  <c r="D44" i="9"/>
  <c r="E44" i="9"/>
  <c r="O44" i="9"/>
  <c r="F44" i="9"/>
  <c r="G44" i="9"/>
  <c r="C44" i="9"/>
  <c r="P20" i="9"/>
  <c r="M19" i="9"/>
  <c r="N19" i="9"/>
  <c r="O19" i="9"/>
  <c r="P19" i="9"/>
  <c r="Q19" i="9"/>
  <c r="M20" i="9"/>
  <c r="N20" i="9"/>
  <c r="O20" i="9"/>
  <c r="Q20" i="9"/>
  <c r="H7" i="8"/>
  <c r="M7" i="8"/>
  <c r="D43" i="10"/>
  <c r="D13" i="8"/>
  <c r="E17" i="5"/>
  <c r="E15" i="2"/>
  <c r="F59" i="5"/>
  <c r="E59" i="5"/>
  <c r="H59" i="5"/>
  <c r="C59" i="3"/>
  <c r="F56" i="5"/>
  <c r="E56" i="5"/>
  <c r="F53" i="5"/>
  <c r="E53" i="5"/>
  <c r="F50" i="5"/>
  <c r="E50" i="5"/>
  <c r="F44" i="5"/>
  <c r="I44" i="5"/>
  <c r="D44" i="3"/>
  <c r="E44" i="5"/>
  <c r="F41" i="5"/>
  <c r="E41" i="5"/>
  <c r="F38" i="5"/>
  <c r="E38" i="5"/>
  <c r="F35" i="5"/>
  <c r="I35" i="5"/>
  <c r="D35" i="3"/>
  <c r="E35" i="5"/>
  <c r="F32" i="5"/>
  <c r="E32" i="5"/>
  <c r="H32" i="5"/>
  <c r="C32" i="3"/>
  <c r="F29" i="5"/>
  <c r="I29" i="5"/>
  <c r="D29" i="3"/>
  <c r="E29" i="5"/>
  <c r="F26" i="5"/>
  <c r="E26" i="5"/>
  <c r="F23" i="5"/>
  <c r="E23" i="5"/>
  <c r="F20" i="5"/>
  <c r="E20" i="5"/>
  <c r="F17" i="5"/>
  <c r="I17" i="5"/>
  <c r="D17" i="3"/>
  <c r="F14" i="5"/>
  <c r="E14" i="5"/>
  <c r="H14" i="5"/>
  <c r="C14" i="3"/>
  <c r="F11" i="5"/>
  <c r="I11" i="5"/>
  <c r="D11" i="3"/>
  <c r="E11" i="5"/>
  <c r="F8" i="5"/>
  <c r="E8" i="5"/>
  <c r="K59" i="6"/>
  <c r="K56" i="6"/>
  <c r="K53" i="6"/>
  <c r="K50" i="6"/>
  <c r="K47" i="6"/>
  <c r="K44" i="6"/>
  <c r="K41" i="6"/>
  <c r="K38" i="6"/>
  <c r="K35" i="6"/>
  <c r="K32" i="6"/>
  <c r="K29" i="6"/>
  <c r="N29" i="6"/>
  <c r="I29" i="3"/>
  <c r="K26" i="6"/>
  <c r="K23" i="6"/>
  <c r="K20" i="6"/>
  <c r="K17" i="6"/>
  <c r="K14" i="6"/>
  <c r="K11" i="6"/>
  <c r="K8" i="6"/>
  <c r="C59" i="6"/>
  <c r="C56" i="6"/>
  <c r="C53" i="6"/>
  <c r="F53" i="6"/>
  <c r="C50" i="6"/>
  <c r="C47" i="6"/>
  <c r="C44" i="6"/>
  <c r="C41" i="6"/>
  <c r="C38" i="6"/>
  <c r="C35" i="6"/>
  <c r="C32" i="6"/>
  <c r="C29" i="6"/>
  <c r="C26" i="6"/>
  <c r="C23" i="6"/>
  <c r="F23" i="6"/>
  <c r="C17" i="6"/>
  <c r="C14" i="6"/>
  <c r="C11" i="6"/>
  <c r="C8" i="6"/>
  <c r="D59" i="5"/>
  <c r="I59" i="5"/>
  <c r="D59" i="3"/>
  <c r="C59" i="5"/>
  <c r="D56" i="5"/>
  <c r="C56" i="5"/>
  <c r="H56" i="5"/>
  <c r="C56" i="3"/>
  <c r="D53" i="5"/>
  <c r="I53" i="5"/>
  <c r="D53" i="3"/>
  <c r="C53" i="5"/>
  <c r="D44" i="5"/>
  <c r="C44" i="5"/>
  <c r="H44" i="5"/>
  <c r="C44" i="3"/>
  <c r="D41" i="5"/>
  <c r="I41" i="5"/>
  <c r="D41" i="3"/>
  <c r="C41" i="5"/>
  <c r="D38" i="5"/>
  <c r="C38" i="5"/>
  <c r="D35" i="5"/>
  <c r="C35" i="5"/>
  <c r="D32" i="5"/>
  <c r="I32" i="5"/>
  <c r="D32" i="3"/>
  <c r="C32" i="5"/>
  <c r="D29" i="5"/>
  <c r="C29" i="5"/>
  <c r="D26" i="5"/>
  <c r="I26" i="5"/>
  <c r="D26" i="3"/>
  <c r="C26" i="5"/>
  <c r="H26" i="5"/>
  <c r="C26" i="3"/>
  <c r="D23" i="5"/>
  <c r="I23" i="5"/>
  <c r="D23" i="3"/>
  <c r="C23" i="5"/>
  <c r="D20" i="5"/>
  <c r="I20" i="5"/>
  <c r="D20" i="3"/>
  <c r="C20" i="5"/>
  <c r="D17" i="5"/>
  <c r="C17" i="5"/>
  <c r="D14" i="5"/>
  <c r="C14" i="5"/>
  <c r="D11" i="5"/>
  <c r="D8" i="5"/>
  <c r="C8" i="5"/>
  <c r="H43" i="12"/>
  <c r="I43" i="12"/>
  <c r="J43" i="12"/>
  <c r="K43" i="12"/>
  <c r="L43" i="12"/>
  <c r="M27" i="9"/>
  <c r="M7" i="9"/>
  <c r="M8" i="9"/>
  <c r="M59" i="6"/>
  <c r="L59" i="6"/>
  <c r="M56" i="6"/>
  <c r="L56" i="6"/>
  <c r="M53" i="6"/>
  <c r="L53" i="6"/>
  <c r="N53" i="6"/>
  <c r="I53" i="3"/>
  <c r="M50" i="6"/>
  <c r="L50" i="6"/>
  <c r="N50" i="6"/>
  <c r="I50" i="3"/>
  <c r="M47" i="6"/>
  <c r="L47" i="6"/>
  <c r="N47" i="6"/>
  <c r="I47" i="3"/>
  <c r="M44" i="6"/>
  <c r="L44" i="6"/>
  <c r="N44" i="6"/>
  <c r="I44" i="3"/>
  <c r="M41" i="6"/>
  <c r="L41" i="6"/>
  <c r="M38" i="6"/>
  <c r="N38" i="6"/>
  <c r="I38" i="3"/>
  <c r="L38" i="6"/>
  <c r="M35" i="6"/>
  <c r="L35" i="6"/>
  <c r="N35" i="6"/>
  <c r="I35" i="3"/>
  <c r="M32" i="6"/>
  <c r="L32" i="6"/>
  <c r="N32" i="6"/>
  <c r="I32" i="3"/>
  <c r="M29" i="6"/>
  <c r="L29" i="6"/>
  <c r="M26" i="6"/>
  <c r="N26" i="6"/>
  <c r="I26" i="3"/>
  <c r="L26" i="6"/>
  <c r="M23" i="6"/>
  <c r="N23" i="6"/>
  <c r="I23" i="3"/>
  <c r="L23" i="6"/>
  <c r="M20" i="6"/>
  <c r="L20" i="6"/>
  <c r="N20" i="6"/>
  <c r="I20" i="3"/>
  <c r="M17" i="6"/>
  <c r="L17" i="6"/>
  <c r="N17" i="6"/>
  <c r="I17" i="3"/>
  <c r="M14" i="6"/>
  <c r="L14" i="6"/>
  <c r="M11" i="6"/>
  <c r="N11" i="6"/>
  <c r="I11" i="3"/>
  <c r="L11" i="6"/>
  <c r="M8" i="6"/>
  <c r="L8" i="6"/>
  <c r="E59" i="6"/>
  <c r="D59" i="6"/>
  <c r="E56" i="6"/>
  <c r="D56" i="6"/>
  <c r="E53" i="6"/>
  <c r="D53" i="6"/>
  <c r="E50" i="6"/>
  <c r="F50" i="6"/>
  <c r="D50" i="6"/>
  <c r="E47" i="6"/>
  <c r="F47" i="6"/>
  <c r="D47" i="6"/>
  <c r="E44" i="6"/>
  <c r="F44" i="6"/>
  <c r="D44" i="6"/>
  <c r="E41" i="6"/>
  <c r="D41" i="6"/>
  <c r="E38" i="6"/>
  <c r="D38" i="6"/>
  <c r="F38" i="6"/>
  <c r="H38" i="6"/>
  <c r="H38" i="3"/>
  <c r="E35" i="6"/>
  <c r="D35" i="6"/>
  <c r="E32" i="6"/>
  <c r="D32" i="6"/>
  <c r="F32" i="6"/>
  <c r="E29" i="6"/>
  <c r="D29" i="6"/>
  <c r="F29" i="6"/>
  <c r="E26" i="6"/>
  <c r="D26" i="6"/>
  <c r="E23" i="6"/>
  <c r="D23" i="6"/>
  <c r="E20" i="6"/>
  <c r="D20" i="6"/>
  <c r="E17" i="6"/>
  <c r="D17" i="6"/>
  <c r="E14" i="6"/>
  <c r="D14" i="6"/>
  <c r="E11" i="6"/>
  <c r="D11" i="6"/>
  <c r="E8" i="6"/>
  <c r="D8" i="6"/>
  <c r="I59" i="4"/>
  <c r="K59" i="3"/>
  <c r="H59" i="4"/>
  <c r="J59" i="3"/>
  <c r="I56" i="4"/>
  <c r="K56" i="3"/>
  <c r="H56" i="4"/>
  <c r="J56" i="3"/>
  <c r="I53" i="4"/>
  <c r="H53" i="4"/>
  <c r="I50" i="4"/>
  <c r="K50" i="3"/>
  <c r="H50" i="4"/>
  <c r="I47" i="4"/>
  <c r="H47" i="4"/>
  <c r="I44" i="4"/>
  <c r="H44" i="4"/>
  <c r="I41" i="4"/>
  <c r="H41" i="4"/>
  <c r="I38" i="4"/>
  <c r="K38" i="3"/>
  <c r="H38" i="4"/>
  <c r="I35" i="4"/>
  <c r="K35" i="3"/>
  <c r="H35" i="4"/>
  <c r="I32" i="4"/>
  <c r="H32" i="4"/>
  <c r="I29" i="4"/>
  <c r="H29" i="4"/>
  <c r="J29" i="3"/>
  <c r="I26" i="4"/>
  <c r="H26" i="4"/>
  <c r="J26" i="3"/>
  <c r="I20" i="4"/>
  <c r="H20" i="4"/>
  <c r="I17" i="4"/>
  <c r="K17" i="3"/>
  <c r="I14" i="4"/>
  <c r="K14" i="3"/>
  <c r="H14" i="4"/>
  <c r="I11" i="4"/>
  <c r="H11" i="4"/>
  <c r="I8" i="4"/>
  <c r="K8" i="3"/>
  <c r="H8" i="4"/>
  <c r="J8" i="3"/>
  <c r="G59" i="4"/>
  <c r="F59" i="4"/>
  <c r="G56" i="4"/>
  <c r="F56" i="4"/>
  <c r="G53" i="4"/>
  <c r="F53" i="4"/>
  <c r="G50" i="4"/>
  <c r="F50" i="4"/>
  <c r="G47" i="4"/>
  <c r="F47" i="4"/>
  <c r="G44" i="4"/>
  <c r="F44" i="4"/>
  <c r="G41" i="4"/>
  <c r="F41" i="4"/>
  <c r="G38" i="4"/>
  <c r="F38" i="4"/>
  <c r="G35" i="4"/>
  <c r="F35" i="4"/>
  <c r="G32" i="4"/>
  <c r="F32" i="4"/>
  <c r="G29" i="4"/>
  <c r="G26" i="4"/>
  <c r="F26" i="4"/>
  <c r="F20" i="4"/>
  <c r="G17" i="4"/>
  <c r="F17" i="4"/>
  <c r="G14" i="4"/>
  <c r="F14" i="4"/>
  <c r="G11" i="4"/>
  <c r="F11" i="4"/>
  <c r="G8" i="4"/>
  <c r="D59" i="4"/>
  <c r="F59" i="3"/>
  <c r="C59" i="4"/>
  <c r="D56" i="4"/>
  <c r="F56" i="3"/>
  <c r="C56" i="4"/>
  <c r="D53" i="4"/>
  <c r="F53" i="3"/>
  <c r="C53" i="4"/>
  <c r="D50" i="4"/>
  <c r="F50" i="3"/>
  <c r="C50" i="4"/>
  <c r="D47" i="4"/>
  <c r="F47" i="3"/>
  <c r="G47" i="3"/>
  <c r="C47" i="4"/>
  <c r="E47" i="3"/>
  <c r="D44" i="4"/>
  <c r="F44" i="3"/>
  <c r="C44" i="4"/>
  <c r="E44" i="3"/>
  <c r="G44" i="3"/>
  <c r="D41" i="4"/>
  <c r="F41" i="3"/>
  <c r="C41" i="4"/>
  <c r="E41" i="3"/>
  <c r="D38" i="4"/>
  <c r="C38" i="4"/>
  <c r="E38" i="3"/>
  <c r="D35" i="4"/>
  <c r="F35" i="3"/>
  <c r="C35" i="4"/>
  <c r="E35" i="3"/>
  <c r="D32" i="4"/>
  <c r="F32" i="3"/>
  <c r="C32" i="4"/>
  <c r="E32" i="3"/>
  <c r="G32" i="3"/>
  <c r="D29" i="4"/>
  <c r="F29" i="3"/>
  <c r="C29" i="4"/>
  <c r="E29" i="3"/>
  <c r="D26" i="4"/>
  <c r="F26" i="3"/>
  <c r="C26" i="4"/>
  <c r="E26" i="3"/>
  <c r="G26" i="3"/>
  <c r="D20" i="4"/>
  <c r="F20" i="3"/>
  <c r="C20" i="4"/>
  <c r="D17" i="4"/>
  <c r="F17" i="3"/>
  <c r="C17" i="4"/>
  <c r="D14" i="4"/>
  <c r="F14" i="3"/>
  <c r="C14" i="4"/>
  <c r="E14" i="3"/>
  <c r="G14" i="3"/>
  <c r="C11" i="4"/>
  <c r="E11" i="3"/>
  <c r="G11" i="3"/>
  <c r="C8" i="4"/>
  <c r="C44" i="10"/>
  <c r="Q49" i="8"/>
  <c r="P49" i="8"/>
  <c r="O49" i="8"/>
  <c r="N49" i="8"/>
  <c r="M49" i="8"/>
  <c r="Q48" i="8"/>
  <c r="P48" i="8"/>
  <c r="O48" i="8"/>
  <c r="N48" i="8"/>
  <c r="M48" i="8"/>
  <c r="Q47" i="8"/>
  <c r="P47" i="8"/>
  <c r="O47" i="8"/>
  <c r="N47" i="8"/>
  <c r="M47" i="8"/>
  <c r="L42" i="8"/>
  <c r="K42" i="8"/>
  <c r="P42" i="8"/>
  <c r="J42" i="8"/>
  <c r="I42" i="8"/>
  <c r="H42" i="8"/>
  <c r="G42" i="8"/>
  <c r="F42" i="8"/>
  <c r="E42" i="8"/>
  <c r="O42" i="8"/>
  <c r="D42" i="8"/>
  <c r="C42" i="8"/>
  <c r="M42" i="8"/>
  <c r="L41" i="8"/>
  <c r="K41" i="8"/>
  <c r="J41" i="8"/>
  <c r="I41" i="8"/>
  <c r="H41" i="8"/>
  <c r="G41" i="8"/>
  <c r="Q41" i="8"/>
  <c r="F41" i="8"/>
  <c r="E41" i="8"/>
  <c r="D41" i="8"/>
  <c r="C41" i="8"/>
  <c r="M41" i="8"/>
  <c r="L40" i="8"/>
  <c r="K40" i="8"/>
  <c r="P40" i="8"/>
  <c r="J40" i="8"/>
  <c r="I40" i="8"/>
  <c r="H40" i="8"/>
  <c r="G40" i="8"/>
  <c r="F40" i="8"/>
  <c r="E40" i="8"/>
  <c r="O40" i="8"/>
  <c r="D40" i="8"/>
  <c r="N40" i="8"/>
  <c r="C40" i="8"/>
  <c r="L39" i="8"/>
  <c r="K39" i="8"/>
  <c r="J39" i="8"/>
  <c r="I39" i="8"/>
  <c r="H39" i="8"/>
  <c r="G39" i="8"/>
  <c r="F39" i="8"/>
  <c r="E39" i="8"/>
  <c r="D39" i="8"/>
  <c r="C39" i="8"/>
  <c r="L38" i="8"/>
  <c r="K38" i="8"/>
  <c r="J38" i="8"/>
  <c r="I38" i="8"/>
  <c r="H38" i="8"/>
  <c r="G38" i="8"/>
  <c r="F38" i="8"/>
  <c r="E38" i="8"/>
  <c r="D38" i="8"/>
  <c r="C38" i="8"/>
  <c r="L37" i="8"/>
  <c r="K37" i="8"/>
  <c r="J37" i="8"/>
  <c r="I37" i="8"/>
  <c r="H37" i="8"/>
  <c r="G37" i="8"/>
  <c r="F37" i="8"/>
  <c r="E37" i="8"/>
  <c r="O37" i="8"/>
  <c r="D37" i="8"/>
  <c r="C37" i="8"/>
  <c r="L36" i="8"/>
  <c r="K36" i="8"/>
  <c r="P36" i="8"/>
  <c r="J36" i="8"/>
  <c r="I36" i="8"/>
  <c r="H36" i="8"/>
  <c r="G36" i="8"/>
  <c r="F36" i="8"/>
  <c r="E36" i="8"/>
  <c r="O36" i="8"/>
  <c r="D36" i="8"/>
  <c r="C36" i="8"/>
  <c r="M36" i="8"/>
  <c r="L35" i="8"/>
  <c r="K35" i="8"/>
  <c r="J35" i="8"/>
  <c r="I35" i="8"/>
  <c r="N35" i="8"/>
  <c r="H35" i="8"/>
  <c r="G35" i="8"/>
  <c r="Q35" i="8"/>
  <c r="F35" i="8"/>
  <c r="E35" i="8"/>
  <c r="D35" i="8"/>
  <c r="C35" i="8"/>
  <c r="M35" i="8"/>
  <c r="L34" i="8"/>
  <c r="K34" i="8"/>
  <c r="P34" i="8"/>
  <c r="J34" i="8"/>
  <c r="I34" i="8"/>
  <c r="H34" i="8"/>
  <c r="G34" i="8"/>
  <c r="F34" i="8"/>
  <c r="E34" i="8"/>
  <c r="D34" i="8"/>
  <c r="C34" i="8"/>
  <c r="M34" i="8"/>
  <c r="L33" i="8"/>
  <c r="K33" i="8"/>
  <c r="J33" i="8"/>
  <c r="I33" i="8"/>
  <c r="N33" i="8"/>
  <c r="H33" i="8"/>
  <c r="G33" i="8"/>
  <c r="Q33" i="8"/>
  <c r="F33" i="8"/>
  <c r="E33" i="8"/>
  <c r="D33" i="8"/>
  <c r="C33" i="8"/>
  <c r="M33" i="8"/>
  <c r="L32" i="8"/>
  <c r="K32" i="8"/>
  <c r="J32" i="8"/>
  <c r="I32" i="8"/>
  <c r="H32" i="8"/>
  <c r="G32" i="8"/>
  <c r="F32" i="8"/>
  <c r="E32" i="8"/>
  <c r="O32" i="8"/>
  <c r="D32" i="8"/>
  <c r="C32" i="8"/>
  <c r="L31" i="8"/>
  <c r="K31" i="8"/>
  <c r="J31" i="8"/>
  <c r="I31" i="8"/>
  <c r="H31" i="8"/>
  <c r="G31" i="8"/>
  <c r="F31" i="8"/>
  <c r="E31" i="8"/>
  <c r="D31" i="8"/>
  <c r="C31" i="8"/>
  <c r="L30" i="8"/>
  <c r="K30" i="8"/>
  <c r="J30" i="8"/>
  <c r="I30" i="8"/>
  <c r="H30" i="8"/>
  <c r="G30" i="8"/>
  <c r="F30" i="8"/>
  <c r="E30" i="8"/>
  <c r="O30" i="8"/>
  <c r="D30" i="8"/>
  <c r="C30" i="8"/>
  <c r="L29" i="8"/>
  <c r="K29" i="8"/>
  <c r="J29" i="8"/>
  <c r="I29" i="8"/>
  <c r="H29" i="8"/>
  <c r="G29" i="8"/>
  <c r="F29" i="8"/>
  <c r="E29" i="8"/>
  <c r="D29" i="8"/>
  <c r="C29" i="8"/>
  <c r="L28" i="8"/>
  <c r="K28" i="8"/>
  <c r="J28" i="8"/>
  <c r="I28" i="8"/>
  <c r="H28" i="8"/>
  <c r="G28" i="8"/>
  <c r="F28" i="8"/>
  <c r="E28" i="8"/>
  <c r="D28" i="8"/>
  <c r="N28" i="8"/>
  <c r="C28" i="8"/>
  <c r="M28" i="8"/>
  <c r="L27" i="8"/>
  <c r="K27" i="8"/>
  <c r="J27" i="8"/>
  <c r="I27" i="8"/>
  <c r="H27" i="8"/>
  <c r="G27" i="8"/>
  <c r="F27" i="8"/>
  <c r="E27" i="8"/>
  <c r="O27" i="8"/>
  <c r="D27" i="8"/>
  <c r="C27" i="8"/>
  <c r="L26" i="8"/>
  <c r="K26" i="8"/>
  <c r="J26" i="8"/>
  <c r="I26" i="8"/>
  <c r="H26" i="8"/>
  <c r="G26" i="8"/>
  <c r="Q26" i="8"/>
  <c r="F26" i="8"/>
  <c r="E26" i="8"/>
  <c r="D26" i="8"/>
  <c r="C26" i="8"/>
  <c r="M26" i="8"/>
  <c r="L25" i="8"/>
  <c r="K25" i="8"/>
  <c r="J25" i="8"/>
  <c r="I25" i="8"/>
  <c r="H25" i="8"/>
  <c r="G25" i="8"/>
  <c r="F25" i="8"/>
  <c r="P25" i="8"/>
  <c r="E25" i="8"/>
  <c r="D25" i="8"/>
  <c r="C25" i="8"/>
  <c r="L24" i="8"/>
  <c r="K24" i="8"/>
  <c r="J24" i="8"/>
  <c r="I24" i="8"/>
  <c r="H24" i="8"/>
  <c r="G24" i="8"/>
  <c r="Q24" i="8"/>
  <c r="F24" i="8"/>
  <c r="E24" i="8"/>
  <c r="D24" i="8"/>
  <c r="C24" i="8"/>
  <c r="M24" i="8"/>
  <c r="L23" i="8"/>
  <c r="K23" i="8"/>
  <c r="J23" i="8"/>
  <c r="I23" i="8"/>
  <c r="N23" i="8"/>
  <c r="H23" i="8"/>
  <c r="G23" i="8"/>
  <c r="F23" i="8"/>
  <c r="E23" i="8"/>
  <c r="D23" i="8"/>
  <c r="C23" i="8"/>
  <c r="L22" i="8"/>
  <c r="K22" i="8"/>
  <c r="J22" i="8"/>
  <c r="I22" i="8"/>
  <c r="H22" i="8"/>
  <c r="G22" i="8"/>
  <c r="F22" i="8"/>
  <c r="E22" i="8"/>
  <c r="D22" i="8"/>
  <c r="C22" i="8"/>
  <c r="L21" i="8"/>
  <c r="K21" i="8"/>
  <c r="J21" i="8"/>
  <c r="I21" i="8"/>
  <c r="H21" i="8"/>
  <c r="G21" i="8"/>
  <c r="F21" i="8"/>
  <c r="P21" i="8"/>
  <c r="E21" i="8"/>
  <c r="O21" i="8"/>
  <c r="D21" i="8"/>
  <c r="Q20" i="8"/>
  <c r="O20" i="8"/>
  <c r="Q19" i="8"/>
  <c r="N19" i="8"/>
  <c r="M19" i="8"/>
  <c r="L18" i="8"/>
  <c r="K18" i="8"/>
  <c r="J18" i="8"/>
  <c r="I18" i="8"/>
  <c r="H18" i="8"/>
  <c r="G18" i="8"/>
  <c r="F18" i="8"/>
  <c r="E18" i="8"/>
  <c r="D18" i="8"/>
  <c r="C18" i="8"/>
  <c r="L17" i="8"/>
  <c r="K17" i="8"/>
  <c r="J17" i="8"/>
  <c r="I17" i="8"/>
  <c r="H17" i="8"/>
  <c r="G17" i="8"/>
  <c r="F17" i="8"/>
  <c r="E17" i="8"/>
  <c r="D17" i="8"/>
  <c r="C17" i="8"/>
  <c r="L16" i="8"/>
  <c r="Q16" i="8"/>
  <c r="K16" i="8"/>
  <c r="J16" i="8"/>
  <c r="I16" i="8"/>
  <c r="H16" i="8"/>
  <c r="M16" i="8"/>
  <c r="G16" i="8"/>
  <c r="F16" i="8"/>
  <c r="E16" i="8"/>
  <c r="D16" i="8"/>
  <c r="C16" i="8"/>
  <c r="L15" i="8"/>
  <c r="K15" i="8"/>
  <c r="J15" i="8"/>
  <c r="O15" i="8"/>
  <c r="I15" i="8"/>
  <c r="H15" i="8"/>
  <c r="G15" i="8"/>
  <c r="Q15" i="8"/>
  <c r="F15" i="8"/>
  <c r="E15" i="8"/>
  <c r="D15" i="8"/>
  <c r="N15" i="8"/>
  <c r="C15" i="8"/>
  <c r="L14" i="8"/>
  <c r="K14" i="8"/>
  <c r="J14" i="8"/>
  <c r="I14" i="8"/>
  <c r="N14" i="8"/>
  <c r="H14" i="8"/>
  <c r="G14" i="8"/>
  <c r="Q14" i="8"/>
  <c r="F14" i="8"/>
  <c r="E14" i="8"/>
  <c r="D14" i="8"/>
  <c r="C14" i="8"/>
  <c r="L13" i="8"/>
  <c r="K13" i="8"/>
  <c r="P13" i="8"/>
  <c r="J13" i="8"/>
  <c r="I13" i="8"/>
  <c r="N13" i="8"/>
  <c r="H13" i="8"/>
  <c r="G13" i="8"/>
  <c r="Q13" i="8"/>
  <c r="F13" i="8"/>
  <c r="E13" i="8"/>
  <c r="O13" i="8"/>
  <c r="L12" i="8"/>
  <c r="K12" i="8"/>
  <c r="J12" i="8"/>
  <c r="I12" i="8"/>
  <c r="H12" i="8"/>
  <c r="G12" i="8"/>
  <c r="F12" i="8"/>
  <c r="E12" i="8"/>
  <c r="O12" i="8"/>
  <c r="D12" i="8"/>
  <c r="C12" i="8"/>
  <c r="L11" i="8"/>
  <c r="K11" i="8"/>
  <c r="J11" i="8"/>
  <c r="I11" i="8"/>
  <c r="H11" i="8"/>
  <c r="G11" i="8"/>
  <c r="Q11" i="8"/>
  <c r="F11" i="8"/>
  <c r="E11" i="8"/>
  <c r="D11" i="8"/>
  <c r="C11" i="8"/>
  <c r="M11" i="8"/>
  <c r="L10" i="8"/>
  <c r="K10" i="8"/>
  <c r="J10" i="8"/>
  <c r="I10" i="8"/>
  <c r="H10" i="8"/>
  <c r="G10" i="8"/>
  <c r="Q10" i="8"/>
  <c r="F10" i="8"/>
  <c r="E10" i="8"/>
  <c r="C10" i="8"/>
  <c r="M10" i="8"/>
  <c r="L9" i="8"/>
  <c r="K9" i="8"/>
  <c r="J9" i="8"/>
  <c r="I9" i="8"/>
  <c r="N9" i="8"/>
  <c r="H9" i="8"/>
  <c r="G9" i="8"/>
  <c r="F9" i="8"/>
  <c r="P9" i="8"/>
  <c r="E9" i="8"/>
  <c r="O9" i="8"/>
  <c r="D9" i="8"/>
  <c r="C9" i="8"/>
  <c r="L8" i="8"/>
  <c r="Q8" i="8"/>
  <c r="K8" i="8"/>
  <c r="P8" i="8"/>
  <c r="J8" i="8"/>
  <c r="I8" i="8"/>
  <c r="N8" i="8"/>
  <c r="H8" i="8"/>
  <c r="M8" i="8"/>
  <c r="L7" i="8"/>
  <c r="Q7" i="8"/>
  <c r="K7" i="8"/>
  <c r="P7" i="8"/>
  <c r="J7" i="8"/>
  <c r="I7" i="8"/>
  <c r="N7" i="8"/>
  <c r="H6" i="5"/>
  <c r="C6" i="3"/>
  <c r="M15" i="2"/>
  <c r="L27" i="2"/>
  <c r="L24" i="2"/>
  <c r="L12" i="2"/>
  <c r="L9" i="2"/>
  <c r="J27" i="2"/>
  <c r="J24" i="2"/>
  <c r="K15" i="2"/>
  <c r="J12" i="2"/>
  <c r="H44" i="11"/>
  <c r="H43" i="11"/>
  <c r="K6" i="3"/>
  <c r="F38" i="3"/>
  <c r="E43" i="10"/>
  <c r="O43" i="10"/>
  <c r="F43" i="10"/>
  <c r="G43" i="10"/>
  <c r="I43" i="10"/>
  <c r="K43" i="10"/>
  <c r="L43" i="10"/>
  <c r="D44" i="10"/>
  <c r="D45" i="10"/>
  <c r="E44" i="10"/>
  <c r="F44" i="10"/>
  <c r="G44" i="10"/>
  <c r="I44" i="10"/>
  <c r="J44" i="10"/>
  <c r="K44" i="10"/>
  <c r="L44" i="10"/>
  <c r="E24" i="3"/>
  <c r="G24" i="3"/>
  <c r="E30" i="2"/>
  <c r="J30" i="2"/>
  <c r="E20" i="2"/>
  <c r="D20" i="2"/>
  <c r="J58" i="3"/>
  <c r="J57" i="3"/>
  <c r="J55" i="3"/>
  <c r="J54" i="3"/>
  <c r="J52" i="3"/>
  <c r="J51" i="3"/>
  <c r="J49" i="3"/>
  <c r="J48" i="3"/>
  <c r="J46" i="3"/>
  <c r="J45" i="3"/>
  <c r="J43" i="3"/>
  <c r="J42" i="3"/>
  <c r="J40" i="3"/>
  <c r="J39" i="3"/>
  <c r="J37" i="3"/>
  <c r="J36" i="3"/>
  <c r="J34" i="3"/>
  <c r="J33" i="3"/>
  <c r="J31" i="3"/>
  <c r="J30" i="3"/>
  <c r="J28" i="3"/>
  <c r="J27" i="3"/>
  <c r="J25" i="3"/>
  <c r="J24" i="3"/>
  <c r="J22" i="3"/>
  <c r="J21" i="3"/>
  <c r="J19" i="3"/>
  <c r="J18" i="3"/>
  <c r="J16" i="3"/>
  <c r="J15" i="3"/>
  <c r="J13" i="3"/>
  <c r="J12" i="3"/>
  <c r="J10" i="3"/>
  <c r="J9" i="3"/>
  <c r="J7" i="3"/>
  <c r="J6" i="3"/>
  <c r="F58" i="3"/>
  <c r="F57" i="3"/>
  <c r="F55" i="3"/>
  <c r="F54" i="3"/>
  <c r="G54" i="3"/>
  <c r="F52" i="3"/>
  <c r="F51" i="3"/>
  <c r="F49" i="3"/>
  <c r="G49" i="3"/>
  <c r="F48" i="3"/>
  <c r="F46" i="3"/>
  <c r="F45" i="3"/>
  <c r="F43" i="3"/>
  <c r="F42" i="3"/>
  <c r="F40" i="3"/>
  <c r="F39" i="3"/>
  <c r="F37" i="3"/>
  <c r="F36" i="3"/>
  <c r="F34" i="3"/>
  <c r="F33" i="3"/>
  <c r="G33" i="3"/>
  <c r="F31" i="3"/>
  <c r="F30" i="3"/>
  <c r="F28" i="3"/>
  <c r="F27" i="3"/>
  <c r="F25" i="3"/>
  <c r="F24" i="3"/>
  <c r="F22" i="3"/>
  <c r="F21" i="3"/>
  <c r="F19" i="3"/>
  <c r="F18" i="3"/>
  <c r="F16" i="3"/>
  <c r="F15" i="3"/>
  <c r="F13" i="3"/>
  <c r="F12" i="3"/>
  <c r="G12" i="3"/>
  <c r="F10" i="3"/>
  <c r="F9" i="3"/>
  <c r="F7" i="3"/>
  <c r="F6" i="3"/>
  <c r="E58" i="3"/>
  <c r="G58" i="3"/>
  <c r="E57" i="3"/>
  <c r="G57" i="3"/>
  <c r="E55" i="3"/>
  <c r="G55" i="3"/>
  <c r="E54" i="3"/>
  <c r="E52" i="3"/>
  <c r="G52" i="3"/>
  <c r="E51" i="3"/>
  <c r="G51" i="3"/>
  <c r="E49" i="3"/>
  <c r="E48" i="3"/>
  <c r="G48" i="3"/>
  <c r="E46" i="3"/>
  <c r="G46" i="3"/>
  <c r="E45" i="3"/>
  <c r="G45" i="3"/>
  <c r="E43" i="3"/>
  <c r="G43" i="3"/>
  <c r="E42" i="3"/>
  <c r="E40" i="3"/>
  <c r="G40" i="3"/>
  <c r="E39" i="3"/>
  <c r="G39" i="3"/>
  <c r="E37" i="3"/>
  <c r="G37" i="3"/>
  <c r="E36" i="3"/>
  <c r="G36" i="3"/>
  <c r="E34" i="3"/>
  <c r="G34" i="3"/>
  <c r="E33" i="3"/>
  <c r="E31" i="3"/>
  <c r="G31" i="3"/>
  <c r="E30" i="3"/>
  <c r="E28" i="3"/>
  <c r="G28" i="3"/>
  <c r="E27" i="3"/>
  <c r="G27" i="3"/>
  <c r="E25" i="3"/>
  <c r="G25" i="3"/>
  <c r="E22" i="3"/>
  <c r="G22" i="3"/>
  <c r="E21" i="3"/>
  <c r="G21" i="3"/>
  <c r="E19" i="3"/>
  <c r="G19" i="3"/>
  <c r="E18" i="3"/>
  <c r="G18" i="3"/>
  <c r="E16" i="3"/>
  <c r="G16" i="3"/>
  <c r="E15" i="3"/>
  <c r="G15" i="3"/>
  <c r="E13" i="3"/>
  <c r="G13" i="3"/>
  <c r="E12" i="3"/>
  <c r="E10" i="3"/>
  <c r="G10" i="3"/>
  <c r="E9" i="3"/>
  <c r="G9" i="3"/>
  <c r="E7" i="3"/>
  <c r="G7" i="3"/>
  <c r="E6" i="3"/>
  <c r="G6" i="3"/>
  <c r="H58" i="5"/>
  <c r="C58" i="3"/>
  <c r="H57" i="5"/>
  <c r="C57" i="3"/>
  <c r="H55" i="5"/>
  <c r="C55" i="3"/>
  <c r="H54" i="5"/>
  <c r="C54" i="3"/>
  <c r="H52" i="5"/>
  <c r="C52" i="3"/>
  <c r="H51" i="5"/>
  <c r="C51" i="3"/>
  <c r="H49" i="5"/>
  <c r="C49" i="3"/>
  <c r="H48" i="5"/>
  <c r="C48" i="3"/>
  <c r="H46" i="5"/>
  <c r="C46" i="3"/>
  <c r="H45" i="5"/>
  <c r="C45" i="3"/>
  <c r="H43" i="5"/>
  <c r="C43" i="3"/>
  <c r="H42" i="5"/>
  <c r="C42" i="3"/>
  <c r="H40" i="5"/>
  <c r="C40" i="3"/>
  <c r="H39" i="5"/>
  <c r="C39" i="3"/>
  <c r="H37" i="5"/>
  <c r="C37" i="3"/>
  <c r="H36" i="5"/>
  <c r="C36" i="3"/>
  <c r="H34" i="5"/>
  <c r="C34" i="3"/>
  <c r="H33" i="5"/>
  <c r="C33" i="3"/>
  <c r="H31" i="5"/>
  <c r="C31" i="3"/>
  <c r="H30" i="5"/>
  <c r="C30" i="3"/>
  <c r="H28" i="5"/>
  <c r="C28" i="3"/>
  <c r="H27" i="5"/>
  <c r="C27" i="3"/>
  <c r="H25" i="5"/>
  <c r="C25" i="3"/>
  <c r="H24" i="5"/>
  <c r="C24" i="3"/>
  <c r="H22" i="5"/>
  <c r="C22" i="3"/>
  <c r="H21" i="5"/>
  <c r="C21" i="3"/>
  <c r="H19" i="5"/>
  <c r="C19" i="3"/>
  <c r="H18" i="5"/>
  <c r="C18" i="3"/>
  <c r="H16" i="5"/>
  <c r="C16" i="3"/>
  <c r="H15" i="5"/>
  <c r="C15" i="3"/>
  <c r="H13" i="5"/>
  <c r="C13" i="3"/>
  <c r="H12" i="5"/>
  <c r="C12" i="3"/>
  <c r="H10" i="5"/>
  <c r="C10" i="3"/>
  <c r="H9" i="5"/>
  <c r="C9" i="3"/>
  <c r="H7" i="5"/>
  <c r="C7" i="3"/>
  <c r="I7" i="5"/>
  <c r="D7" i="3"/>
  <c r="I9" i="5"/>
  <c r="D9" i="3"/>
  <c r="I10" i="5"/>
  <c r="D10" i="3"/>
  <c r="I12" i="5"/>
  <c r="D12" i="3"/>
  <c r="I13" i="5"/>
  <c r="D13" i="3"/>
  <c r="I15" i="5"/>
  <c r="D15" i="3"/>
  <c r="I16" i="5"/>
  <c r="D16" i="3"/>
  <c r="I18" i="5"/>
  <c r="D18" i="3"/>
  <c r="I19" i="5"/>
  <c r="D19" i="3"/>
  <c r="I21" i="5"/>
  <c r="D21" i="3"/>
  <c r="I22" i="5"/>
  <c r="D22" i="3"/>
  <c r="I24" i="5"/>
  <c r="D24" i="3"/>
  <c r="I25" i="5"/>
  <c r="D25" i="3"/>
  <c r="I27" i="5"/>
  <c r="D27" i="3"/>
  <c r="I28" i="5"/>
  <c r="D28" i="3"/>
  <c r="I30" i="5"/>
  <c r="D30" i="3"/>
  <c r="I31" i="5"/>
  <c r="D31" i="3"/>
  <c r="I33" i="5"/>
  <c r="D33" i="3"/>
  <c r="I34" i="5"/>
  <c r="D34" i="3"/>
  <c r="I36" i="5"/>
  <c r="D36" i="3"/>
  <c r="I37" i="5"/>
  <c r="D37" i="3"/>
  <c r="I39" i="5"/>
  <c r="D39" i="3"/>
  <c r="I40" i="5"/>
  <c r="D40" i="3"/>
  <c r="I42" i="5"/>
  <c r="D42" i="3"/>
  <c r="I43" i="5"/>
  <c r="D43" i="3"/>
  <c r="I45" i="5"/>
  <c r="D45" i="3"/>
  <c r="I46" i="5"/>
  <c r="D46" i="3"/>
  <c r="I48" i="5"/>
  <c r="D48" i="3"/>
  <c r="I49" i="5"/>
  <c r="D49" i="3"/>
  <c r="I51" i="5"/>
  <c r="D51" i="3"/>
  <c r="I52" i="5"/>
  <c r="D52" i="3"/>
  <c r="I54" i="5"/>
  <c r="D54" i="3"/>
  <c r="I55" i="5"/>
  <c r="D55" i="3"/>
  <c r="I57" i="5"/>
  <c r="D57" i="3"/>
  <c r="I58" i="5"/>
  <c r="D58" i="3"/>
  <c r="I6" i="5"/>
  <c r="D6" i="3"/>
  <c r="H60" i="4"/>
  <c r="H61" i="4"/>
  <c r="K24" i="3"/>
  <c r="K27" i="3"/>
  <c r="K33" i="3"/>
  <c r="K42" i="3"/>
  <c r="K16" i="3"/>
  <c r="K19" i="3"/>
  <c r="K22" i="3"/>
  <c r="K25" i="3"/>
  <c r="K28" i="3"/>
  <c r="K37" i="3"/>
  <c r="K40" i="3"/>
  <c r="K43" i="3"/>
  <c r="K46" i="3"/>
  <c r="K52" i="3"/>
  <c r="K49" i="3"/>
  <c r="K58" i="3"/>
  <c r="D60" i="4"/>
  <c r="F60" i="3"/>
  <c r="D61" i="4"/>
  <c r="F61" i="3"/>
  <c r="C61" i="4"/>
  <c r="F60" i="5"/>
  <c r="E61" i="5"/>
  <c r="D61" i="5"/>
  <c r="E60" i="5"/>
  <c r="D60" i="5"/>
  <c r="C61" i="5"/>
  <c r="N9" i="6"/>
  <c r="I9" i="3"/>
  <c r="N12" i="6"/>
  <c r="I12" i="3"/>
  <c r="N15" i="6"/>
  <c r="I15" i="3"/>
  <c r="N18" i="6"/>
  <c r="I18" i="3"/>
  <c r="N21" i="6"/>
  <c r="I21" i="3"/>
  <c r="N24" i="6"/>
  <c r="I24" i="3"/>
  <c r="N27" i="6"/>
  <c r="I27" i="3"/>
  <c r="N30" i="6"/>
  <c r="I30" i="3"/>
  <c r="N33" i="6"/>
  <c r="I33" i="3"/>
  <c r="N36" i="6"/>
  <c r="I36" i="3"/>
  <c r="N39" i="6"/>
  <c r="I39" i="3"/>
  <c r="N42" i="6"/>
  <c r="I42" i="3"/>
  <c r="N45" i="6"/>
  <c r="I45" i="3"/>
  <c r="N48" i="6"/>
  <c r="I48" i="3"/>
  <c r="N51" i="6"/>
  <c r="I51" i="3"/>
  <c r="N54" i="6"/>
  <c r="I54" i="3"/>
  <c r="N57" i="6"/>
  <c r="I57" i="3"/>
  <c r="N7" i="6"/>
  <c r="I7" i="3"/>
  <c r="N10" i="6"/>
  <c r="I10" i="3"/>
  <c r="N13" i="6"/>
  <c r="I13" i="3"/>
  <c r="N16" i="6"/>
  <c r="I16" i="3"/>
  <c r="N19" i="6"/>
  <c r="I19" i="3"/>
  <c r="N22" i="6"/>
  <c r="I22" i="3"/>
  <c r="N25" i="6"/>
  <c r="I25" i="3"/>
  <c r="N28" i="6"/>
  <c r="I28" i="3"/>
  <c r="N31" i="6"/>
  <c r="I31" i="3"/>
  <c r="N34" i="6"/>
  <c r="I34" i="3"/>
  <c r="N37" i="6"/>
  <c r="I37" i="3"/>
  <c r="N40" i="6"/>
  <c r="I40" i="3"/>
  <c r="N43" i="6"/>
  <c r="I43" i="3"/>
  <c r="N46" i="6"/>
  <c r="I46" i="3"/>
  <c r="N49" i="6"/>
  <c r="I49" i="3"/>
  <c r="N52" i="6"/>
  <c r="I52" i="3"/>
  <c r="N55" i="6"/>
  <c r="I55" i="3"/>
  <c r="N58" i="6"/>
  <c r="I58" i="3"/>
  <c r="F6" i="6"/>
  <c r="H6" i="6"/>
  <c r="H6" i="3"/>
  <c r="F9" i="6"/>
  <c r="F12" i="6"/>
  <c r="F15" i="6"/>
  <c r="F21" i="6"/>
  <c r="F24" i="6"/>
  <c r="H24" i="6"/>
  <c r="H24" i="3"/>
  <c r="F27" i="6"/>
  <c r="H27" i="6"/>
  <c r="H27" i="3"/>
  <c r="F30" i="6"/>
  <c r="H30" i="6"/>
  <c r="H30" i="3"/>
  <c r="F33" i="6"/>
  <c r="H33" i="6"/>
  <c r="H33" i="3"/>
  <c r="F36" i="6"/>
  <c r="H36" i="6"/>
  <c r="H36" i="3"/>
  <c r="F39" i="6"/>
  <c r="F42" i="6"/>
  <c r="H42" i="6"/>
  <c r="H42" i="3"/>
  <c r="F45" i="6"/>
  <c r="F54" i="6"/>
  <c r="F51" i="6"/>
  <c r="H51" i="6"/>
  <c r="H51" i="3"/>
  <c r="F48" i="6"/>
  <c r="F57" i="6"/>
  <c r="H57" i="6"/>
  <c r="H57" i="3"/>
  <c r="F7" i="6"/>
  <c r="F10" i="6"/>
  <c r="H10" i="6"/>
  <c r="H10" i="3"/>
  <c r="F13" i="6"/>
  <c r="H13" i="6"/>
  <c r="H13" i="3"/>
  <c r="F16" i="6"/>
  <c r="F19" i="6"/>
  <c r="H19" i="6"/>
  <c r="H19" i="3"/>
  <c r="F22" i="6"/>
  <c r="H22" i="6"/>
  <c r="H22" i="3"/>
  <c r="F25" i="6"/>
  <c r="H25" i="6"/>
  <c r="H25" i="3"/>
  <c r="F28" i="6"/>
  <c r="F31" i="6"/>
  <c r="H31" i="6"/>
  <c r="H31" i="3"/>
  <c r="F34" i="6"/>
  <c r="F37" i="6"/>
  <c r="H37" i="6"/>
  <c r="H37" i="3"/>
  <c r="F40" i="6"/>
  <c r="F43" i="6"/>
  <c r="H43" i="6"/>
  <c r="H43" i="3"/>
  <c r="F46" i="6"/>
  <c r="F55" i="6"/>
  <c r="H55" i="6"/>
  <c r="H55" i="3"/>
  <c r="F52" i="6"/>
  <c r="H52" i="6"/>
  <c r="H52" i="3"/>
  <c r="F49" i="6"/>
  <c r="F58" i="6"/>
  <c r="H43" i="13"/>
  <c r="G43" i="13"/>
  <c r="G44" i="13"/>
  <c r="L43" i="13"/>
  <c r="Q43" i="13"/>
  <c r="L44" i="13"/>
  <c r="F43" i="13"/>
  <c r="F44" i="13"/>
  <c r="K43" i="13"/>
  <c r="P43" i="13"/>
  <c r="K44" i="13"/>
  <c r="E43" i="13"/>
  <c r="E44" i="13"/>
  <c r="E45" i="13"/>
  <c r="J43" i="13"/>
  <c r="J44" i="13"/>
  <c r="D43" i="13"/>
  <c r="D44" i="13"/>
  <c r="I44" i="13"/>
  <c r="C44" i="13"/>
  <c r="H44" i="13"/>
  <c r="Q42" i="13"/>
  <c r="P42" i="13"/>
  <c r="O42" i="13"/>
  <c r="N42" i="13"/>
  <c r="M42" i="13"/>
  <c r="Q41" i="13"/>
  <c r="P41" i="13"/>
  <c r="O41" i="13"/>
  <c r="N41" i="13"/>
  <c r="M41" i="13"/>
  <c r="Q40" i="13"/>
  <c r="P40" i="13"/>
  <c r="O40" i="13"/>
  <c r="N40" i="13"/>
  <c r="M40" i="13"/>
  <c r="Q39" i="13"/>
  <c r="P39" i="13"/>
  <c r="O39" i="13"/>
  <c r="N39" i="13"/>
  <c r="M39" i="13"/>
  <c r="Q38" i="13"/>
  <c r="P38" i="13"/>
  <c r="O38" i="13"/>
  <c r="N38" i="13"/>
  <c r="M38" i="13"/>
  <c r="Q37" i="13"/>
  <c r="P37" i="13"/>
  <c r="O37" i="13"/>
  <c r="N37" i="13"/>
  <c r="M37" i="13"/>
  <c r="Q36" i="13"/>
  <c r="P36" i="13"/>
  <c r="O36" i="13"/>
  <c r="N36" i="13"/>
  <c r="M36" i="13"/>
  <c r="Q35" i="13"/>
  <c r="P35" i="13"/>
  <c r="O35" i="13"/>
  <c r="N35" i="13"/>
  <c r="M35" i="13"/>
  <c r="Q34" i="13"/>
  <c r="P34" i="13"/>
  <c r="O34" i="13"/>
  <c r="N34" i="13"/>
  <c r="M34" i="13"/>
  <c r="Q33" i="13"/>
  <c r="P33" i="13"/>
  <c r="O33" i="13"/>
  <c r="N33" i="13"/>
  <c r="M33" i="13"/>
  <c r="Q32" i="13"/>
  <c r="P32" i="13"/>
  <c r="O32" i="13"/>
  <c r="N32" i="13"/>
  <c r="M32" i="13"/>
  <c r="Q31" i="13"/>
  <c r="P31" i="13"/>
  <c r="O31" i="13"/>
  <c r="N31" i="13"/>
  <c r="M31" i="13"/>
  <c r="Q30" i="13"/>
  <c r="P30" i="13"/>
  <c r="O30" i="13"/>
  <c r="N30" i="13"/>
  <c r="M30" i="13"/>
  <c r="Q29" i="13"/>
  <c r="P29" i="13"/>
  <c r="O29" i="13"/>
  <c r="N29" i="13"/>
  <c r="M29" i="13"/>
  <c r="Q28" i="13"/>
  <c r="P28" i="13"/>
  <c r="O28" i="13"/>
  <c r="N28" i="13"/>
  <c r="M28" i="13"/>
  <c r="Q27" i="13"/>
  <c r="P27" i="13"/>
  <c r="O27" i="13"/>
  <c r="N27" i="13"/>
  <c r="M27" i="13"/>
  <c r="Q26" i="13"/>
  <c r="P26" i="13"/>
  <c r="O26" i="13"/>
  <c r="N26" i="13"/>
  <c r="M26" i="13"/>
  <c r="Q25" i="13"/>
  <c r="P25" i="13"/>
  <c r="O25" i="13"/>
  <c r="N25" i="13"/>
  <c r="M25" i="13"/>
  <c r="Q24" i="13"/>
  <c r="P24" i="13"/>
  <c r="O24" i="13"/>
  <c r="N24" i="13"/>
  <c r="M24" i="13"/>
  <c r="Q23" i="13"/>
  <c r="P23" i="13"/>
  <c r="O23" i="13"/>
  <c r="N23" i="13"/>
  <c r="M23" i="13"/>
  <c r="Q22" i="13"/>
  <c r="P22" i="13"/>
  <c r="O22" i="13"/>
  <c r="N22" i="13"/>
  <c r="M22" i="13"/>
  <c r="Q21" i="13"/>
  <c r="P21" i="13"/>
  <c r="O21" i="13"/>
  <c r="N21" i="13"/>
  <c r="M21" i="13"/>
  <c r="Q20" i="13"/>
  <c r="P20" i="13"/>
  <c r="O20" i="13"/>
  <c r="N20" i="13"/>
  <c r="M20" i="13"/>
  <c r="Q19" i="13"/>
  <c r="P19" i="13"/>
  <c r="O19" i="13"/>
  <c r="N19" i="13"/>
  <c r="M19" i="13"/>
  <c r="Q18" i="13"/>
  <c r="P18" i="13"/>
  <c r="O18" i="13"/>
  <c r="N18" i="13"/>
  <c r="M18" i="13"/>
  <c r="Q17" i="13"/>
  <c r="P17" i="13"/>
  <c r="O17" i="13"/>
  <c r="N17" i="13"/>
  <c r="M17" i="13"/>
  <c r="Q16" i="13"/>
  <c r="P16" i="13"/>
  <c r="O16" i="13"/>
  <c r="N16" i="13"/>
  <c r="M16" i="13"/>
  <c r="Q15" i="13"/>
  <c r="P15" i="13"/>
  <c r="O15" i="13"/>
  <c r="N15" i="13"/>
  <c r="M15" i="13"/>
  <c r="Q14" i="13"/>
  <c r="P14" i="13"/>
  <c r="O14" i="13"/>
  <c r="N14" i="13"/>
  <c r="M14" i="13"/>
  <c r="Q13" i="13"/>
  <c r="P13" i="13"/>
  <c r="O13" i="13"/>
  <c r="N13" i="13"/>
  <c r="Q12" i="13"/>
  <c r="P12" i="13"/>
  <c r="O12" i="13"/>
  <c r="N12" i="13"/>
  <c r="M12" i="13"/>
  <c r="Q11" i="13"/>
  <c r="P11" i="13"/>
  <c r="O11" i="13"/>
  <c r="N11" i="13"/>
  <c r="M11" i="13"/>
  <c r="Q10" i="13"/>
  <c r="P10" i="13"/>
  <c r="O10" i="13"/>
  <c r="N10" i="13"/>
  <c r="M10" i="13"/>
  <c r="Q9" i="13"/>
  <c r="P9" i="13"/>
  <c r="O9" i="13"/>
  <c r="N9" i="13"/>
  <c r="M9" i="13"/>
  <c r="Q8" i="13"/>
  <c r="P8" i="13"/>
  <c r="O8" i="13"/>
  <c r="N8" i="13"/>
  <c r="Q7" i="13"/>
  <c r="P7" i="13"/>
  <c r="O7" i="13"/>
  <c r="N7" i="13"/>
  <c r="G43" i="12"/>
  <c r="Q43" i="12"/>
  <c r="G44" i="12"/>
  <c r="L44" i="12"/>
  <c r="F43" i="12"/>
  <c r="P43" i="12"/>
  <c r="F44" i="12"/>
  <c r="K44" i="12"/>
  <c r="E43" i="12"/>
  <c r="O43" i="12"/>
  <c r="E44" i="12"/>
  <c r="J44" i="12"/>
  <c r="D43" i="12"/>
  <c r="D44" i="12"/>
  <c r="I44" i="12"/>
  <c r="N44" i="12"/>
  <c r="C43" i="12"/>
  <c r="C44" i="12"/>
  <c r="H44" i="12"/>
  <c r="Q42" i="12"/>
  <c r="P42" i="12"/>
  <c r="O42" i="12"/>
  <c r="N42" i="12"/>
  <c r="M42" i="12"/>
  <c r="Q41" i="12"/>
  <c r="P41" i="12"/>
  <c r="O41" i="12"/>
  <c r="N41" i="12"/>
  <c r="M41" i="12"/>
  <c r="Q40" i="12"/>
  <c r="P40" i="12"/>
  <c r="O40" i="12"/>
  <c r="N40" i="12"/>
  <c r="M40" i="12"/>
  <c r="Q39" i="12"/>
  <c r="P39" i="12"/>
  <c r="O39" i="12"/>
  <c r="N39" i="12"/>
  <c r="M39" i="12"/>
  <c r="Q38" i="12"/>
  <c r="P38" i="12"/>
  <c r="O38" i="12"/>
  <c r="N38" i="12"/>
  <c r="M38" i="12"/>
  <c r="Q37" i="12"/>
  <c r="P37" i="12"/>
  <c r="O37" i="12"/>
  <c r="N37" i="12"/>
  <c r="M37" i="12"/>
  <c r="Q36" i="12"/>
  <c r="P36" i="12"/>
  <c r="O36" i="12"/>
  <c r="N36" i="12"/>
  <c r="M36" i="12"/>
  <c r="Q35" i="12"/>
  <c r="P35" i="12"/>
  <c r="O35" i="12"/>
  <c r="N35" i="12"/>
  <c r="M35" i="12"/>
  <c r="Q34" i="12"/>
  <c r="P34" i="12"/>
  <c r="O34" i="12"/>
  <c r="N34" i="12"/>
  <c r="M34" i="12"/>
  <c r="Q33" i="12"/>
  <c r="P33" i="12"/>
  <c r="O33" i="12"/>
  <c r="N33" i="12"/>
  <c r="M33" i="12"/>
  <c r="Q32" i="12"/>
  <c r="P32" i="12"/>
  <c r="O32" i="12"/>
  <c r="N32" i="12"/>
  <c r="M32" i="12"/>
  <c r="Q31" i="12"/>
  <c r="P31" i="12"/>
  <c r="O31" i="12"/>
  <c r="N31" i="12"/>
  <c r="M31" i="12"/>
  <c r="Q30" i="12"/>
  <c r="P30" i="12"/>
  <c r="O30" i="12"/>
  <c r="N30" i="12"/>
  <c r="M30" i="12"/>
  <c r="Q29" i="12"/>
  <c r="P29" i="12"/>
  <c r="O29" i="12"/>
  <c r="N29" i="12"/>
  <c r="M29" i="12"/>
  <c r="Q28" i="12"/>
  <c r="P28" i="12"/>
  <c r="O28" i="12"/>
  <c r="N28" i="12"/>
  <c r="M28" i="12"/>
  <c r="Q27" i="12"/>
  <c r="P27" i="12"/>
  <c r="O27" i="12"/>
  <c r="N27" i="12"/>
  <c r="M27" i="12"/>
  <c r="Q26" i="12"/>
  <c r="P26" i="12"/>
  <c r="O26" i="12"/>
  <c r="N26" i="12"/>
  <c r="M26" i="12"/>
  <c r="Q25" i="12"/>
  <c r="P25" i="12"/>
  <c r="O25" i="12"/>
  <c r="N25" i="12"/>
  <c r="M25" i="12"/>
  <c r="Q24" i="12"/>
  <c r="P24" i="12"/>
  <c r="O24" i="12"/>
  <c r="N24" i="12"/>
  <c r="M24" i="12"/>
  <c r="Q23" i="12"/>
  <c r="P23" i="12"/>
  <c r="O23" i="12"/>
  <c r="N23" i="12"/>
  <c r="M23" i="12"/>
  <c r="Q22" i="12"/>
  <c r="P22" i="12"/>
  <c r="O22" i="12"/>
  <c r="N22" i="12"/>
  <c r="M22" i="12"/>
  <c r="Q21" i="12"/>
  <c r="P21" i="12"/>
  <c r="O21" i="12"/>
  <c r="N21" i="12"/>
  <c r="M21" i="12"/>
  <c r="Q20" i="12"/>
  <c r="P20" i="12"/>
  <c r="O20" i="12"/>
  <c r="N20" i="12"/>
  <c r="M20" i="12"/>
  <c r="Q19" i="12"/>
  <c r="P19" i="12"/>
  <c r="O19" i="12"/>
  <c r="N19" i="12"/>
  <c r="M19" i="12"/>
  <c r="Q18" i="12"/>
  <c r="P18" i="12"/>
  <c r="O18" i="12"/>
  <c r="N18" i="12"/>
  <c r="M18" i="12"/>
  <c r="Q17" i="12"/>
  <c r="P17" i="12"/>
  <c r="O17" i="12"/>
  <c r="N17" i="12"/>
  <c r="M17" i="12"/>
  <c r="Q16" i="12"/>
  <c r="P16" i="12"/>
  <c r="O16" i="12"/>
  <c r="N16" i="12"/>
  <c r="M16" i="12"/>
  <c r="Q15" i="12"/>
  <c r="P15" i="12"/>
  <c r="O15" i="12"/>
  <c r="N15" i="12"/>
  <c r="M15" i="12"/>
  <c r="Q14" i="12"/>
  <c r="P14" i="12"/>
  <c r="O14" i="12"/>
  <c r="N14" i="12"/>
  <c r="M14" i="12"/>
  <c r="Q13" i="12"/>
  <c r="P13" i="12"/>
  <c r="O13" i="12"/>
  <c r="N13" i="12"/>
  <c r="M13" i="12"/>
  <c r="Q12" i="12"/>
  <c r="P12" i="12"/>
  <c r="O12" i="12"/>
  <c r="N12" i="12"/>
  <c r="M12" i="12"/>
  <c r="Q11" i="12"/>
  <c r="P11" i="12"/>
  <c r="O11" i="12"/>
  <c r="N11" i="12"/>
  <c r="M11" i="12"/>
  <c r="Q10" i="12"/>
  <c r="P10" i="12"/>
  <c r="O10" i="12"/>
  <c r="N10" i="12"/>
  <c r="M10" i="12"/>
  <c r="Q9" i="12"/>
  <c r="P9" i="12"/>
  <c r="O9" i="12"/>
  <c r="N9" i="12"/>
  <c r="M9" i="12"/>
  <c r="Q8" i="12"/>
  <c r="P8" i="12"/>
  <c r="O8" i="12"/>
  <c r="N8" i="12"/>
  <c r="M8" i="12"/>
  <c r="Q7" i="12"/>
  <c r="P7" i="12"/>
  <c r="O7" i="12"/>
  <c r="N7" i="12"/>
  <c r="M7" i="12"/>
  <c r="F44" i="11"/>
  <c r="L44" i="11"/>
  <c r="K44" i="11"/>
  <c r="J44" i="11"/>
  <c r="I44" i="11"/>
  <c r="G44" i="11"/>
  <c r="E44" i="11"/>
  <c r="D44" i="11"/>
  <c r="C44" i="11"/>
  <c r="L43" i="11"/>
  <c r="K43" i="11"/>
  <c r="J43" i="11"/>
  <c r="J45" i="11"/>
  <c r="I43" i="11"/>
  <c r="G43" i="11"/>
  <c r="F43" i="11"/>
  <c r="E43" i="11"/>
  <c r="D43" i="11"/>
  <c r="Q42" i="11"/>
  <c r="P42" i="11"/>
  <c r="O42" i="11"/>
  <c r="N42" i="11"/>
  <c r="M42" i="11"/>
  <c r="Q41" i="11"/>
  <c r="P41" i="11"/>
  <c r="O41" i="11"/>
  <c r="N41" i="11"/>
  <c r="M41" i="11"/>
  <c r="Q40" i="11"/>
  <c r="P40" i="11"/>
  <c r="O40" i="11"/>
  <c r="N40" i="11"/>
  <c r="M40" i="11"/>
  <c r="Q39" i="11"/>
  <c r="P39" i="11"/>
  <c r="O39" i="11"/>
  <c r="N39" i="11"/>
  <c r="M39" i="11"/>
  <c r="Q38" i="11"/>
  <c r="P38" i="11"/>
  <c r="O38" i="11"/>
  <c r="N38" i="11"/>
  <c r="M38" i="11"/>
  <c r="Q37" i="11"/>
  <c r="P37" i="11"/>
  <c r="O37" i="11"/>
  <c r="N37" i="11"/>
  <c r="M37" i="11"/>
  <c r="Q36" i="11"/>
  <c r="P36" i="11"/>
  <c r="O36" i="11"/>
  <c r="N36" i="11"/>
  <c r="M36" i="11"/>
  <c r="Q35" i="11"/>
  <c r="P35" i="11"/>
  <c r="O35" i="11"/>
  <c r="N35" i="11"/>
  <c r="M35" i="11"/>
  <c r="Q34" i="11"/>
  <c r="P34" i="11"/>
  <c r="O34" i="11"/>
  <c r="N34" i="11"/>
  <c r="M34" i="11"/>
  <c r="Q33" i="11"/>
  <c r="P33" i="11"/>
  <c r="O33" i="11"/>
  <c r="N33" i="11"/>
  <c r="M33" i="11"/>
  <c r="Q32" i="11"/>
  <c r="P32" i="11"/>
  <c r="O32" i="11"/>
  <c r="N32" i="11"/>
  <c r="M32" i="11"/>
  <c r="Q31" i="11"/>
  <c r="P31" i="11"/>
  <c r="O31" i="11"/>
  <c r="N31" i="11"/>
  <c r="M31" i="11"/>
  <c r="Q30" i="11"/>
  <c r="P30" i="11"/>
  <c r="O30" i="11"/>
  <c r="N30" i="11"/>
  <c r="M30" i="11"/>
  <c r="Q29" i="11"/>
  <c r="P29" i="11"/>
  <c r="O29" i="11"/>
  <c r="N29" i="11"/>
  <c r="M29" i="11"/>
  <c r="Q28" i="11"/>
  <c r="P28" i="11"/>
  <c r="O28" i="11"/>
  <c r="N28" i="11"/>
  <c r="M28" i="11"/>
  <c r="Q27" i="11"/>
  <c r="P27" i="11"/>
  <c r="O27" i="11"/>
  <c r="N27" i="11"/>
  <c r="M27" i="11"/>
  <c r="Q26" i="11"/>
  <c r="P26" i="11"/>
  <c r="O26" i="11"/>
  <c r="N26" i="11"/>
  <c r="M26" i="11"/>
  <c r="Q25" i="11"/>
  <c r="P25" i="11"/>
  <c r="O25" i="11"/>
  <c r="N25" i="11"/>
  <c r="M25" i="11"/>
  <c r="Q24" i="11"/>
  <c r="P24" i="11"/>
  <c r="O24" i="11"/>
  <c r="N24" i="11"/>
  <c r="M24" i="11"/>
  <c r="Q23" i="11"/>
  <c r="P23" i="11"/>
  <c r="O23" i="11"/>
  <c r="N23" i="11"/>
  <c r="M23" i="11"/>
  <c r="Q22" i="11"/>
  <c r="P22" i="11"/>
  <c r="O22" i="11"/>
  <c r="N22" i="11"/>
  <c r="M22" i="11"/>
  <c r="Q21" i="11"/>
  <c r="P21" i="11"/>
  <c r="O21" i="11"/>
  <c r="N21" i="11"/>
  <c r="M21" i="11"/>
  <c r="Q20" i="11"/>
  <c r="P20" i="11"/>
  <c r="O20" i="11"/>
  <c r="N20" i="11"/>
  <c r="M20" i="11"/>
  <c r="Q19" i="11"/>
  <c r="P19" i="11"/>
  <c r="O19" i="11"/>
  <c r="N19" i="11"/>
  <c r="M19" i="11"/>
  <c r="Q18" i="11"/>
  <c r="P18" i="11"/>
  <c r="O18" i="11"/>
  <c r="N18" i="11"/>
  <c r="M18" i="11"/>
  <c r="Q17" i="11"/>
  <c r="P17" i="11"/>
  <c r="O17" i="11"/>
  <c r="N17" i="11"/>
  <c r="M17" i="11"/>
  <c r="Q16" i="11"/>
  <c r="P16" i="11"/>
  <c r="O16" i="11"/>
  <c r="N16" i="11"/>
  <c r="M16" i="11"/>
  <c r="Q15" i="11"/>
  <c r="P15" i="11"/>
  <c r="O15" i="11"/>
  <c r="N15" i="11"/>
  <c r="M15" i="11"/>
  <c r="Q14" i="11"/>
  <c r="P14" i="11"/>
  <c r="O14" i="11"/>
  <c r="N14" i="11"/>
  <c r="M14" i="11"/>
  <c r="Q13" i="11"/>
  <c r="P13" i="11"/>
  <c r="O13" i="11"/>
  <c r="N13" i="11"/>
  <c r="M13" i="11"/>
  <c r="Q12" i="11"/>
  <c r="P12" i="11"/>
  <c r="O12" i="11"/>
  <c r="N12" i="11"/>
  <c r="M12" i="11"/>
  <c r="Q11" i="11"/>
  <c r="P11" i="11"/>
  <c r="O11" i="11"/>
  <c r="N11" i="11"/>
  <c r="M11" i="11"/>
  <c r="Q10" i="11"/>
  <c r="P10" i="11"/>
  <c r="O10" i="11"/>
  <c r="N10" i="11"/>
  <c r="M10" i="11"/>
  <c r="Q9" i="11"/>
  <c r="P9" i="11"/>
  <c r="O9" i="11"/>
  <c r="N9" i="11"/>
  <c r="M9" i="11"/>
  <c r="Q8" i="11"/>
  <c r="P8" i="11"/>
  <c r="O8" i="11"/>
  <c r="N8" i="11"/>
  <c r="M8" i="11"/>
  <c r="Q7" i="11"/>
  <c r="P7" i="11"/>
  <c r="O7" i="11"/>
  <c r="N7" i="11"/>
  <c r="O41" i="10"/>
  <c r="Q42" i="10"/>
  <c r="P42" i="10"/>
  <c r="O42" i="10"/>
  <c r="N42" i="10"/>
  <c r="M42" i="10"/>
  <c r="Q41" i="10"/>
  <c r="P41" i="10"/>
  <c r="N41" i="10"/>
  <c r="M41" i="10"/>
  <c r="Q40" i="10"/>
  <c r="P40" i="10"/>
  <c r="O40" i="10"/>
  <c r="N40" i="10"/>
  <c r="M40" i="10"/>
  <c r="Q39" i="10"/>
  <c r="P39" i="10"/>
  <c r="O39" i="10"/>
  <c r="N39" i="10"/>
  <c r="M39" i="10"/>
  <c r="Q38" i="10"/>
  <c r="P38" i="10"/>
  <c r="O38" i="10"/>
  <c r="N38" i="10"/>
  <c r="M38" i="10"/>
  <c r="Q37" i="10"/>
  <c r="P37" i="10"/>
  <c r="O37" i="10"/>
  <c r="N37" i="10"/>
  <c r="M37" i="10"/>
  <c r="Q36" i="10"/>
  <c r="P36" i="10"/>
  <c r="O36" i="10"/>
  <c r="N36" i="10"/>
  <c r="M36" i="10"/>
  <c r="Q35" i="10"/>
  <c r="P35" i="10"/>
  <c r="O35" i="10"/>
  <c r="N35" i="10"/>
  <c r="M35" i="10"/>
  <c r="Q34" i="10"/>
  <c r="P34" i="10"/>
  <c r="O34" i="10"/>
  <c r="N34" i="10"/>
  <c r="M34" i="10"/>
  <c r="Q33" i="10"/>
  <c r="P33" i="10"/>
  <c r="O33" i="10"/>
  <c r="N33" i="10"/>
  <c r="M33" i="10"/>
  <c r="Q32" i="10"/>
  <c r="P32" i="10"/>
  <c r="O32" i="10"/>
  <c r="N32" i="10"/>
  <c r="M32" i="10"/>
  <c r="Q31" i="10"/>
  <c r="P31" i="10"/>
  <c r="O31" i="10"/>
  <c r="N31" i="10"/>
  <c r="M31" i="10"/>
  <c r="Q30" i="10"/>
  <c r="P30" i="10"/>
  <c r="O30" i="10"/>
  <c r="N30" i="10"/>
  <c r="M30" i="10"/>
  <c r="Q29" i="10"/>
  <c r="P29" i="10"/>
  <c r="O29" i="10"/>
  <c r="N29" i="10"/>
  <c r="M29" i="10"/>
  <c r="Q28" i="10"/>
  <c r="P28" i="10"/>
  <c r="O28" i="10"/>
  <c r="N28" i="10"/>
  <c r="M28" i="10"/>
  <c r="Q27" i="10"/>
  <c r="P27" i="10"/>
  <c r="O27" i="10"/>
  <c r="N27" i="10"/>
  <c r="M27" i="10"/>
  <c r="Q26" i="10"/>
  <c r="P26" i="10"/>
  <c r="O26" i="10"/>
  <c r="N26" i="10"/>
  <c r="M26" i="10"/>
  <c r="Q25" i="10"/>
  <c r="P25" i="10"/>
  <c r="O25" i="10"/>
  <c r="N25" i="10"/>
  <c r="M25" i="10"/>
  <c r="Q24" i="10"/>
  <c r="P24" i="10"/>
  <c r="O24" i="10"/>
  <c r="N24" i="10"/>
  <c r="M24" i="10"/>
  <c r="Q23" i="10"/>
  <c r="P23" i="10"/>
  <c r="O23" i="10"/>
  <c r="N23" i="10"/>
  <c r="M23" i="10"/>
  <c r="Q22" i="10"/>
  <c r="P22" i="10"/>
  <c r="O22" i="10"/>
  <c r="N22" i="10"/>
  <c r="M22" i="10"/>
  <c r="Q21" i="10"/>
  <c r="P21" i="10"/>
  <c r="O21" i="10"/>
  <c r="N21" i="10"/>
  <c r="M21" i="10"/>
  <c r="Q20" i="10"/>
  <c r="P20" i="10"/>
  <c r="O20" i="10"/>
  <c r="N20" i="10"/>
  <c r="M20" i="10"/>
  <c r="Q19" i="10"/>
  <c r="P19" i="10"/>
  <c r="O19" i="10"/>
  <c r="N19" i="10"/>
  <c r="M19" i="10"/>
  <c r="Q18" i="10"/>
  <c r="P18" i="10"/>
  <c r="O18" i="10"/>
  <c r="N18" i="10"/>
  <c r="M18" i="10"/>
  <c r="Q17" i="10"/>
  <c r="P17" i="10"/>
  <c r="O17" i="10"/>
  <c r="N17" i="10"/>
  <c r="M17" i="10"/>
  <c r="Q16" i="10"/>
  <c r="P16" i="10"/>
  <c r="O16" i="10"/>
  <c r="N16" i="10"/>
  <c r="M16" i="10"/>
  <c r="Q15" i="10"/>
  <c r="P15" i="10"/>
  <c r="O15" i="10"/>
  <c r="N15" i="10"/>
  <c r="M15" i="10"/>
  <c r="Q14" i="10"/>
  <c r="P14" i="10"/>
  <c r="O14" i="10"/>
  <c r="N14" i="10"/>
  <c r="M14" i="10"/>
  <c r="Q13" i="10"/>
  <c r="P13" i="10"/>
  <c r="O13" i="10"/>
  <c r="N13" i="10"/>
  <c r="M13" i="10"/>
  <c r="Q12" i="10"/>
  <c r="P12" i="10"/>
  <c r="O12" i="10"/>
  <c r="N12" i="10"/>
  <c r="M12" i="10"/>
  <c r="Q11" i="10"/>
  <c r="P11" i="10"/>
  <c r="O11" i="10"/>
  <c r="N11" i="10"/>
  <c r="M11" i="10"/>
  <c r="Q10" i="10"/>
  <c r="P10" i="10"/>
  <c r="O10" i="10"/>
  <c r="N10" i="10"/>
  <c r="M10" i="10"/>
  <c r="Q9" i="10"/>
  <c r="P9" i="10"/>
  <c r="O9" i="10"/>
  <c r="N9" i="10"/>
  <c r="M9" i="10"/>
  <c r="Q8" i="10"/>
  <c r="P8" i="10"/>
  <c r="O8" i="10"/>
  <c r="N8" i="10"/>
  <c r="M8" i="10"/>
  <c r="Q7" i="10"/>
  <c r="P7" i="10"/>
  <c r="O7" i="10"/>
  <c r="N7" i="10"/>
  <c r="M7" i="10"/>
  <c r="Q42" i="9"/>
  <c r="P42" i="9"/>
  <c r="O42" i="9"/>
  <c r="N42" i="9"/>
  <c r="M42" i="9"/>
  <c r="Q41" i="9"/>
  <c r="P41" i="9"/>
  <c r="O41" i="9"/>
  <c r="N41" i="9"/>
  <c r="M41" i="9"/>
  <c r="Q40" i="9"/>
  <c r="P40" i="9"/>
  <c r="O40" i="9"/>
  <c r="N40" i="9"/>
  <c r="Q39" i="9"/>
  <c r="P39" i="9"/>
  <c r="O39" i="9"/>
  <c r="N39" i="9"/>
  <c r="Q38" i="9"/>
  <c r="P38" i="9"/>
  <c r="O38" i="9"/>
  <c r="N38" i="9"/>
  <c r="M38" i="9"/>
  <c r="Q37" i="9"/>
  <c r="P37" i="9"/>
  <c r="O37" i="9"/>
  <c r="N37" i="9"/>
  <c r="Q36" i="9"/>
  <c r="P36" i="9"/>
  <c r="O36" i="9"/>
  <c r="N36" i="9"/>
  <c r="M36" i="9"/>
  <c r="Q35" i="9"/>
  <c r="P35" i="9"/>
  <c r="O35" i="9"/>
  <c r="N35" i="9"/>
  <c r="M35" i="9"/>
  <c r="Q34" i="9"/>
  <c r="P34" i="9"/>
  <c r="O34" i="9"/>
  <c r="N34" i="9"/>
  <c r="M34" i="9"/>
  <c r="Q33" i="9"/>
  <c r="P33" i="9"/>
  <c r="O33" i="9"/>
  <c r="N33" i="9"/>
  <c r="M33" i="9"/>
  <c r="Q32" i="9"/>
  <c r="P32" i="9"/>
  <c r="O32" i="9"/>
  <c r="N32" i="9"/>
  <c r="M32" i="9"/>
  <c r="Q31" i="9"/>
  <c r="P31" i="9"/>
  <c r="O31" i="9"/>
  <c r="N31" i="9"/>
  <c r="M31" i="9"/>
  <c r="Q30" i="9"/>
  <c r="P30" i="9"/>
  <c r="O30" i="9"/>
  <c r="N30" i="9"/>
  <c r="M30" i="9"/>
  <c r="Q29" i="9"/>
  <c r="P29" i="9"/>
  <c r="O29" i="9"/>
  <c r="N29" i="9"/>
  <c r="M29" i="9"/>
  <c r="Q28" i="9"/>
  <c r="P28" i="9"/>
  <c r="O28" i="9"/>
  <c r="N28" i="9"/>
  <c r="M28" i="9"/>
  <c r="Q27" i="9"/>
  <c r="P27" i="9"/>
  <c r="O27" i="9"/>
  <c r="N27" i="9"/>
  <c r="Q26" i="9"/>
  <c r="P26" i="9"/>
  <c r="O26" i="9"/>
  <c r="N26" i="9"/>
  <c r="M26" i="9"/>
  <c r="Q25" i="9"/>
  <c r="P25" i="9"/>
  <c r="O25" i="9"/>
  <c r="N25" i="9"/>
  <c r="M25" i="9"/>
  <c r="Q24" i="9"/>
  <c r="P24" i="9"/>
  <c r="O24" i="9"/>
  <c r="N24" i="9"/>
  <c r="M24" i="9"/>
  <c r="Q23" i="9"/>
  <c r="P23" i="9"/>
  <c r="O23" i="9"/>
  <c r="N23" i="9"/>
  <c r="M23" i="9"/>
  <c r="Q22" i="9"/>
  <c r="P22" i="9"/>
  <c r="O22" i="9"/>
  <c r="N22" i="9"/>
  <c r="M22" i="9"/>
  <c r="Q21" i="9"/>
  <c r="P21" i="9"/>
  <c r="O21" i="9"/>
  <c r="N21" i="9"/>
  <c r="M21" i="9"/>
  <c r="Q18" i="9"/>
  <c r="P18" i="9"/>
  <c r="O18" i="9"/>
  <c r="N18" i="9"/>
  <c r="Q17" i="9"/>
  <c r="P17" i="9"/>
  <c r="O17" i="9"/>
  <c r="N17" i="9"/>
  <c r="Q16" i="9"/>
  <c r="P16" i="9"/>
  <c r="O16" i="9"/>
  <c r="N16" i="9"/>
  <c r="Q15" i="9"/>
  <c r="P15" i="9"/>
  <c r="O15" i="9"/>
  <c r="N15" i="9"/>
  <c r="Q14" i="9"/>
  <c r="P14" i="9"/>
  <c r="O14" i="9"/>
  <c r="N14" i="9"/>
  <c r="M14" i="9"/>
  <c r="Q13" i="9"/>
  <c r="P13" i="9"/>
  <c r="O13" i="9"/>
  <c r="N13" i="9"/>
  <c r="M13" i="9"/>
  <c r="Q12" i="9"/>
  <c r="P12" i="9"/>
  <c r="O12" i="9"/>
  <c r="N12" i="9"/>
  <c r="M12" i="9"/>
  <c r="Q11" i="9"/>
  <c r="P11" i="9"/>
  <c r="O11" i="9"/>
  <c r="N11" i="9"/>
  <c r="M11" i="9"/>
  <c r="Q10" i="9"/>
  <c r="P10" i="9"/>
  <c r="O10" i="9"/>
  <c r="N10" i="9"/>
  <c r="M10" i="9"/>
  <c r="Q9" i="9"/>
  <c r="P9" i="9"/>
  <c r="O9" i="9"/>
  <c r="N9" i="9"/>
  <c r="M9" i="9"/>
  <c r="Q8" i="9"/>
  <c r="P8" i="9"/>
  <c r="O8" i="9"/>
  <c r="N8" i="9"/>
  <c r="Q7" i="9"/>
  <c r="P7" i="9"/>
  <c r="O7" i="9"/>
  <c r="N7" i="9"/>
  <c r="M30" i="2"/>
  <c r="K30" i="2"/>
  <c r="K57" i="3"/>
  <c r="K54" i="3"/>
  <c r="K55" i="3"/>
  <c r="K48" i="3"/>
  <c r="K30" i="3"/>
  <c r="K15" i="3"/>
  <c r="K13" i="3"/>
  <c r="K45" i="3"/>
  <c r="K34" i="3"/>
  <c r="K21" i="3"/>
  <c r="K31" i="3"/>
  <c r="K10" i="3"/>
  <c r="K12" i="3"/>
  <c r="K39" i="3"/>
  <c r="K41" i="3"/>
  <c r="K36" i="3"/>
  <c r="I60" i="4"/>
  <c r="K9" i="3"/>
  <c r="K18" i="3"/>
  <c r="K51" i="3"/>
  <c r="K7" i="3"/>
  <c r="I61" i="4"/>
  <c r="M7" i="11"/>
  <c r="C43" i="11"/>
  <c r="M13" i="13"/>
  <c r="C13" i="8"/>
  <c r="M13" i="8"/>
  <c r="C43" i="13"/>
  <c r="M43" i="13"/>
  <c r="F41" i="6"/>
  <c r="G42" i="3"/>
  <c r="I8" i="5"/>
  <c r="D8" i="3"/>
  <c r="J14" i="3"/>
  <c r="K11" i="3"/>
  <c r="L30" i="2"/>
  <c r="J15" i="2"/>
  <c r="L15" i="2"/>
  <c r="F45" i="13"/>
  <c r="N17" i="8"/>
  <c r="M44" i="9"/>
  <c r="F59" i="6"/>
  <c r="I14" i="5"/>
  <c r="D14" i="3"/>
  <c r="G44" i="6"/>
  <c r="H44" i="6"/>
  <c r="H44" i="3"/>
  <c r="D21" i="2"/>
  <c r="Q39" i="8"/>
  <c r="N26" i="8"/>
  <c r="O8" i="8"/>
  <c r="Q27" i="8"/>
  <c r="P16" i="8"/>
  <c r="O34" i="8"/>
  <c r="O7" i="8"/>
  <c r="H46" i="6"/>
  <c r="H46" i="3"/>
  <c r="K47" i="3"/>
  <c r="E21" i="2"/>
  <c r="K44" i="3"/>
  <c r="G29" i="6"/>
  <c r="H29" i="6"/>
  <c r="H29" i="3"/>
  <c r="J38" i="3"/>
  <c r="L18" i="2"/>
  <c r="J18" i="2"/>
  <c r="E20" i="3"/>
  <c r="G20" i="3"/>
  <c r="G20" i="6"/>
  <c r="H20" i="6"/>
  <c r="H20" i="3"/>
  <c r="G35" i="3"/>
  <c r="E32" i="2"/>
  <c r="J32" i="2"/>
  <c r="P41" i="8"/>
  <c r="O44" i="13"/>
  <c r="Q44" i="13"/>
  <c r="M20" i="8"/>
  <c r="O19" i="8"/>
  <c r="N20" i="8"/>
  <c r="O43" i="13"/>
  <c r="N44" i="13"/>
  <c r="O11" i="8"/>
  <c r="M12" i="8"/>
  <c r="Q12" i="8"/>
  <c r="I45" i="13"/>
  <c r="J45" i="13"/>
  <c r="O45" i="13"/>
  <c r="L45" i="13"/>
  <c r="M44" i="13"/>
  <c r="D45" i="13"/>
  <c r="P44" i="13"/>
  <c r="K45" i="13"/>
  <c r="P45" i="13"/>
  <c r="H45" i="13"/>
  <c r="N43" i="13"/>
  <c r="G45" i="13"/>
  <c r="C45" i="13"/>
  <c r="M44" i="12"/>
  <c r="P35" i="8"/>
  <c r="N36" i="8"/>
  <c r="P29" i="8"/>
  <c r="Q30" i="8"/>
  <c r="O29" i="8"/>
  <c r="M30" i="8"/>
  <c r="G45" i="12"/>
  <c r="O24" i="8"/>
  <c r="M43" i="12"/>
  <c r="O44" i="12"/>
  <c r="H45" i="12"/>
  <c r="N43" i="12"/>
  <c r="K45" i="12"/>
  <c r="J45" i="12"/>
  <c r="P44" i="12"/>
  <c r="O18" i="8"/>
  <c r="M14" i="8"/>
  <c r="Q44" i="12"/>
  <c r="L45" i="12"/>
  <c r="Q45" i="12"/>
  <c r="I45" i="12"/>
  <c r="F45" i="12"/>
  <c r="D45" i="12"/>
  <c r="C45" i="12"/>
  <c r="M45" i="12"/>
  <c r="E45" i="12"/>
  <c r="O35" i="8"/>
  <c r="N44" i="11"/>
  <c r="P38" i="8"/>
  <c r="Q38" i="8"/>
  <c r="L45" i="11"/>
  <c r="O39" i="8"/>
  <c r="M40" i="8"/>
  <c r="N31" i="8"/>
  <c r="M29" i="8"/>
  <c r="N29" i="8"/>
  <c r="N30" i="8"/>
  <c r="P28" i="8"/>
  <c r="M27" i="8"/>
  <c r="M25" i="8"/>
  <c r="Q25" i="8"/>
  <c r="O26" i="8"/>
  <c r="H45" i="11"/>
  <c r="P23" i="8"/>
  <c r="K45" i="11"/>
  <c r="P44" i="11"/>
  <c r="P22" i="8"/>
  <c r="M22" i="8"/>
  <c r="Q22" i="8"/>
  <c r="P19" i="8"/>
  <c r="C45" i="11"/>
  <c r="M45" i="11"/>
  <c r="E45" i="11"/>
  <c r="O45" i="11"/>
  <c r="O44" i="11"/>
  <c r="P18" i="8"/>
  <c r="D45" i="11"/>
  <c r="M43" i="11"/>
  <c r="Q43" i="11"/>
  <c r="P11" i="8"/>
  <c r="N12" i="8"/>
  <c r="O43" i="11"/>
  <c r="I45" i="11"/>
  <c r="F45" i="11"/>
  <c r="M44" i="11"/>
  <c r="G45" i="11"/>
  <c r="Q45" i="11"/>
  <c r="N43" i="11"/>
  <c r="P43" i="11"/>
  <c r="Q44" i="11"/>
  <c r="O41" i="8"/>
  <c r="Q42" i="8"/>
  <c r="N42" i="8"/>
  <c r="Q36" i="8"/>
  <c r="N38" i="8"/>
  <c r="M37" i="8"/>
  <c r="Q37" i="8"/>
  <c r="O38" i="8"/>
  <c r="P37" i="8"/>
  <c r="N37" i="8"/>
  <c r="M38" i="8"/>
  <c r="P39" i="8"/>
  <c r="P33" i="8"/>
  <c r="N34" i="8"/>
  <c r="J45" i="10"/>
  <c r="O33" i="8"/>
  <c r="Q34" i="8"/>
  <c r="O31" i="8"/>
  <c r="P31" i="8"/>
  <c r="N32" i="8"/>
  <c r="M32" i="8"/>
  <c r="Q32" i="8"/>
  <c r="M31" i="8"/>
  <c r="Q31" i="8"/>
  <c r="P32" i="8"/>
  <c r="P30" i="8"/>
  <c r="Q29" i="8"/>
  <c r="N27" i="8"/>
  <c r="P27" i="8"/>
  <c r="O28" i="8"/>
  <c r="N25" i="8"/>
  <c r="M44" i="10"/>
  <c r="N24" i="8"/>
  <c r="O23" i="8"/>
  <c r="Q23" i="8"/>
  <c r="I45" i="10"/>
  <c r="N45" i="10"/>
  <c r="P24" i="8"/>
  <c r="O22" i="8"/>
  <c r="L45" i="10"/>
  <c r="O17" i="8"/>
  <c r="Q18" i="8"/>
  <c r="P17" i="8"/>
  <c r="M17" i="8"/>
  <c r="Q17" i="8"/>
  <c r="P15" i="8"/>
  <c r="M15" i="8"/>
  <c r="O14" i="8"/>
  <c r="P14" i="8"/>
  <c r="Q43" i="10"/>
  <c r="P12" i="8"/>
  <c r="N11" i="8"/>
  <c r="O44" i="10"/>
  <c r="P43" i="10"/>
  <c r="N44" i="10"/>
  <c r="H45" i="10"/>
  <c r="M45" i="10"/>
  <c r="Q9" i="8"/>
  <c r="K45" i="10"/>
  <c r="Q44" i="10"/>
  <c r="P10" i="8"/>
  <c r="E45" i="10"/>
  <c r="G45" i="10"/>
  <c r="M9" i="8"/>
  <c r="O10" i="8"/>
  <c r="P44" i="10"/>
  <c r="M43" i="10"/>
  <c r="N43" i="10"/>
  <c r="F45" i="10"/>
  <c r="N41" i="8"/>
  <c r="H45" i="9"/>
  <c r="L44" i="8"/>
  <c r="L51" i="8"/>
  <c r="M39" i="8"/>
  <c r="N39" i="8"/>
  <c r="Q40" i="8"/>
  <c r="K45" i="9"/>
  <c r="O43" i="9"/>
  <c r="H44" i="8"/>
  <c r="H51" i="8"/>
  <c r="Q28" i="8"/>
  <c r="O25" i="8"/>
  <c r="P26" i="8"/>
  <c r="M23" i="8"/>
  <c r="M21" i="8"/>
  <c r="N22" i="8"/>
  <c r="N21" i="8"/>
  <c r="Q21" i="8"/>
  <c r="M18" i="8"/>
  <c r="N18" i="8"/>
  <c r="I44" i="8"/>
  <c r="I51" i="8"/>
  <c r="H50" i="8"/>
  <c r="J43" i="8"/>
  <c r="J50" i="8"/>
  <c r="N16" i="8"/>
  <c r="K44" i="8"/>
  <c r="K51" i="8"/>
  <c r="J44" i="8"/>
  <c r="Q44" i="9"/>
  <c r="K43" i="8"/>
  <c r="N10" i="8"/>
  <c r="N44" i="9"/>
  <c r="M43" i="9"/>
  <c r="F44" i="8"/>
  <c r="P20" i="8"/>
  <c r="I43" i="8"/>
  <c r="L43" i="8"/>
  <c r="E44" i="8"/>
  <c r="E51" i="8"/>
  <c r="C43" i="8"/>
  <c r="C50" i="8"/>
  <c r="F45" i="9"/>
  <c r="D44" i="8"/>
  <c r="D51" i="8"/>
  <c r="O16" i="8"/>
  <c r="E45" i="9"/>
  <c r="O45" i="9"/>
  <c r="E43" i="8"/>
  <c r="C44" i="8"/>
  <c r="F43" i="8"/>
  <c r="G43" i="8"/>
  <c r="D43" i="8"/>
  <c r="P44" i="9"/>
  <c r="F51" i="8"/>
  <c r="G44" i="8"/>
  <c r="G45" i="9"/>
  <c r="Q45" i="9"/>
  <c r="C45" i="9"/>
  <c r="M45" i="9"/>
  <c r="D45" i="9"/>
  <c r="N45" i="9"/>
  <c r="N59" i="6"/>
  <c r="I59" i="3"/>
  <c r="N56" i="6"/>
  <c r="I56" i="3"/>
  <c r="F56" i="6"/>
  <c r="N41" i="6"/>
  <c r="I41" i="3"/>
  <c r="F35" i="6"/>
  <c r="F26" i="6"/>
  <c r="F20" i="6"/>
  <c r="E62" i="6"/>
  <c r="F17" i="6"/>
  <c r="N14" i="6"/>
  <c r="I14" i="3"/>
  <c r="N61" i="6"/>
  <c r="I61" i="3"/>
  <c r="F14" i="6"/>
  <c r="F61" i="6"/>
  <c r="F61" i="4"/>
  <c r="N60" i="6"/>
  <c r="I60" i="3"/>
  <c r="D62" i="6"/>
  <c r="F11" i="6"/>
  <c r="N8" i="6"/>
  <c r="I8" i="3"/>
  <c r="F60" i="6"/>
  <c r="F60" i="4"/>
  <c r="F8" i="6"/>
  <c r="I50" i="5"/>
  <c r="D50" i="3"/>
  <c r="H50" i="5"/>
  <c r="C50" i="3"/>
  <c r="H53" i="5"/>
  <c r="C53" i="3"/>
  <c r="I56" i="5"/>
  <c r="D56" i="3"/>
  <c r="I38" i="5"/>
  <c r="D38" i="3"/>
  <c r="H23" i="5"/>
  <c r="C23" i="3"/>
  <c r="C62" i="5"/>
  <c r="D62" i="5"/>
  <c r="E62" i="5"/>
  <c r="I60" i="5"/>
  <c r="D60" i="3"/>
  <c r="H61" i="5"/>
  <c r="C61" i="3"/>
  <c r="H8" i="5"/>
  <c r="C8" i="3"/>
  <c r="G41" i="3"/>
  <c r="G38" i="3"/>
  <c r="G30" i="3"/>
  <c r="G29" i="3"/>
  <c r="E60" i="4"/>
  <c r="H62" i="4"/>
  <c r="I62" i="4"/>
  <c r="D62" i="4"/>
  <c r="F62" i="3"/>
  <c r="E61" i="4"/>
  <c r="C62" i="4"/>
  <c r="H32" i="2"/>
  <c r="L21" i="2"/>
  <c r="J21" i="2"/>
  <c r="Q45" i="13"/>
  <c r="N45" i="13"/>
  <c r="M45" i="13"/>
  <c r="P45" i="12"/>
  <c r="O45" i="12"/>
  <c r="N45" i="12"/>
  <c r="P45" i="11"/>
  <c r="N45" i="11"/>
  <c r="O45" i="10"/>
  <c r="Q45" i="10"/>
  <c r="P45" i="10"/>
  <c r="D45" i="8"/>
  <c r="D52" i="8"/>
  <c r="O44" i="8"/>
  <c r="O51" i="8"/>
  <c r="P45" i="9"/>
  <c r="M44" i="8"/>
  <c r="M51" i="8"/>
  <c r="M43" i="8"/>
  <c r="M50" i="8"/>
  <c r="K45" i="8"/>
  <c r="K52" i="8"/>
  <c r="J51" i="8"/>
  <c r="P44" i="8"/>
  <c r="P51" i="8"/>
  <c r="H45" i="8"/>
  <c r="H52" i="8"/>
  <c r="J45" i="8"/>
  <c r="J52" i="8"/>
  <c r="O43" i="8"/>
  <c r="O50" i="8"/>
  <c r="K50" i="8"/>
  <c r="P43" i="8"/>
  <c r="P50" i="8"/>
  <c r="L45" i="8"/>
  <c r="L52" i="8"/>
  <c r="L50" i="8"/>
  <c r="I50" i="8"/>
  <c r="I45" i="8"/>
  <c r="I52" i="8"/>
  <c r="N44" i="8"/>
  <c r="N51" i="8"/>
  <c r="E50" i="8"/>
  <c r="E45" i="8"/>
  <c r="C45" i="8"/>
  <c r="F50" i="8"/>
  <c r="F45" i="8"/>
  <c r="F52" i="8"/>
  <c r="C51" i="8"/>
  <c r="D50" i="8"/>
  <c r="N43" i="8"/>
  <c r="N50" i="8"/>
  <c r="G50" i="8"/>
  <c r="Q43" i="8"/>
  <c r="Q50" i="8"/>
  <c r="G45" i="8"/>
  <c r="G51" i="8"/>
  <c r="Q44" i="8"/>
  <c r="Q51" i="8"/>
  <c r="G61" i="4"/>
  <c r="N62" i="6"/>
  <c r="G62" i="4"/>
  <c r="G60" i="4"/>
  <c r="F62" i="6"/>
  <c r="F62" i="4"/>
  <c r="E62" i="4"/>
  <c r="N45" i="8"/>
  <c r="N52" i="8"/>
  <c r="E52" i="8"/>
  <c r="O45" i="8"/>
  <c r="O52" i="8"/>
  <c r="P45" i="8"/>
  <c r="P52" i="8"/>
  <c r="M45" i="8"/>
  <c r="M52" i="8"/>
  <c r="C52" i="8"/>
  <c r="Q45" i="8"/>
  <c r="Q52" i="8"/>
  <c r="G52" i="8"/>
  <c r="I62" i="3"/>
  <c r="L32" i="2"/>
  <c r="G62" i="5"/>
  <c r="H62" i="5"/>
  <c r="C62" i="3"/>
  <c r="G53" i="6"/>
  <c r="H53" i="6"/>
  <c r="H53" i="3"/>
  <c r="H48" i="6"/>
  <c r="H48" i="3"/>
  <c r="G47" i="6"/>
  <c r="H47" i="6"/>
  <c r="H47" i="3"/>
  <c r="H34" i="6"/>
  <c r="H34" i="3"/>
  <c r="H21" i="6"/>
  <c r="H21" i="3"/>
  <c r="C62" i="7"/>
  <c r="E62" i="3"/>
  <c r="G62" i="3"/>
  <c r="F62" i="7"/>
  <c r="K62" i="3"/>
  <c r="E62" i="7"/>
  <c r="J62" i="3"/>
  <c r="H15" i="6"/>
  <c r="H15" i="3"/>
  <c r="D62" i="7"/>
  <c r="G11" i="6"/>
  <c r="H11" i="6"/>
  <c r="H11" i="3"/>
  <c r="G62" i="6"/>
  <c r="H8" i="6"/>
  <c r="H8" i="3"/>
  <c r="H7" i="6"/>
  <c r="H7" i="3"/>
  <c r="H62" i="6"/>
  <c r="H62" i="3"/>
  <c r="K18" i="2"/>
  <c r="F21" i="2"/>
  <c r="M18" i="2"/>
  <c r="K21" i="2"/>
  <c r="M21" i="2"/>
  <c r="F62" i="5"/>
  <c r="I62" i="5"/>
  <c r="D62" i="3"/>
</calcChain>
</file>

<file path=xl/comments1.xml><?xml version="1.0" encoding="utf-8"?>
<comments xmlns="http://schemas.openxmlformats.org/spreadsheetml/2006/main">
  <authors>
    <author>Administrator</author>
    <author>ｍｏｒｉｋａｗａ</author>
    <author>Sugawara★+.</author>
  </authors>
  <commentList>
    <comment ref="C1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概要調書が完成していれば70票から転記
(ただし税額は以下のとおり）
まだできてないなら
配分の数字は、配分のフォルダに格納されている
ｎ年度　税額調・各企業別昨年度比.xlsxの免点除外シートから転記する。
</t>
        </r>
      </text>
    </comment>
    <comment ref="F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償却からの報告数値を入力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償却からの報告数値を入力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Sugawara★+.:</t>
        </r>
        <r>
          <rPr>
            <sz val="9"/>
            <color indexed="81"/>
            <rFont val="ＭＳ Ｐゴシック"/>
            <family val="3"/>
            <charset val="128"/>
          </rPr>
          <t xml:space="preserve">
こちらの数字が課税状況調に回答する数値になります。</t>
        </r>
      </text>
    </comment>
    <comment ref="I2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Sugawara★+.:</t>
        </r>
        <r>
          <rPr>
            <sz val="9"/>
            <color indexed="81"/>
            <rFont val="ＭＳ Ｐゴシック"/>
            <family val="3"/>
            <charset val="128"/>
          </rPr>
          <t xml:space="preserve">
こちらの数字が課税状況調に回答する数値になります。</t>
        </r>
      </text>
    </comment>
  </commentList>
</comments>
</file>

<file path=xl/comments2.xml><?xml version="1.0" encoding="utf-8"?>
<comments xmlns="http://schemas.openxmlformats.org/spreadsheetml/2006/main">
  <authors>
    <author>miwa</author>
  </authors>
  <commentList>
    <comment ref="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土地家屋冊別集計表にある固定資産税（土地家屋）賦課額調べの「税額１期」「税額２、３，４期」の合計の数値をひろう。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A61" authorId="0" shapeId="0">
      <text>
        <r>
          <rPr>
            <sz val="10"/>
            <color indexed="81"/>
            <rFont val="MS P ゴシック"/>
            <family val="3"/>
            <charset val="128"/>
          </rPr>
          <t>各区の千円単位を積み上げるため、総計が「賦課額調べ」と一致しない。</t>
        </r>
      </text>
    </comment>
  </commentList>
</comments>
</file>

<file path=xl/comments4.xml><?xml version="1.0" encoding="utf-8"?>
<comments xmlns="http://schemas.openxmlformats.org/spreadsheetml/2006/main">
  <authors>
    <author>miwa</author>
  </authors>
  <commentList>
    <comment ref="G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概要調書支援リストの冊別集計表（概調）義務者数のケイの数値をひろう。:</t>
        </r>
        <r>
          <rPr>
            <sz val="9"/>
            <color indexed="81"/>
            <rFont val="ＭＳ Ｐゴシック"/>
            <family val="3"/>
            <charset val="128"/>
          </rPr>
          <t xml:space="preserve">
配分サインの誤りがあった場合は「償却資産冊別集計表＊＊＊」を使用する。
</t>
        </r>
      </text>
    </comment>
  </commentList>
</comments>
</file>

<file path=xl/sharedStrings.xml><?xml version="1.0" encoding="utf-8"?>
<sst xmlns="http://schemas.openxmlformats.org/spreadsheetml/2006/main" count="1201" uniqueCount="187">
  <si>
    <t>固定資産税・都市計画税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phoneticPr fontId="3"/>
  </si>
  <si>
    <t>固定資産税・都市計画税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phoneticPr fontId="7"/>
  </si>
  <si>
    <t>　第一表　総括表（対前年度比較）　</t>
    <rPh sb="1" eb="2">
      <t>ダイ</t>
    </rPh>
    <rPh sb="2" eb="3">
      <t>イチ</t>
    </rPh>
    <rPh sb="3" eb="4">
      <t>ヒョウ</t>
    </rPh>
    <rPh sb="5" eb="7">
      <t>ソウカツ</t>
    </rPh>
    <rPh sb="7" eb="8">
      <t>ヒョウ</t>
    </rPh>
    <rPh sb="9" eb="10">
      <t>タイ</t>
    </rPh>
    <rPh sb="10" eb="12">
      <t>ゼンネン</t>
    </rPh>
    <rPh sb="12" eb="13">
      <t>ド</t>
    </rPh>
    <rPh sb="13" eb="15">
      <t>ヒカク</t>
    </rPh>
    <phoneticPr fontId="7"/>
  </si>
  <si>
    <t>差引</t>
  </si>
  <si>
    <t>前年対比</t>
  </si>
  <si>
    <t>区分</t>
  </si>
  <si>
    <t>課税標準額</t>
  </si>
  <si>
    <t>年税額 (A)</t>
  </si>
  <si>
    <t>納税者数(B)</t>
  </si>
  <si>
    <t>年税額 (C)</t>
  </si>
  <si>
    <t>納税者数(D)</t>
  </si>
  <si>
    <t>年税額</t>
  </si>
  <si>
    <t>納税者数</t>
  </si>
  <si>
    <t>年税額(A)/(C)</t>
  </si>
  <si>
    <t>納税者数(B)/(D)</t>
  </si>
  <si>
    <t>千円</t>
  </si>
  <si>
    <t>円</t>
  </si>
  <si>
    <t>人</t>
  </si>
  <si>
    <t>％</t>
  </si>
  <si>
    <t>固</t>
  </si>
  <si>
    <t>土</t>
  </si>
  <si>
    <t>地</t>
  </si>
  <si>
    <t>土地</t>
  </si>
  <si>
    <t>定</t>
  </si>
  <si>
    <t>家</t>
  </si>
  <si>
    <t>屋</t>
  </si>
  <si>
    <t>家屋</t>
  </si>
  <si>
    <t>分</t>
    <rPh sb="0" eb="1">
      <t>ブン</t>
    </rPh>
    <phoneticPr fontId="7"/>
  </si>
  <si>
    <t>資</t>
  </si>
  <si>
    <t>小計</t>
  </si>
  <si>
    <t>産</t>
  </si>
  <si>
    <t>償却資産</t>
  </si>
  <si>
    <t>税</t>
  </si>
  <si>
    <t>計</t>
  </si>
  <si>
    <t xml:space="preserve">    </t>
  </si>
  <si>
    <t>都</t>
  </si>
  <si>
    <t xml:space="preserve"> </t>
  </si>
  <si>
    <t>市</t>
  </si>
  <si>
    <t>計</t>
    <rPh sb="0" eb="1">
      <t>ケイ</t>
    </rPh>
    <phoneticPr fontId="7"/>
  </si>
  <si>
    <t>画</t>
    <rPh sb="0" eb="1">
      <t>カク</t>
    </rPh>
    <phoneticPr fontId="7"/>
  </si>
  <si>
    <t>税</t>
    <rPh sb="0" eb="1">
      <t>ゼイ</t>
    </rPh>
    <phoneticPr fontId="7"/>
  </si>
  <si>
    <t xml:space="preserve">  </t>
  </si>
  <si>
    <t>合</t>
  </si>
  <si>
    <t xml:space="preserve">   ４　第二表以下には，配分資産に係るものは含まれていない。</t>
    <rPh sb="5" eb="6">
      <t>ダイ</t>
    </rPh>
    <rPh sb="6" eb="7">
      <t>ニ</t>
    </rPh>
    <rPh sb="7" eb="8">
      <t>ヒョウ</t>
    </rPh>
    <rPh sb="8" eb="10">
      <t>イカ</t>
    </rPh>
    <rPh sb="13" eb="15">
      <t>ハイブン</t>
    </rPh>
    <rPh sb="15" eb="17">
      <t>シサン</t>
    </rPh>
    <rPh sb="18" eb="19">
      <t>カカ</t>
    </rPh>
    <rPh sb="23" eb="24">
      <t>フク</t>
    </rPh>
    <phoneticPr fontId="7"/>
  </si>
  <si>
    <t>第五表</t>
  </si>
  <si>
    <t>納税者の内訳</t>
  </si>
  <si>
    <t xml:space="preserve">  第四表</t>
  </si>
  <si>
    <t>課税標準額の内訳</t>
  </si>
  <si>
    <t>第  三  表</t>
  </si>
  <si>
    <t>年税額の内訳</t>
  </si>
  <si>
    <t>第　二　表</t>
  </si>
  <si>
    <t xml:space="preserve">  総　　計</t>
  </si>
  <si>
    <t xml:space="preserve">   １　固定資産税</t>
  </si>
  <si>
    <t xml:space="preserve">   ２　都市計画税</t>
  </si>
  <si>
    <t xml:space="preserve">    １　土地・家屋に係る固定資産税・都市計画税</t>
  </si>
  <si>
    <t xml:space="preserve">  ２　償却資産に係る固定資産税</t>
  </si>
  <si>
    <t>　　区分</t>
  </si>
  <si>
    <t>土地のみに</t>
  </si>
  <si>
    <t>家屋のみに</t>
  </si>
  <si>
    <t>土地・家屋に</t>
  </si>
  <si>
    <t>小　　計</t>
  </si>
  <si>
    <t>償却資産に</t>
  </si>
  <si>
    <t>合    計</t>
  </si>
  <si>
    <t>合　　計</t>
  </si>
  <si>
    <t xml:space="preserve">       土</t>
  </si>
  <si>
    <t xml:space="preserve">  地   (千円）</t>
  </si>
  <si>
    <t xml:space="preserve">      家</t>
  </si>
  <si>
    <t xml:space="preserve">  屋   (千円）</t>
    <rPh sb="2" eb="3">
      <t>オク</t>
    </rPh>
    <phoneticPr fontId="10"/>
  </si>
  <si>
    <t>償却資産(千円)</t>
  </si>
  <si>
    <t xml:space="preserve">      (円）</t>
  </si>
  <si>
    <t xml:space="preserve">   納 税 者 数 (人）</t>
  </si>
  <si>
    <t>　　期　別　税　額   （円）</t>
  </si>
  <si>
    <t xml:space="preserve">  年　税　額</t>
  </si>
  <si>
    <t xml:space="preserve"> 　課   税   標   準    額   (千円)</t>
  </si>
  <si>
    <t>課税される者</t>
  </si>
  <si>
    <t>固定資産税</t>
  </si>
  <si>
    <t>都市計画税</t>
  </si>
  <si>
    <t xml:space="preserve">    計</t>
  </si>
  <si>
    <t xml:space="preserve">  １　期　分</t>
  </si>
  <si>
    <t xml:space="preserve">  ２　期　分</t>
  </si>
  <si>
    <t xml:space="preserve">          （円）</t>
  </si>
  <si>
    <t xml:space="preserve">  （人）</t>
  </si>
  <si>
    <t>法人</t>
  </si>
  <si>
    <t>鶴 見 区</t>
  </si>
  <si>
    <t>個人</t>
  </si>
  <si>
    <t>神奈川区</t>
  </si>
  <si>
    <t>西   区</t>
  </si>
  <si>
    <t>中   区</t>
  </si>
  <si>
    <t>南　 区</t>
  </si>
  <si>
    <t>港 南 区</t>
  </si>
  <si>
    <t>保土ケ谷区</t>
  </si>
  <si>
    <t>旭 　 区</t>
  </si>
  <si>
    <t>磯 子 区</t>
  </si>
  <si>
    <t>金 沢 区</t>
  </si>
  <si>
    <t>港 北 区</t>
  </si>
  <si>
    <t>緑 　 区</t>
  </si>
  <si>
    <t>青 葉 区</t>
  </si>
  <si>
    <t>都 筑 区</t>
  </si>
  <si>
    <t>戸 塚 区</t>
  </si>
  <si>
    <t>栄 　 区</t>
  </si>
  <si>
    <t>泉 　 区</t>
  </si>
  <si>
    <t>瀬 谷 区</t>
  </si>
  <si>
    <t>合 　 計</t>
  </si>
  <si>
    <t xml:space="preserve">      年税額</t>
    <rPh sb="7" eb="9">
      <t>ゼイガク</t>
    </rPh>
    <phoneticPr fontId="6"/>
  </si>
  <si>
    <t>計</t>
    <phoneticPr fontId="10"/>
  </si>
  <si>
    <t>法人</t>
    <phoneticPr fontId="10"/>
  </si>
  <si>
    <t>第 六 表　　減額関係</t>
  </si>
  <si>
    <t xml:space="preserve">   １ 総計</t>
  </si>
  <si>
    <t>構造</t>
  </si>
  <si>
    <t>木造</t>
  </si>
  <si>
    <t>非木造</t>
  </si>
  <si>
    <t>合計</t>
  </si>
  <si>
    <t>　　項目</t>
  </si>
  <si>
    <t>調査表</t>
  </si>
  <si>
    <t>延床面積</t>
  </si>
  <si>
    <t>適用面積</t>
  </si>
  <si>
    <t>評価額</t>
  </si>
  <si>
    <t>枚数</t>
  </si>
  <si>
    <t>　区　名</t>
  </si>
  <si>
    <t>建築年次</t>
  </si>
  <si>
    <t>㎡</t>
  </si>
  <si>
    <t>鶴見区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</si>
  <si>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</si>
  <si>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</si>
  <si>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</si>
  <si>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</si>
  <si>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</si>
  <si>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</si>
  <si>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</si>
  <si>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</si>
  <si>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</si>
  <si>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</si>
  <si>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</si>
  <si>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</si>
  <si>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</si>
  <si>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</si>
  <si>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</si>
  <si>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 xml:space="preserve">   4　新築認定長期優良住宅に関する調（本法附則第15条の7第１項）　</t>
    <rPh sb="7" eb="9">
      <t>ニンテイ</t>
    </rPh>
    <rPh sb="9" eb="11">
      <t>チョウキ</t>
    </rPh>
    <rPh sb="11" eb="13">
      <t>ユウリョウ</t>
    </rPh>
    <phoneticPr fontId="3"/>
  </si>
  <si>
    <t xml:space="preserve">   5　新築認定長期優良中高層住宅に関する調（本法附則第15条の7第２項）　</t>
    <rPh sb="7" eb="9">
      <t>ニンテイ</t>
    </rPh>
    <rPh sb="9" eb="11">
      <t>チョウキ</t>
    </rPh>
    <rPh sb="11" eb="13">
      <t>ユウリョウ</t>
    </rPh>
    <phoneticPr fontId="3"/>
  </si>
  <si>
    <t>・</t>
    <phoneticPr fontId="7"/>
  </si>
  <si>
    <t>　 ２　土地家屋年税額( )書数値は，土地家屋課税標準額に対応する年税額である。</t>
    <phoneticPr fontId="7"/>
  </si>
  <si>
    <t>　 ３　課税標準額に税率を掛けた数値は，端数処理の関係で年税額とは一致しない。</t>
    <phoneticPr fontId="7"/>
  </si>
  <si>
    <t>-９４-</t>
    <phoneticPr fontId="6"/>
  </si>
  <si>
    <t>-９５-</t>
    <phoneticPr fontId="6"/>
  </si>
  <si>
    <t>-９６-</t>
    <phoneticPr fontId="6"/>
  </si>
  <si>
    <t>-９７-</t>
    <phoneticPr fontId="6"/>
  </si>
  <si>
    <t>-９８-</t>
    <phoneticPr fontId="6"/>
  </si>
  <si>
    <t>-９９-</t>
    <phoneticPr fontId="6"/>
  </si>
  <si>
    <t>-１０１-</t>
    <phoneticPr fontId="6"/>
  </si>
  <si>
    <t>-１００-</t>
    <phoneticPr fontId="6"/>
  </si>
  <si>
    <t>-１０２-</t>
    <phoneticPr fontId="6"/>
  </si>
  <si>
    <t>-１０３-</t>
    <phoneticPr fontId="6"/>
  </si>
  <si>
    <t>-１０４-</t>
    <phoneticPr fontId="3"/>
  </si>
  <si>
    <t>-１０５-</t>
    <phoneticPr fontId="3"/>
  </si>
  <si>
    <t>-１１４-</t>
    <phoneticPr fontId="3"/>
  </si>
  <si>
    <t>-１１５-</t>
    <phoneticPr fontId="3"/>
  </si>
  <si>
    <t>-１１２-</t>
    <phoneticPr fontId="3"/>
  </si>
  <si>
    <t>-１１３-</t>
    <phoneticPr fontId="3"/>
  </si>
  <si>
    <t>-１１０-</t>
    <phoneticPr fontId="3"/>
  </si>
  <si>
    <t>-１１１-</t>
    <phoneticPr fontId="3"/>
  </si>
  <si>
    <t>-１０８-</t>
    <phoneticPr fontId="3"/>
  </si>
  <si>
    <t>-１０９-</t>
    <phoneticPr fontId="3"/>
  </si>
  <si>
    <t>-１０６-</t>
    <phoneticPr fontId="3"/>
  </si>
  <si>
    <t>-１０７-</t>
    <phoneticPr fontId="3"/>
  </si>
  <si>
    <t xml:space="preserve">   3　新築中高層住宅に関する調（本法附則第15条の6第2項）　</t>
    <phoneticPr fontId="3"/>
  </si>
  <si>
    <t xml:space="preserve">   ２　新築住宅に関する調（本法附則第15条の6第１項）</t>
    <phoneticPr fontId="3"/>
  </si>
  <si>
    <t>合計</t>
    <rPh sb="0" eb="2">
      <t>ゴウケイ</t>
    </rPh>
    <phoneticPr fontId="6"/>
  </si>
  <si>
    <t>固定</t>
    <rPh sb="0" eb="2">
      <t>コテイ</t>
    </rPh>
    <phoneticPr fontId="6"/>
  </si>
  <si>
    <t>都計</t>
    <rPh sb="0" eb="1">
      <t>ト</t>
    </rPh>
    <rPh sb="1" eb="2">
      <t>ケイ</t>
    </rPh>
    <phoneticPr fontId="6"/>
  </si>
  <si>
    <t>6　その他の減額に関する調</t>
    <phoneticPr fontId="3"/>
  </si>
  <si>
    <t>枚数</t>
    <phoneticPr fontId="3"/>
  </si>
  <si>
    <t xml:space="preserve">      年</t>
    <phoneticPr fontId="6"/>
  </si>
  <si>
    <t>税　　　　　　　　　額</t>
    <phoneticPr fontId="6"/>
  </si>
  <si>
    <t>枚数</t>
    <phoneticPr fontId="3"/>
  </si>
  <si>
    <t>横浜市合計</t>
    <rPh sb="0" eb="3">
      <t>ヨコハマシ</t>
    </rPh>
    <rPh sb="3" eb="5">
      <t>ゴウケイ</t>
    </rPh>
    <phoneticPr fontId="3"/>
  </si>
  <si>
    <t>保土ケ谷区</t>
    <phoneticPr fontId="2"/>
  </si>
  <si>
    <t>（本法附則第15条の8第3項・4項、第15条の9第1項・4項・5項・9項・10項、第15条の10、第56条第11項・14項、Ｈ21　附則第8条第13項、Ｈ27附則第17条第10項・第12項、H30附則第20条第８項）</t>
    <rPh sb="11" eb="12">
      <t>ダイ</t>
    </rPh>
    <rPh sb="41" eb="42">
      <t>ダイ</t>
    </rPh>
    <rPh sb="44" eb="45">
      <t>ジョウ</t>
    </rPh>
    <rPh sb="98" eb="100">
      <t>フソク</t>
    </rPh>
    <rPh sb="100" eb="101">
      <t>ダイ</t>
    </rPh>
    <rPh sb="103" eb="104">
      <t>ジョウ</t>
    </rPh>
    <rPh sb="104" eb="105">
      <t>ダイ</t>
    </rPh>
    <rPh sb="106" eb="107">
      <t>コウ</t>
    </rPh>
    <phoneticPr fontId="3"/>
  </si>
  <si>
    <t>R4年度</t>
    <phoneticPr fontId="7"/>
  </si>
  <si>
    <t>R5年度</t>
    <phoneticPr fontId="7"/>
  </si>
  <si>
    <t>３年以前</t>
  </si>
  <si>
    <t>３年以前</t>
    <phoneticPr fontId="3"/>
  </si>
  <si>
    <t>４   年</t>
  </si>
  <si>
    <t>４   年</t>
    <phoneticPr fontId="3"/>
  </si>
  <si>
    <t>４  年</t>
    <phoneticPr fontId="3"/>
  </si>
  <si>
    <t>４    年</t>
    <phoneticPr fontId="3"/>
  </si>
  <si>
    <t>注１　償却資産欄( )書数値は，配分資産に係るものを内書で示す。なお，（　）書数値は、</t>
    <rPh sb="38" eb="39">
      <t>カ</t>
    </rPh>
    <rPh sb="39" eb="41">
      <t>スウチ</t>
    </rPh>
    <phoneticPr fontId="7"/>
  </si>
  <si>
    <r>
      <rPr>
        <sz val="11"/>
        <color indexed="9"/>
        <rFont val="ＭＳ Ｐ明朝"/>
        <family val="1"/>
        <charset val="128"/>
      </rPr>
      <t>注１　</t>
    </r>
    <r>
      <rPr>
        <sz val="11"/>
        <rFont val="ＭＳ Ｐ明朝"/>
        <family val="1"/>
        <charset val="128"/>
      </rPr>
      <t>当初課税分のものである。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</si>
</sst>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85" formatCode="0.0"/>
    <numFmt numFmtId="188" formatCode="\(#,##0\)"/>
    <numFmt numFmtId="190" formatCode="\(#,##0.0\)"/>
    <numFmt numFmtId="200" formatCode="#,##0;&quot;▲ &quot;#,##0"/>
    <numFmt numFmtId="204" formatCode="\(0.0\)"/>
    <numFmt numFmtId="206" formatCode="\ #,##0,"/>
    <numFmt numFmtId="207" formatCode="#,##0,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sz val="6"/>
      <name val="ＭＳ Ｐゴシック"/>
      <family val="3"/>
      <charset val="128"/>
    </font>
    <font>
      <sz val="40"/>
      <name val="ＭＳ Ｐ明朝"/>
      <family val="1"/>
      <charset val="128"/>
    </font>
    <font>
      <sz val="4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1"/>
      <color indexed="10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indexed="81"/>
      <name val="MS P ゴシック"/>
      <family val="3"/>
      <charset val="128"/>
    </font>
    <font>
      <sz val="11"/>
      <name val="明朝"/>
      <family val="1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5">
    <xf numFmtId="0" fontId="0" fillId="0" borderId="0" xfId="0"/>
    <xf numFmtId="0" fontId="9" fillId="0" borderId="0" xfId="0" applyFont="1" applyBorder="1"/>
    <xf numFmtId="0" fontId="9" fillId="0" borderId="0" xfId="0" applyFont="1"/>
    <xf numFmtId="0" fontId="12" fillId="0" borderId="0" xfId="0" applyFont="1"/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0" fontId="8" fillId="0" borderId="0" xfId="0" applyFont="1" applyFill="1" applyBorder="1"/>
    <xf numFmtId="0" fontId="8" fillId="0" borderId="0" xfId="0" applyFont="1" applyBorder="1" applyAlignment="1">
      <alignment horizontal="center"/>
    </xf>
    <xf numFmtId="3" fontId="8" fillId="0" borderId="1" xfId="0" applyNumberFormat="1" applyFont="1" applyFill="1" applyBorder="1"/>
    <xf numFmtId="0" fontId="13" fillId="0" borderId="0" xfId="0" applyFont="1"/>
    <xf numFmtId="0" fontId="13" fillId="0" borderId="0" xfId="0" applyFont="1" applyBorder="1"/>
    <xf numFmtId="0" fontId="13" fillId="0" borderId="2" xfId="0" applyFont="1" applyBorder="1"/>
    <xf numFmtId="0" fontId="13" fillId="0" borderId="1" xfId="0" applyFont="1" applyBorder="1"/>
    <xf numFmtId="0" fontId="13" fillId="0" borderId="3" xfId="0" applyFont="1" applyBorder="1"/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/>
    <xf numFmtId="0" fontId="13" fillId="0" borderId="11" xfId="0" applyFont="1" applyBorder="1"/>
    <xf numFmtId="0" fontId="13" fillId="0" borderId="13" xfId="0" applyFont="1" applyBorder="1"/>
    <xf numFmtId="0" fontId="13" fillId="0" borderId="14" xfId="0" applyFont="1" applyBorder="1"/>
    <xf numFmtId="0" fontId="13" fillId="0" borderId="14" xfId="0" applyFont="1" applyBorder="1" applyAlignment="1">
      <alignment horizontal="right"/>
    </xf>
    <xf numFmtId="0" fontId="13" fillId="0" borderId="15" xfId="0" applyFont="1" applyBorder="1" applyAlignment="1">
      <alignment horizontal="right"/>
    </xf>
    <xf numFmtId="0" fontId="13" fillId="0" borderId="16" xfId="0" applyFont="1" applyBorder="1"/>
    <xf numFmtId="0" fontId="13" fillId="0" borderId="17" xfId="0" applyFont="1" applyBorder="1"/>
    <xf numFmtId="0" fontId="15" fillId="0" borderId="16" xfId="0" applyFont="1" applyBorder="1"/>
    <xf numFmtId="0" fontId="13" fillId="0" borderId="18" xfId="0" applyFont="1" applyBorder="1"/>
    <xf numFmtId="0" fontId="13" fillId="0" borderId="19" xfId="0" applyFont="1" applyBorder="1"/>
    <xf numFmtId="190" fontId="13" fillId="0" borderId="18" xfId="0" applyNumberFormat="1" applyFont="1" applyBorder="1"/>
    <xf numFmtId="0" fontId="13" fillId="0" borderId="20" xfId="0" applyFont="1" applyBorder="1"/>
    <xf numFmtId="38" fontId="13" fillId="0" borderId="0" xfId="1" applyFont="1" applyFill="1" applyBorder="1"/>
    <xf numFmtId="3" fontId="13" fillId="0" borderId="19" xfId="0" applyNumberFormat="1" applyFont="1" applyBorder="1"/>
    <xf numFmtId="185" fontId="13" fillId="0" borderId="21" xfId="0" applyNumberFormat="1" applyFont="1" applyBorder="1"/>
    <xf numFmtId="185" fontId="13" fillId="0" borderId="19" xfId="0" applyNumberFormat="1" applyFont="1" applyBorder="1"/>
    <xf numFmtId="0" fontId="13" fillId="0" borderId="22" xfId="0" applyFont="1" applyBorder="1"/>
    <xf numFmtId="0" fontId="13" fillId="0" borderId="23" xfId="0" applyFont="1" applyBorder="1"/>
    <xf numFmtId="185" fontId="13" fillId="0" borderId="24" xfId="0" applyNumberFormat="1" applyFont="1" applyBorder="1"/>
    <xf numFmtId="185" fontId="13" fillId="0" borderId="25" xfId="0" applyNumberFormat="1" applyFont="1" applyBorder="1"/>
    <xf numFmtId="185" fontId="13" fillId="0" borderId="0" xfId="0" applyNumberFormat="1" applyFont="1" applyBorder="1"/>
    <xf numFmtId="185" fontId="13" fillId="0" borderId="18" xfId="0" applyNumberFormat="1" applyFont="1" applyBorder="1"/>
    <xf numFmtId="185" fontId="13" fillId="0" borderId="17" xfId="0" applyNumberFormat="1" applyFont="1" applyBorder="1"/>
    <xf numFmtId="185" fontId="13" fillId="0" borderId="1" xfId="0" applyNumberFormat="1" applyFont="1" applyBorder="1"/>
    <xf numFmtId="0" fontId="13" fillId="0" borderId="0" xfId="0" applyFont="1" applyBorder="1" applyAlignment="1">
      <alignment horizontal="right"/>
    </xf>
    <xf numFmtId="0" fontId="13" fillId="0" borderId="25" xfId="0" applyFont="1" applyBorder="1"/>
    <xf numFmtId="0" fontId="15" fillId="0" borderId="23" xfId="0" applyFont="1" applyBorder="1"/>
    <xf numFmtId="0" fontId="13" fillId="0" borderId="24" xfId="0" applyFont="1" applyBorder="1"/>
    <xf numFmtId="0" fontId="0" fillId="0" borderId="0" xfId="0" applyFont="1"/>
    <xf numFmtId="0" fontId="0" fillId="0" borderId="0" xfId="0" applyFont="1" applyFill="1"/>
    <xf numFmtId="0" fontId="0" fillId="0" borderId="0" xfId="0" applyFont="1" applyBorder="1"/>
    <xf numFmtId="0" fontId="13" fillId="0" borderId="26" xfId="0" applyFont="1" applyBorder="1" applyAlignment="1">
      <alignment horizontal="left"/>
    </xf>
    <xf numFmtId="0" fontId="13" fillId="0" borderId="27" xfId="0" applyFont="1" applyBorder="1"/>
    <xf numFmtId="3" fontId="13" fillId="0" borderId="28" xfId="0" applyNumberFormat="1" applyFont="1" applyBorder="1"/>
    <xf numFmtId="3" fontId="13" fillId="0" borderId="27" xfId="0" applyNumberFormat="1" applyFont="1" applyBorder="1"/>
    <xf numFmtId="3" fontId="13" fillId="0" borderId="29" xfId="0" applyNumberFormat="1" applyFont="1" applyBorder="1"/>
    <xf numFmtId="3" fontId="13" fillId="0" borderId="30" xfId="0" applyNumberFormat="1" applyFont="1" applyBorder="1"/>
    <xf numFmtId="0" fontId="13" fillId="0" borderId="16" xfId="0" applyFont="1" applyBorder="1" applyAlignment="1">
      <alignment horizontal="center"/>
    </xf>
    <xf numFmtId="0" fontId="13" fillId="0" borderId="31" xfId="0" applyFont="1" applyBorder="1"/>
    <xf numFmtId="3" fontId="13" fillId="0" borderId="32" xfId="0" applyNumberFormat="1" applyFont="1" applyBorder="1"/>
    <xf numFmtId="3" fontId="13" fillId="0" borderId="31" xfId="0" applyNumberFormat="1" applyFont="1" applyBorder="1"/>
    <xf numFmtId="3" fontId="13" fillId="0" borderId="33" xfId="0" applyNumberFormat="1" applyFont="1" applyBorder="1"/>
    <xf numFmtId="3" fontId="13" fillId="0" borderId="34" xfId="0" applyNumberFormat="1" applyFont="1" applyBorder="1"/>
    <xf numFmtId="3" fontId="13" fillId="0" borderId="9" xfId="0" applyNumberFormat="1" applyFont="1" applyBorder="1"/>
    <xf numFmtId="3" fontId="13" fillId="0" borderId="11" xfId="0" applyNumberFormat="1" applyFont="1" applyBorder="1"/>
    <xf numFmtId="3" fontId="13" fillId="0" borderId="10" xfId="0" applyNumberFormat="1" applyFont="1" applyBorder="1"/>
    <xf numFmtId="3" fontId="13" fillId="0" borderId="12" xfId="0" applyNumberFormat="1" applyFont="1" applyBorder="1"/>
    <xf numFmtId="0" fontId="15" fillId="0" borderId="0" xfId="0" applyFont="1" applyBorder="1"/>
    <xf numFmtId="0" fontId="15" fillId="0" borderId="0" xfId="0" applyFont="1"/>
    <xf numFmtId="0" fontId="14" fillId="0" borderId="13" xfId="0" applyFont="1" applyBorder="1"/>
    <xf numFmtId="0" fontId="14" fillId="0" borderId="0" xfId="0" applyFont="1" applyBorder="1"/>
    <xf numFmtId="0" fontId="14" fillId="0" borderId="0" xfId="0" applyFont="1"/>
    <xf numFmtId="3" fontId="13" fillId="0" borderId="35" xfId="0" applyNumberFormat="1" applyFont="1" applyBorder="1"/>
    <xf numFmtId="3" fontId="13" fillId="0" borderId="36" xfId="0" applyNumberFormat="1" applyFont="1" applyBorder="1"/>
    <xf numFmtId="0" fontId="13" fillId="0" borderId="20" xfId="0" applyFont="1" applyBorder="1" applyAlignment="1">
      <alignment horizontal="center"/>
    </xf>
    <xf numFmtId="3" fontId="13" fillId="0" borderId="37" xfId="0" applyNumberFormat="1" applyFont="1" applyBorder="1"/>
    <xf numFmtId="3" fontId="13" fillId="0" borderId="20" xfId="0" applyNumberFormat="1" applyFont="1" applyBorder="1"/>
    <xf numFmtId="3" fontId="13" fillId="0" borderId="38" xfId="0" applyNumberFormat="1" applyFont="1" applyBorder="1"/>
    <xf numFmtId="0" fontId="13" fillId="0" borderId="13" xfId="0" applyFont="1" applyFill="1" applyBorder="1"/>
    <xf numFmtId="0" fontId="13" fillId="0" borderId="39" xfId="0" applyFont="1" applyFill="1" applyBorder="1"/>
    <xf numFmtId="0" fontId="13" fillId="0" borderId="40" xfId="0" applyFont="1" applyFill="1" applyBorder="1"/>
    <xf numFmtId="0" fontId="13" fillId="0" borderId="26" xfId="0" applyFont="1" applyFill="1" applyBorder="1" applyAlignment="1">
      <alignment horizontal="center"/>
    </xf>
    <xf numFmtId="0" fontId="13" fillId="0" borderId="26" xfId="0" applyFont="1" applyFill="1" applyBorder="1"/>
    <xf numFmtId="0" fontId="13" fillId="0" borderId="4" xfId="0" applyFont="1" applyFill="1" applyBorder="1"/>
    <xf numFmtId="0" fontId="13" fillId="0" borderId="0" xfId="0" applyFont="1" applyFill="1" applyBorder="1"/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9" xfId="0" applyFont="1" applyFill="1" applyBorder="1"/>
    <xf numFmtId="0" fontId="13" fillId="0" borderId="11" xfId="0" applyFont="1" applyFill="1" applyBorder="1"/>
    <xf numFmtId="3" fontId="13" fillId="0" borderId="28" xfId="0" applyNumberFormat="1" applyFont="1" applyFill="1" applyBorder="1"/>
    <xf numFmtId="3" fontId="13" fillId="0" borderId="29" xfId="0" applyNumberFormat="1" applyFont="1" applyFill="1" applyBorder="1"/>
    <xf numFmtId="3" fontId="13" fillId="0" borderId="27" xfId="0" applyNumberFormat="1" applyFont="1" applyFill="1" applyBorder="1"/>
    <xf numFmtId="3" fontId="13" fillId="0" borderId="0" xfId="0" applyNumberFormat="1" applyFont="1" applyFill="1" applyBorder="1"/>
    <xf numFmtId="3" fontId="13" fillId="0" borderId="32" xfId="0" applyNumberFormat="1" applyFont="1" applyFill="1" applyBorder="1"/>
    <xf numFmtId="3" fontId="13" fillId="0" borderId="33" xfId="0" applyNumberFormat="1" applyFont="1" applyFill="1" applyBorder="1"/>
    <xf numFmtId="3" fontId="13" fillId="0" borderId="31" xfId="0" applyNumberFormat="1" applyFont="1" applyFill="1" applyBorder="1"/>
    <xf numFmtId="0" fontId="13" fillId="0" borderId="4" xfId="0" applyFont="1" applyFill="1" applyBorder="1" applyAlignment="1">
      <alignment horizontal="center"/>
    </xf>
    <xf numFmtId="3" fontId="13" fillId="0" borderId="9" xfId="0" applyNumberFormat="1" applyFont="1" applyFill="1" applyBorder="1"/>
    <xf numFmtId="3" fontId="13" fillId="0" borderId="10" xfId="0" applyNumberFormat="1" applyFont="1" applyFill="1" applyBorder="1"/>
    <xf numFmtId="3" fontId="13" fillId="0" borderId="11" xfId="0" applyNumberFormat="1" applyFont="1" applyFill="1" applyBorder="1"/>
    <xf numFmtId="0" fontId="13" fillId="0" borderId="0" xfId="0" applyFont="1" applyFill="1" applyBorder="1" applyAlignment="1">
      <alignment horizontal="center"/>
    </xf>
    <xf numFmtId="3" fontId="13" fillId="0" borderId="36" xfId="0" applyNumberFormat="1" applyFont="1" applyFill="1" applyBorder="1"/>
    <xf numFmtId="3" fontId="13" fillId="0" borderId="26" xfId="0" applyNumberFormat="1" applyFont="1" applyFill="1" applyBorder="1"/>
    <xf numFmtId="3" fontId="13" fillId="0" borderId="41" xfId="0" applyNumberFormat="1" applyFont="1" applyFill="1" applyBorder="1"/>
    <xf numFmtId="3" fontId="13" fillId="0" borderId="42" xfId="0" applyNumberFormat="1" applyFont="1" applyFill="1" applyBorder="1"/>
    <xf numFmtId="3" fontId="13" fillId="0" borderId="43" xfId="0" applyNumberFormat="1" applyFont="1" applyFill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44" xfId="0" applyFont="1" applyFill="1" applyBorder="1"/>
    <xf numFmtId="0" fontId="13" fillId="0" borderId="6" xfId="0" applyFont="1" applyFill="1" applyBorder="1"/>
    <xf numFmtId="0" fontId="13" fillId="0" borderId="8" xfId="0" applyFont="1" applyFill="1" applyBorder="1"/>
    <xf numFmtId="0" fontId="13" fillId="0" borderId="45" xfId="0" applyFont="1" applyFill="1" applyBorder="1"/>
    <xf numFmtId="0" fontId="13" fillId="0" borderId="12" xfId="0" applyFont="1" applyFill="1" applyBorder="1"/>
    <xf numFmtId="0" fontId="13" fillId="0" borderId="27" xfId="0" applyFont="1" applyFill="1" applyBorder="1"/>
    <xf numFmtId="3" fontId="13" fillId="0" borderId="46" xfId="0" applyNumberFormat="1" applyFont="1" applyFill="1" applyBorder="1"/>
    <xf numFmtId="0" fontId="13" fillId="0" borderId="16" xfId="0" applyFont="1" applyFill="1" applyBorder="1" applyAlignment="1">
      <alignment horizontal="center"/>
    </xf>
    <xf numFmtId="0" fontId="13" fillId="0" borderId="31" xfId="0" applyFont="1" applyFill="1" applyBorder="1"/>
    <xf numFmtId="3" fontId="13" fillId="0" borderId="47" xfId="0" applyNumberFormat="1" applyFont="1" applyFill="1" applyBorder="1"/>
    <xf numFmtId="0" fontId="13" fillId="0" borderId="23" xfId="0" applyFont="1" applyFill="1" applyBorder="1"/>
    <xf numFmtId="3" fontId="13" fillId="0" borderId="48" xfId="0" applyNumberFormat="1" applyFont="1" applyFill="1" applyBorder="1"/>
    <xf numFmtId="3" fontId="13" fillId="0" borderId="49" xfId="0" applyNumberFormat="1" applyFont="1" applyFill="1" applyBorder="1"/>
    <xf numFmtId="0" fontId="13" fillId="0" borderId="16" xfId="0" applyFont="1" applyFill="1" applyBorder="1"/>
    <xf numFmtId="0" fontId="13" fillId="0" borderId="19" xfId="0" applyFont="1" applyFill="1" applyBorder="1"/>
    <xf numFmtId="0" fontId="13" fillId="0" borderId="20" xfId="0" applyFont="1" applyFill="1" applyBorder="1" applyAlignment="1">
      <alignment horizontal="center"/>
    </xf>
    <xf numFmtId="3" fontId="13" fillId="0" borderId="50" xfId="0" applyNumberFormat="1" applyFont="1" applyFill="1" applyBorder="1"/>
    <xf numFmtId="49" fontId="13" fillId="0" borderId="0" xfId="0" applyNumberFormat="1" applyFont="1" applyAlignment="1"/>
    <xf numFmtId="0" fontId="13" fillId="0" borderId="0" xfId="0" applyFont="1" applyFill="1"/>
    <xf numFmtId="0" fontId="13" fillId="0" borderId="51" xfId="0" applyFont="1" applyFill="1" applyBorder="1"/>
    <xf numFmtId="0" fontId="13" fillId="0" borderId="44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5" xfId="0" applyFont="1" applyFill="1" applyBorder="1"/>
    <xf numFmtId="0" fontId="13" fillId="0" borderId="52" xfId="0" applyFont="1" applyFill="1" applyBorder="1"/>
    <xf numFmtId="0" fontId="13" fillId="0" borderId="53" xfId="0" applyFont="1" applyFill="1" applyBorder="1"/>
    <xf numFmtId="0" fontId="13" fillId="0" borderId="54" xfId="0" applyFont="1" applyFill="1" applyBorder="1"/>
    <xf numFmtId="3" fontId="13" fillId="0" borderId="55" xfId="0" applyNumberFormat="1" applyFont="1" applyFill="1" applyBorder="1"/>
    <xf numFmtId="0" fontId="13" fillId="0" borderId="40" xfId="0" applyFont="1" applyFill="1" applyBorder="1" applyAlignment="1">
      <alignment horizontal="distributed"/>
    </xf>
    <xf numFmtId="0" fontId="19" fillId="0" borderId="26" xfId="0" applyFont="1" applyFill="1" applyBorder="1"/>
    <xf numFmtId="0" fontId="18" fillId="0" borderId="0" xfId="0" applyFont="1" applyFill="1" applyBorder="1"/>
    <xf numFmtId="0" fontId="13" fillId="0" borderId="4" xfId="0" applyFont="1" applyFill="1" applyBorder="1" applyAlignment="1">
      <alignment horizontal="distributed"/>
    </xf>
    <xf numFmtId="0" fontId="13" fillId="0" borderId="56" xfId="0" applyFont="1" applyFill="1" applyBorder="1" applyAlignment="1">
      <alignment horizontal="distributed"/>
    </xf>
    <xf numFmtId="0" fontId="13" fillId="0" borderId="17" xfId="0" applyFont="1" applyFill="1" applyBorder="1" applyAlignment="1">
      <alignment horizontal="distributed"/>
    </xf>
    <xf numFmtId="0" fontId="13" fillId="0" borderId="56" xfId="0" applyFont="1" applyFill="1" applyBorder="1"/>
    <xf numFmtId="0" fontId="13" fillId="0" borderId="17" xfId="0" applyFont="1" applyFill="1" applyBorder="1"/>
    <xf numFmtId="0" fontId="20" fillId="0" borderId="6" xfId="0" applyFont="1" applyFill="1" applyBorder="1" applyAlignment="1">
      <alignment horizontal="right"/>
    </xf>
    <xf numFmtId="0" fontId="20" fillId="0" borderId="57" xfId="0" applyFont="1" applyFill="1" applyBorder="1" applyAlignment="1">
      <alignment horizontal="right"/>
    </xf>
    <xf numFmtId="0" fontId="20" fillId="0" borderId="25" xfId="0" applyFont="1" applyFill="1" applyBorder="1" applyAlignment="1">
      <alignment horizontal="right"/>
    </xf>
    <xf numFmtId="38" fontId="13" fillId="0" borderId="28" xfId="1" applyFont="1" applyFill="1" applyBorder="1"/>
    <xf numFmtId="38" fontId="13" fillId="0" borderId="29" xfId="1" applyFont="1" applyFill="1" applyBorder="1"/>
    <xf numFmtId="38" fontId="13" fillId="0" borderId="27" xfId="1" applyFont="1" applyFill="1" applyBorder="1"/>
    <xf numFmtId="0" fontId="13" fillId="0" borderId="23" xfId="0" applyFont="1" applyFill="1" applyBorder="1" applyAlignment="1">
      <alignment horizontal="distributed"/>
    </xf>
    <xf numFmtId="38" fontId="13" fillId="0" borderId="9" xfId="1" applyFont="1" applyFill="1" applyBorder="1"/>
    <xf numFmtId="38" fontId="13" fillId="0" borderId="10" xfId="1" applyFont="1" applyFill="1" applyBorder="1"/>
    <xf numFmtId="38" fontId="13" fillId="0" borderId="11" xfId="1" applyFont="1" applyFill="1" applyBorder="1"/>
    <xf numFmtId="0" fontId="13" fillId="0" borderId="13" xfId="0" applyFont="1" applyFill="1" applyBorder="1" applyAlignment="1">
      <alignment horizontal="justify"/>
    </xf>
    <xf numFmtId="0" fontId="13" fillId="0" borderId="13" xfId="0" applyFont="1" applyFill="1" applyBorder="1" applyAlignment="1">
      <alignment horizontal="distributed"/>
    </xf>
    <xf numFmtId="0" fontId="13" fillId="0" borderId="39" xfId="0" applyFont="1" applyFill="1" applyBorder="1" applyAlignment="1">
      <alignment horizontal="centerContinuous"/>
    </xf>
    <xf numFmtId="0" fontId="13" fillId="0" borderId="27" xfId="0" applyFont="1" applyFill="1" applyBorder="1" applyAlignment="1">
      <alignment horizontal="centerContinuous"/>
    </xf>
    <xf numFmtId="0" fontId="13" fillId="0" borderId="31" xfId="0" applyFont="1" applyFill="1" applyBorder="1" applyAlignment="1">
      <alignment horizontal="centerContinuous"/>
    </xf>
    <xf numFmtId="38" fontId="13" fillId="0" borderId="33" xfId="1" applyFont="1" applyFill="1" applyBorder="1"/>
    <xf numFmtId="38" fontId="13" fillId="0" borderId="31" xfId="1" applyFont="1" applyFill="1" applyBorder="1"/>
    <xf numFmtId="38" fontId="13" fillId="0" borderId="32" xfId="1" applyFont="1" applyFill="1" applyBorder="1"/>
    <xf numFmtId="0" fontId="13" fillId="0" borderId="55" xfId="0" applyFont="1" applyFill="1" applyBorder="1" applyAlignment="1">
      <alignment horizontal="centerContinuous"/>
    </xf>
    <xf numFmtId="0" fontId="13" fillId="0" borderId="11" xfId="0" applyFont="1" applyFill="1" applyBorder="1" applyAlignment="1">
      <alignment horizontal="centerContinuous"/>
    </xf>
    <xf numFmtId="0" fontId="18" fillId="0" borderId="1" xfId="0" applyFont="1" applyFill="1" applyBorder="1" applyAlignment="1">
      <alignment horizontal="right"/>
    </xf>
    <xf numFmtId="38" fontId="13" fillId="0" borderId="39" xfId="1" applyFont="1" applyFill="1" applyBorder="1"/>
    <xf numFmtId="38" fontId="13" fillId="0" borderId="23" xfId="1" applyFont="1" applyFill="1" applyBorder="1"/>
    <xf numFmtId="0" fontId="13" fillId="0" borderId="0" xfId="0" applyFont="1" applyFill="1" applyBorder="1" applyAlignment="1">
      <alignment horizontal="distributed"/>
    </xf>
    <xf numFmtId="0" fontId="13" fillId="0" borderId="0" xfId="0" applyFont="1" applyFill="1" applyBorder="1" applyAlignment="1">
      <alignment horizontal="centerContinuous"/>
    </xf>
    <xf numFmtId="38" fontId="13" fillId="0" borderId="40" xfId="1" applyFont="1" applyFill="1" applyBorder="1"/>
    <xf numFmtId="38" fontId="13" fillId="0" borderId="40" xfId="1" applyFont="1" applyFill="1" applyBorder="1" applyAlignment="1">
      <alignment horizontal="distributed"/>
    </xf>
    <xf numFmtId="38" fontId="13" fillId="0" borderId="4" xfId="1" applyFont="1" applyFill="1" applyBorder="1" applyAlignment="1">
      <alignment horizontal="distributed"/>
    </xf>
    <xf numFmtId="38" fontId="13" fillId="0" borderId="56" xfId="1" applyFont="1" applyFill="1" applyBorder="1"/>
    <xf numFmtId="38" fontId="20" fillId="0" borderId="6" xfId="1" applyFont="1" applyFill="1" applyBorder="1" applyAlignment="1">
      <alignment horizontal="right"/>
    </xf>
    <xf numFmtId="38" fontId="20" fillId="0" borderId="57" xfId="1" applyFont="1" applyFill="1" applyBorder="1" applyAlignment="1">
      <alignment horizontal="right"/>
    </xf>
    <xf numFmtId="38" fontId="20" fillId="0" borderId="25" xfId="1" applyFont="1" applyFill="1" applyBorder="1" applyAlignment="1">
      <alignment horizontal="right"/>
    </xf>
    <xf numFmtId="0" fontId="17" fillId="0" borderId="0" xfId="0" applyFont="1" applyFill="1"/>
    <xf numFmtId="0" fontId="13" fillId="0" borderId="38" xfId="0" applyFont="1" applyFill="1" applyBorder="1" applyAlignment="1">
      <alignment horizontal="distributed"/>
    </xf>
    <xf numFmtId="0" fontId="13" fillId="0" borderId="52" xfId="0" applyFont="1" applyFill="1" applyBorder="1" applyAlignment="1">
      <alignment horizontal="distributed"/>
    </xf>
    <xf numFmtId="0" fontId="20" fillId="0" borderId="54" xfId="0" applyFont="1" applyFill="1" applyBorder="1" applyAlignment="1">
      <alignment horizontal="right"/>
    </xf>
    <xf numFmtId="38" fontId="20" fillId="0" borderId="54" xfId="1" applyFont="1" applyFill="1" applyBorder="1" applyAlignment="1">
      <alignment horizontal="right"/>
    </xf>
    <xf numFmtId="176" fontId="13" fillId="0" borderId="0" xfId="0" applyNumberFormat="1" applyFont="1" applyFill="1"/>
    <xf numFmtId="38" fontId="13" fillId="0" borderId="0" xfId="1" applyFont="1" applyFill="1"/>
    <xf numFmtId="0" fontId="18" fillId="0" borderId="6" xfId="0" applyFont="1" applyFill="1" applyBorder="1"/>
    <xf numFmtId="14" fontId="0" fillId="0" borderId="0" xfId="0" applyNumberFormat="1" applyFont="1" applyBorder="1"/>
    <xf numFmtId="14" fontId="0" fillId="0" borderId="0" xfId="0" applyNumberFormat="1" applyFont="1"/>
    <xf numFmtId="0" fontId="13" fillId="0" borderId="33" xfId="0" applyFont="1" applyBorder="1"/>
    <xf numFmtId="3" fontId="0" fillId="0" borderId="0" xfId="0" applyNumberFormat="1" applyFont="1" applyBorder="1"/>
    <xf numFmtId="3" fontId="13" fillId="0" borderId="4" xfId="0" applyNumberFormat="1" applyFont="1" applyFill="1" applyBorder="1"/>
    <xf numFmtId="204" fontId="13" fillId="0" borderId="18" xfId="0" applyNumberFormat="1" applyFont="1" applyBorder="1"/>
    <xf numFmtId="49" fontId="13" fillId="0" borderId="0" xfId="0" applyNumberFormat="1" applyFont="1" applyAlignment="1">
      <alignment horizontal="center"/>
    </xf>
    <xf numFmtId="0" fontId="13" fillId="0" borderId="34" xfId="0" applyFont="1" applyBorder="1"/>
    <xf numFmtId="14" fontId="0" fillId="0" borderId="0" xfId="0" applyNumberFormat="1" applyFont="1" applyFill="1"/>
    <xf numFmtId="38" fontId="18" fillId="0" borderId="29" xfId="1" applyFont="1" applyFill="1" applyBorder="1"/>
    <xf numFmtId="38" fontId="18" fillId="0" borderId="33" xfId="1" applyFont="1" applyFill="1" applyBorder="1"/>
    <xf numFmtId="38" fontId="18" fillId="0" borderId="10" xfId="1" applyFont="1" applyFill="1" applyBorder="1"/>
    <xf numFmtId="38" fontId="13" fillId="0" borderId="35" xfId="1" applyFont="1" applyFill="1" applyBorder="1"/>
    <xf numFmtId="0" fontId="13" fillId="0" borderId="14" xfId="0" applyFont="1" applyFill="1" applyBorder="1" applyAlignment="1">
      <alignment horizontal="right"/>
    </xf>
    <xf numFmtId="0" fontId="13" fillId="0" borderId="13" xfId="0" applyFont="1" applyFill="1" applyBorder="1" applyAlignment="1">
      <alignment horizontal="right"/>
    </xf>
    <xf numFmtId="188" fontId="13" fillId="0" borderId="16" xfId="0" applyNumberFormat="1" applyFont="1" applyFill="1" applyBorder="1"/>
    <xf numFmtId="3" fontId="13" fillId="0" borderId="19" xfId="0" applyNumberFormat="1" applyFont="1" applyFill="1" applyBorder="1"/>
    <xf numFmtId="200" fontId="13" fillId="0" borderId="35" xfId="0" applyNumberFormat="1" applyFont="1" applyFill="1" applyBorder="1"/>
    <xf numFmtId="200" fontId="13" fillId="0" borderId="19" xfId="0" applyNumberFormat="1" applyFont="1" applyFill="1" applyBorder="1"/>
    <xf numFmtId="200" fontId="13" fillId="0" borderId="37" xfId="0" applyNumberFormat="1" applyFont="1" applyFill="1" applyBorder="1"/>
    <xf numFmtId="200" fontId="13" fillId="0" borderId="20" xfId="0" applyNumberFormat="1" applyFont="1" applyFill="1" applyBorder="1"/>
    <xf numFmtId="200" fontId="13" fillId="0" borderId="16" xfId="0" applyNumberFormat="1" applyFont="1" applyFill="1" applyBorder="1"/>
    <xf numFmtId="200" fontId="13" fillId="0" borderId="17" xfId="0" applyNumberFormat="1" applyFont="1" applyFill="1" applyBorder="1"/>
    <xf numFmtId="200" fontId="13" fillId="0" borderId="23" xfId="0" applyNumberFormat="1" applyFont="1" applyFill="1" applyBorder="1"/>
    <xf numFmtId="200" fontId="13" fillId="0" borderId="25" xfId="0" applyNumberFormat="1" applyFont="1" applyFill="1" applyBorder="1"/>
    <xf numFmtId="0" fontId="13" fillId="0" borderId="14" xfId="0" applyFont="1" applyFill="1" applyBorder="1"/>
    <xf numFmtId="200" fontId="13" fillId="0" borderId="13" xfId="0" applyNumberFormat="1" applyFont="1" applyFill="1" applyBorder="1"/>
    <xf numFmtId="0" fontId="13" fillId="0" borderId="25" xfId="0" applyFont="1" applyFill="1" applyBorder="1"/>
    <xf numFmtId="0" fontId="8" fillId="0" borderId="1" xfId="0" applyFont="1" applyFill="1" applyBorder="1" applyAlignment="1">
      <alignment horizontal="center"/>
    </xf>
    <xf numFmtId="0" fontId="23" fillId="0" borderId="1" xfId="0" applyFont="1" applyFill="1" applyBorder="1"/>
    <xf numFmtId="0" fontId="13" fillId="0" borderId="29" xfId="0" quotePrefix="1" applyFont="1" applyFill="1" applyBorder="1" applyAlignment="1">
      <alignment horizontal="center"/>
    </xf>
    <xf numFmtId="0" fontId="13" fillId="0" borderId="10" xfId="0" quotePrefix="1" applyFont="1" applyFill="1" applyBorder="1" applyAlignment="1">
      <alignment horizontal="center"/>
    </xf>
    <xf numFmtId="0" fontId="20" fillId="0" borderId="7" xfId="0" applyFont="1" applyFill="1" applyBorder="1"/>
    <xf numFmtId="0" fontId="21" fillId="0" borderId="0" xfId="0" applyFont="1" applyFill="1"/>
    <xf numFmtId="38" fontId="0" fillId="0" borderId="0" xfId="1" applyFont="1" applyFill="1"/>
    <xf numFmtId="38" fontId="13" fillId="0" borderId="26" xfId="1" applyFont="1" applyFill="1" applyBorder="1"/>
    <xf numFmtId="38" fontId="19" fillId="0" borderId="26" xfId="1" applyFont="1" applyFill="1" applyBorder="1"/>
    <xf numFmtId="0" fontId="25" fillId="0" borderId="0" xfId="0" applyFont="1"/>
    <xf numFmtId="38" fontId="25" fillId="0" borderId="0" xfId="1" applyFont="1" applyFill="1"/>
    <xf numFmtId="38" fontId="26" fillId="0" borderId="56" xfId="1" applyFont="1" applyFill="1" applyBorder="1" applyAlignment="1">
      <alignment horizontal="distributed"/>
    </xf>
    <xf numFmtId="38" fontId="26" fillId="0" borderId="17" xfId="1" applyFont="1" applyFill="1" applyBorder="1" applyAlignment="1">
      <alignment horizontal="distributed"/>
    </xf>
    <xf numFmtId="3" fontId="27" fillId="0" borderId="28" xfId="0" applyNumberFormat="1" applyFont="1" applyFill="1" applyBorder="1"/>
    <xf numFmtId="3" fontId="27" fillId="0" borderId="29" xfId="0" applyNumberFormat="1" applyFont="1" applyFill="1" applyBorder="1"/>
    <xf numFmtId="3" fontId="27" fillId="0" borderId="27" xfId="0" applyNumberFormat="1" applyFont="1" applyFill="1" applyBorder="1"/>
    <xf numFmtId="3" fontId="27" fillId="0" borderId="32" xfId="0" applyNumberFormat="1" applyFont="1" applyFill="1" applyBorder="1"/>
    <xf numFmtId="3" fontId="27" fillId="0" borderId="33" xfId="0" applyNumberFormat="1" applyFont="1" applyFill="1" applyBorder="1"/>
    <xf numFmtId="3" fontId="27" fillId="0" borderId="31" xfId="0" applyNumberFormat="1" applyFont="1" applyFill="1" applyBorder="1"/>
    <xf numFmtId="3" fontId="27" fillId="0" borderId="9" xfId="0" applyNumberFormat="1" applyFont="1" applyFill="1" applyBorder="1"/>
    <xf numFmtId="3" fontId="27" fillId="0" borderId="10" xfId="0" applyNumberFormat="1" applyFont="1" applyFill="1" applyBorder="1"/>
    <xf numFmtId="3" fontId="27" fillId="0" borderId="11" xfId="0" applyNumberFormat="1" applyFont="1" applyFill="1" applyBorder="1"/>
    <xf numFmtId="0" fontId="25" fillId="0" borderId="0" xfId="0" applyFont="1" applyFill="1"/>
    <xf numFmtId="38" fontId="26" fillId="0" borderId="0" xfId="1" applyFont="1" applyFill="1"/>
    <xf numFmtId="14" fontId="25" fillId="0" borderId="0" xfId="0" applyNumberFormat="1" applyFont="1" applyFill="1"/>
    <xf numFmtId="0" fontId="27" fillId="0" borderId="1" xfId="0" applyFont="1" applyBorder="1"/>
    <xf numFmtId="0" fontId="27" fillId="0" borderId="3" xfId="0" applyFont="1" applyBorder="1"/>
    <xf numFmtId="0" fontId="27" fillId="0" borderId="0" xfId="0" applyFont="1" applyBorder="1"/>
    <xf numFmtId="0" fontId="27" fillId="0" borderId="5" xfId="0" applyFont="1" applyBorder="1"/>
    <xf numFmtId="0" fontId="27" fillId="0" borderId="7" xfId="0" applyFont="1" applyBorder="1"/>
    <xf numFmtId="0" fontId="27" fillId="0" borderId="8" xfId="0" applyFont="1" applyBorder="1"/>
    <xf numFmtId="0" fontId="27" fillId="0" borderId="51" xfId="0" applyFont="1" applyBorder="1"/>
    <xf numFmtId="0" fontId="27" fillId="0" borderId="14" xfId="0" applyFont="1" applyBorder="1"/>
    <xf numFmtId="0" fontId="27" fillId="0" borderId="52" xfId="0" applyFont="1" applyBorder="1" applyAlignment="1">
      <alignment horizontal="center"/>
    </xf>
    <xf numFmtId="0" fontId="27" fillId="0" borderId="17" xfId="0" applyFont="1" applyBorder="1"/>
    <xf numFmtId="0" fontId="27" fillId="0" borderId="19" xfId="0" applyFont="1" applyBorder="1"/>
    <xf numFmtId="0" fontId="27" fillId="0" borderId="20" xfId="0" applyFont="1" applyBorder="1"/>
    <xf numFmtId="0" fontId="27" fillId="0" borderId="52" xfId="0" applyFont="1" applyBorder="1"/>
    <xf numFmtId="0" fontId="27" fillId="0" borderId="36" xfId="0" applyFont="1" applyBorder="1"/>
    <xf numFmtId="3" fontId="27" fillId="0" borderId="19" xfId="0" applyNumberFormat="1" applyFont="1" applyFill="1" applyBorder="1"/>
    <xf numFmtId="0" fontId="27" fillId="0" borderId="58" xfId="0" applyFont="1" applyFill="1" applyBorder="1"/>
    <xf numFmtId="0" fontId="27" fillId="0" borderId="59" xfId="0" applyFont="1" applyFill="1" applyBorder="1"/>
    <xf numFmtId="0" fontId="27" fillId="0" borderId="56" xfId="0" applyFont="1" applyFill="1" applyBorder="1"/>
    <xf numFmtId="0" fontId="27" fillId="0" borderId="5" xfId="0" applyFont="1" applyFill="1" applyBorder="1"/>
    <xf numFmtId="0" fontId="27" fillId="0" borderId="58" xfId="0" applyFont="1" applyBorder="1"/>
    <xf numFmtId="0" fontId="27" fillId="0" borderId="59" xfId="0" applyFont="1" applyBorder="1"/>
    <xf numFmtId="0" fontId="27" fillId="0" borderId="56" xfId="0" applyFont="1" applyBorder="1"/>
    <xf numFmtId="0" fontId="27" fillId="0" borderId="60" xfId="0" applyFont="1" applyBorder="1" applyAlignment="1">
      <alignment horizontal="right"/>
    </xf>
    <xf numFmtId="0" fontId="27" fillId="0" borderId="43" xfId="0" applyFont="1" applyBorder="1"/>
    <xf numFmtId="0" fontId="27" fillId="0" borderId="56" xfId="0" applyFont="1" applyBorder="1" applyAlignment="1">
      <alignment horizontal="right"/>
    </xf>
    <xf numFmtId="3" fontId="27" fillId="0" borderId="35" xfId="0" applyNumberFormat="1" applyFont="1" applyFill="1" applyBorder="1"/>
    <xf numFmtId="3" fontId="27" fillId="0" borderId="37" xfId="0" applyNumberFormat="1" applyFont="1" applyFill="1" applyBorder="1"/>
    <xf numFmtId="3" fontId="27" fillId="0" borderId="20" xfId="0" applyNumberFormat="1" applyFont="1" applyFill="1" applyBorder="1"/>
    <xf numFmtId="3" fontId="27" fillId="0" borderId="26" xfId="0" applyNumberFormat="1" applyFont="1" applyFill="1" applyBorder="1"/>
    <xf numFmtId="3" fontId="27" fillId="0" borderId="41" xfId="0" applyNumberFormat="1" applyFont="1" applyFill="1" applyBorder="1"/>
    <xf numFmtId="3" fontId="27" fillId="0" borderId="42" xfId="0" applyNumberFormat="1" applyFont="1" applyFill="1" applyBorder="1"/>
    <xf numFmtId="3" fontId="27" fillId="0" borderId="39" xfId="0" applyNumberFormat="1" applyFont="1" applyFill="1" applyBorder="1"/>
    <xf numFmtId="3" fontId="27" fillId="0" borderId="61" xfId="0" applyNumberFormat="1" applyFont="1" applyFill="1" applyBorder="1"/>
    <xf numFmtId="3" fontId="27" fillId="0" borderId="55" xfId="0" applyNumberFormat="1" applyFont="1" applyFill="1" applyBorder="1"/>
    <xf numFmtId="0" fontId="27" fillId="0" borderId="29" xfId="0" quotePrefix="1" applyFont="1" applyFill="1" applyBorder="1" applyAlignment="1">
      <alignment horizontal="center"/>
    </xf>
    <xf numFmtId="0" fontId="27" fillId="0" borderId="10" xfId="0" quotePrefix="1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Continuous"/>
    </xf>
    <xf numFmtId="0" fontId="13" fillId="0" borderId="42" xfId="0" applyFont="1" applyFill="1" applyBorder="1" applyAlignment="1">
      <alignment horizontal="center"/>
    </xf>
    <xf numFmtId="3" fontId="27" fillId="0" borderId="36" xfId="0" applyNumberFormat="1" applyFont="1" applyFill="1" applyBorder="1"/>
    <xf numFmtId="3" fontId="27" fillId="0" borderId="38" xfId="0" applyNumberFormat="1" applyFont="1" applyFill="1" applyBorder="1"/>
    <xf numFmtId="38" fontId="13" fillId="0" borderId="55" xfId="1" applyFont="1" applyFill="1" applyBorder="1"/>
    <xf numFmtId="38" fontId="13" fillId="0" borderId="62" xfId="1" applyFont="1" applyFill="1" applyBorder="1"/>
    <xf numFmtId="38" fontId="13" fillId="0" borderId="63" xfId="1" applyFont="1" applyFill="1" applyBorder="1"/>
    <xf numFmtId="38" fontId="13" fillId="0" borderId="30" xfId="1" applyFont="1" applyFill="1" applyBorder="1"/>
    <xf numFmtId="38" fontId="13" fillId="0" borderId="12" xfId="1" applyFont="1" applyFill="1" applyBorder="1"/>
    <xf numFmtId="38" fontId="13" fillId="0" borderId="37" xfId="1" applyFont="1" applyFill="1" applyBorder="1"/>
    <xf numFmtId="38" fontId="13" fillId="0" borderId="38" xfId="1" applyFont="1" applyFill="1" applyBorder="1"/>
    <xf numFmtId="38" fontId="13" fillId="0" borderId="20" xfId="1" applyFont="1" applyFill="1" applyBorder="1"/>
    <xf numFmtId="38" fontId="13" fillId="0" borderId="36" xfId="1" applyFont="1" applyFill="1" applyBorder="1"/>
    <xf numFmtId="38" fontId="13" fillId="0" borderId="19" xfId="1" applyFont="1" applyFill="1" applyBorder="1"/>
    <xf numFmtId="0" fontId="27" fillId="0" borderId="61" xfId="0" quotePrefix="1" applyFont="1" applyFill="1" applyBorder="1" applyAlignment="1">
      <alignment horizontal="centerContinuous"/>
    </xf>
    <xf numFmtId="0" fontId="13" fillId="0" borderId="61" xfId="0" quotePrefix="1" applyFont="1" applyFill="1" applyBorder="1" applyAlignment="1">
      <alignment horizontal="centerContinuous"/>
    </xf>
    <xf numFmtId="206" fontId="27" fillId="0" borderId="28" xfId="0" applyNumberFormat="1" applyFont="1" applyFill="1" applyBorder="1"/>
    <xf numFmtId="206" fontId="27" fillId="0" borderId="27" xfId="0" applyNumberFormat="1" applyFont="1" applyFill="1" applyBorder="1"/>
    <xf numFmtId="206" fontId="27" fillId="0" borderId="32" xfId="0" applyNumberFormat="1" applyFont="1" applyFill="1" applyBorder="1"/>
    <xf numFmtId="206" fontId="27" fillId="0" borderId="31" xfId="0" applyNumberFormat="1" applyFont="1" applyFill="1" applyBorder="1"/>
    <xf numFmtId="206" fontId="27" fillId="0" borderId="9" xfId="0" applyNumberFormat="1" applyFont="1" applyFill="1" applyBorder="1"/>
    <xf numFmtId="206" fontId="27" fillId="0" borderId="11" xfId="0" applyNumberFormat="1" applyFont="1" applyFill="1" applyBorder="1"/>
    <xf numFmtId="207" fontId="27" fillId="0" borderId="28" xfId="0" applyNumberFormat="1" applyFont="1" applyFill="1" applyBorder="1"/>
    <xf numFmtId="207" fontId="27" fillId="0" borderId="27" xfId="0" applyNumberFormat="1" applyFont="1" applyFill="1" applyBorder="1"/>
    <xf numFmtId="207" fontId="27" fillId="0" borderId="32" xfId="0" applyNumberFormat="1" applyFont="1" applyFill="1" applyBorder="1"/>
    <xf numFmtId="207" fontId="27" fillId="0" borderId="31" xfId="0" applyNumberFormat="1" applyFont="1" applyFill="1" applyBorder="1"/>
    <xf numFmtId="207" fontId="27" fillId="0" borderId="9" xfId="0" applyNumberFormat="1" applyFont="1" applyFill="1" applyBorder="1"/>
    <xf numFmtId="207" fontId="27" fillId="0" borderId="11" xfId="0" applyNumberFormat="1" applyFont="1" applyFill="1" applyBorder="1"/>
    <xf numFmtId="207" fontId="13" fillId="0" borderId="34" xfId="0" applyNumberFormat="1" applyFont="1" applyBorder="1"/>
    <xf numFmtId="207" fontId="13" fillId="0" borderId="33" xfId="0" applyNumberFormat="1" applyFont="1" applyBorder="1"/>
    <xf numFmtId="207" fontId="13" fillId="0" borderId="28" xfId="0" applyNumberFormat="1" applyFont="1" applyFill="1" applyBorder="1"/>
    <xf numFmtId="207" fontId="13" fillId="0" borderId="27" xfId="0" applyNumberFormat="1" applyFont="1" applyFill="1" applyBorder="1"/>
    <xf numFmtId="207" fontId="13" fillId="0" borderId="32" xfId="0" applyNumberFormat="1" applyFont="1" applyFill="1" applyBorder="1"/>
    <xf numFmtId="207" fontId="13" fillId="0" borderId="31" xfId="0" applyNumberFormat="1" applyFont="1" applyFill="1" applyBorder="1"/>
    <xf numFmtId="207" fontId="13" fillId="0" borderId="9" xfId="0" applyNumberFormat="1" applyFont="1" applyFill="1" applyBorder="1"/>
    <xf numFmtId="207" fontId="13" fillId="0" borderId="11" xfId="0" applyNumberFormat="1" applyFont="1" applyFill="1" applyBorder="1"/>
    <xf numFmtId="207" fontId="27" fillId="0" borderId="35" xfId="0" applyNumberFormat="1" applyFont="1" applyFill="1" applyBorder="1"/>
    <xf numFmtId="207" fontId="27" fillId="0" borderId="19" xfId="0" applyNumberFormat="1" applyFont="1" applyFill="1" applyBorder="1"/>
    <xf numFmtId="207" fontId="27" fillId="0" borderId="37" xfId="0" applyNumberFormat="1" applyFont="1" applyFill="1" applyBorder="1"/>
    <xf numFmtId="207" fontId="27" fillId="0" borderId="20" xfId="0" applyNumberFormat="1" applyFont="1" applyFill="1" applyBorder="1"/>
    <xf numFmtId="206" fontId="13" fillId="0" borderId="28" xfId="0" applyNumberFormat="1" applyFont="1" applyBorder="1"/>
    <xf numFmtId="206" fontId="13" fillId="0" borderId="27" xfId="0" applyNumberFormat="1" applyFont="1" applyBorder="1"/>
    <xf numFmtId="206" fontId="13" fillId="0" borderId="32" xfId="0" applyNumberFormat="1" applyFont="1" applyBorder="1"/>
    <xf numFmtId="206" fontId="13" fillId="0" borderId="31" xfId="0" applyNumberFormat="1" applyFont="1" applyBorder="1"/>
    <xf numFmtId="206" fontId="13" fillId="0" borderId="9" xfId="0" applyNumberFormat="1" applyFont="1" applyBorder="1"/>
    <xf numFmtId="206" fontId="13" fillId="0" borderId="11" xfId="0" applyNumberFormat="1" applyFont="1" applyBorder="1"/>
    <xf numFmtId="206" fontId="13" fillId="0" borderId="35" xfId="0" applyNumberFormat="1" applyFont="1" applyBorder="1"/>
    <xf numFmtId="206" fontId="13" fillId="0" borderId="19" xfId="0" applyNumberFormat="1" applyFont="1" applyBorder="1"/>
    <xf numFmtId="206" fontId="13" fillId="0" borderId="37" xfId="0" applyNumberFormat="1" applyFont="1" applyBorder="1"/>
    <xf numFmtId="206" fontId="13" fillId="0" borderId="20" xfId="0" applyNumberFormat="1" applyFont="1" applyBorder="1"/>
    <xf numFmtId="3" fontId="13" fillId="0" borderId="30" xfId="0" applyNumberFormat="1" applyFont="1" applyFill="1" applyBorder="1"/>
    <xf numFmtId="3" fontId="13" fillId="0" borderId="34" xfId="0" applyNumberFormat="1" applyFont="1" applyFill="1" applyBorder="1"/>
    <xf numFmtId="3" fontId="13" fillId="0" borderId="53" xfId="0" applyNumberFormat="1" applyFont="1" applyFill="1" applyBorder="1"/>
    <xf numFmtId="3" fontId="13" fillId="0" borderId="12" xfId="0" applyNumberFormat="1" applyFont="1" applyFill="1" applyBorder="1"/>
    <xf numFmtId="3" fontId="13" fillId="0" borderId="21" xfId="0" applyNumberFormat="1" applyFont="1" applyFill="1" applyBorder="1"/>
    <xf numFmtId="3" fontId="13" fillId="0" borderId="22" xfId="0" applyNumberFormat="1" applyFont="1" applyFill="1" applyBorder="1"/>
    <xf numFmtId="3" fontId="13" fillId="0" borderId="20" xfId="0" applyNumberFormat="1" applyFont="1" applyFill="1" applyBorder="1"/>
    <xf numFmtId="3" fontId="13" fillId="0" borderId="45" xfId="0" applyNumberFormat="1" applyFont="1" applyFill="1" applyBorder="1"/>
    <xf numFmtId="38" fontId="26" fillId="0" borderId="52" xfId="1" applyFont="1" applyFill="1" applyBorder="1" applyAlignment="1">
      <alignment horizontal="distributed"/>
    </xf>
    <xf numFmtId="0" fontId="27" fillId="0" borderId="9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38" fontId="13" fillId="0" borderId="13" xfId="1" applyFont="1" applyFill="1" applyBorder="1" applyAlignment="1">
      <alignment horizontal="right"/>
    </xf>
    <xf numFmtId="38" fontId="13" fillId="0" borderId="51" xfId="1" applyFont="1" applyFill="1" applyBorder="1" applyAlignment="1">
      <alignment horizontal="right"/>
    </xf>
    <xf numFmtId="38" fontId="13" fillId="0" borderId="16" xfId="1" applyFont="1" applyFill="1" applyBorder="1"/>
    <xf numFmtId="38" fontId="13" fillId="0" borderId="52" xfId="1" applyFont="1" applyFill="1" applyBorder="1"/>
    <xf numFmtId="206" fontId="13" fillId="0" borderId="35" xfId="1" applyNumberFormat="1" applyFont="1" applyFill="1" applyBorder="1"/>
    <xf numFmtId="188" fontId="13" fillId="0" borderId="18" xfId="1" applyNumberFormat="1" applyFont="1" applyFill="1" applyBorder="1"/>
    <xf numFmtId="188" fontId="13" fillId="0" borderId="52" xfId="1" applyNumberFormat="1" applyFont="1" applyFill="1" applyBorder="1"/>
    <xf numFmtId="188" fontId="13" fillId="0" borderId="0" xfId="1" applyNumberFormat="1" applyFont="1" applyFill="1" applyBorder="1"/>
    <xf numFmtId="38" fontId="13" fillId="0" borderId="64" xfId="1" applyFont="1" applyFill="1" applyBorder="1"/>
    <xf numFmtId="0" fontId="13" fillId="0" borderId="20" xfId="0" applyFont="1" applyFill="1" applyBorder="1"/>
    <xf numFmtId="188" fontId="13" fillId="0" borderId="16" xfId="1" applyNumberFormat="1" applyFont="1" applyFill="1" applyBorder="1"/>
    <xf numFmtId="188" fontId="13" fillId="0" borderId="5" xfId="1" applyNumberFormat="1" applyFont="1" applyFill="1" applyBorder="1"/>
    <xf numFmtId="38" fontId="13" fillId="0" borderId="7" xfId="1" applyFont="1" applyFill="1" applyBorder="1"/>
    <xf numFmtId="3" fontId="13" fillId="0" borderId="25" xfId="0" applyNumberFormat="1" applyFont="1" applyFill="1" applyBorder="1"/>
    <xf numFmtId="38" fontId="13" fillId="0" borderId="54" xfId="1" applyFont="1" applyFill="1" applyBorder="1"/>
    <xf numFmtId="0" fontId="13" fillId="0" borderId="17" xfId="0" applyFont="1" applyFill="1" applyBorder="1" applyAlignment="1">
      <alignment horizontal="right"/>
    </xf>
    <xf numFmtId="38" fontId="13" fillId="0" borderId="13" xfId="1" applyFont="1" applyFill="1" applyBorder="1"/>
    <xf numFmtId="38" fontId="13" fillId="0" borderId="1" xfId="1" applyFont="1" applyFill="1" applyBorder="1"/>
    <xf numFmtId="38" fontId="13" fillId="0" borderId="51" xfId="1" applyFont="1" applyFill="1" applyBorder="1"/>
    <xf numFmtId="38" fontId="13" fillId="0" borderId="17" xfId="1" applyFont="1" applyFill="1" applyBorder="1"/>
    <xf numFmtId="3" fontId="13" fillId="0" borderId="35" xfId="1" applyNumberFormat="1" applyFont="1" applyFill="1" applyBorder="1"/>
    <xf numFmtId="3" fontId="0" fillId="0" borderId="0" xfId="0" applyNumberFormat="1" applyFont="1"/>
    <xf numFmtId="206" fontId="13" fillId="0" borderId="23" xfId="1" applyNumberFormat="1" applyFont="1" applyFill="1" applyBorder="1"/>
    <xf numFmtId="3" fontId="13" fillId="0" borderId="65" xfId="0" applyNumberFormat="1" applyFont="1" applyFill="1" applyBorder="1"/>
    <xf numFmtId="38" fontId="13" fillId="0" borderId="35" xfId="1" applyFont="1" applyFill="1" applyBorder="1" applyAlignment="1">
      <alignment horizontal="right"/>
    </xf>
    <xf numFmtId="38" fontId="13" fillId="0" borderId="36" xfId="1" applyFont="1" applyFill="1" applyBorder="1" applyAlignment="1">
      <alignment horizontal="right"/>
    </xf>
    <xf numFmtId="38" fontId="13" fillId="0" borderId="19" xfId="1" applyFont="1" applyFill="1" applyBorder="1" applyAlignment="1">
      <alignment horizontal="right"/>
    </xf>
    <xf numFmtId="38" fontId="13" fillId="0" borderId="37" xfId="1" applyFont="1" applyFill="1" applyBorder="1" applyAlignment="1">
      <alignment horizontal="right"/>
    </xf>
    <xf numFmtId="38" fontId="13" fillId="0" borderId="38" xfId="1" applyFont="1" applyFill="1" applyBorder="1" applyAlignment="1">
      <alignment horizontal="right"/>
    </xf>
    <xf numFmtId="38" fontId="13" fillId="0" borderId="20" xfId="1" applyFont="1" applyFill="1" applyBorder="1" applyAlignment="1">
      <alignment horizontal="right"/>
    </xf>
    <xf numFmtId="206" fontId="13" fillId="0" borderId="27" xfId="0" applyNumberFormat="1" applyFont="1" applyFill="1" applyBorder="1"/>
    <xf numFmtId="38" fontId="13" fillId="0" borderId="21" xfId="1" applyFont="1" applyFill="1" applyBorder="1"/>
    <xf numFmtId="0" fontId="0" fillId="0" borderId="0" xfId="0" applyFont="1" applyFill="1" applyBorder="1"/>
    <xf numFmtId="3" fontId="13" fillId="0" borderId="59" xfId="0" applyNumberFormat="1" applyFont="1" applyFill="1" applyBorder="1"/>
    <xf numFmtId="14" fontId="0" fillId="0" borderId="0" xfId="0" applyNumberFormat="1" applyFont="1" applyFill="1" applyBorder="1"/>
    <xf numFmtId="3" fontId="27" fillId="0" borderId="46" xfId="0" applyNumberFormat="1" applyFont="1" applyFill="1" applyBorder="1"/>
    <xf numFmtId="3" fontId="27" fillId="0" borderId="47" xfId="0" applyNumberFormat="1" applyFont="1" applyFill="1" applyBorder="1"/>
    <xf numFmtId="3" fontId="27" fillId="0" borderId="48" xfId="0" applyNumberFormat="1" applyFont="1" applyFill="1" applyBorder="1"/>
    <xf numFmtId="0" fontId="15" fillId="0" borderId="23" xfId="0" applyFont="1" applyFill="1" applyBorder="1"/>
    <xf numFmtId="0" fontId="13" fillId="0" borderId="65" xfId="0" applyFont="1" applyFill="1" applyBorder="1" applyAlignment="1">
      <alignment horizontal="centerContinuous"/>
    </xf>
    <xf numFmtId="0" fontId="13" fillId="0" borderId="35" xfId="0" applyFont="1" applyFill="1" applyBorder="1" applyAlignment="1">
      <alignment horizontal="distributed"/>
    </xf>
    <xf numFmtId="176" fontId="13" fillId="0" borderId="27" xfId="0" applyNumberFormat="1" applyFont="1" applyFill="1" applyBorder="1" applyAlignment="1">
      <alignment wrapText="1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/>
    <xf numFmtId="0" fontId="27" fillId="0" borderId="57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5" xfId="0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27" fillId="0" borderId="60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39" xfId="0" applyFont="1" applyBorder="1" applyAlignment="1">
      <alignment horizontal="distributed" justifyLastLine="1"/>
    </xf>
    <xf numFmtId="0" fontId="13" fillId="0" borderId="40" xfId="0" applyFont="1" applyBorder="1" applyAlignment="1">
      <alignment horizontal="distributed" justifyLastLine="1"/>
    </xf>
    <xf numFmtId="49" fontId="13" fillId="0" borderId="0" xfId="0" applyNumberFormat="1" applyFont="1" applyFill="1" applyBorder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13" fillId="0" borderId="0" xfId="1" applyNumberFormat="1" applyFont="1" applyFill="1" applyAlignment="1">
      <alignment horizontal="center"/>
    </xf>
    <xf numFmtId="0" fontId="0" fillId="0" borderId="7" xfId="0" applyFont="1" applyFill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4302" name="Line 2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4303" name="Line 3"/>
        <xdr:cNvSpPr>
          <a:spLocks noChangeShapeType="1"/>
        </xdr:cNvSpPr>
      </xdr:nvSpPr>
      <xdr:spPr bwMode="auto">
        <a:xfrm flipH="1" flipV="1">
          <a:off x="9525" y="390525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4304" name="Line 4"/>
        <xdr:cNvSpPr>
          <a:spLocks noChangeShapeType="1"/>
        </xdr:cNvSpPr>
      </xdr:nvSpPr>
      <xdr:spPr bwMode="auto">
        <a:xfrm flipH="1" flipV="1">
          <a:off x="0" y="390525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2</xdr:col>
      <xdr:colOff>0</xdr:colOff>
      <xdr:row>3</xdr:row>
      <xdr:rowOff>9525</xdr:rowOff>
    </xdr:to>
    <xdr:sp macro="" textlink="">
      <xdr:nvSpPr>
        <xdr:cNvPr id="74305" name="Line 9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4306" name="Line 10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4307" name="Line 11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4308" name="Line 12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0</xdr:colOff>
      <xdr:row>3</xdr:row>
      <xdr:rowOff>9525</xdr:rowOff>
    </xdr:to>
    <xdr:sp macro="" textlink="">
      <xdr:nvSpPr>
        <xdr:cNvPr id="75326" name="Line 2"/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5327" name="Line 3"/>
        <xdr:cNvSpPr>
          <a:spLocks noChangeShapeType="1"/>
        </xdr:cNvSpPr>
      </xdr:nvSpPr>
      <xdr:spPr bwMode="auto">
        <a:xfrm flipH="1" flipV="1">
          <a:off x="9525" y="371475"/>
          <a:ext cx="144780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1</xdr:col>
      <xdr:colOff>0</xdr:colOff>
      <xdr:row>6</xdr:row>
      <xdr:rowOff>19050</xdr:rowOff>
    </xdr:to>
    <xdr:sp macro="" textlink="">
      <xdr:nvSpPr>
        <xdr:cNvPr id="75328" name="Line 4"/>
        <xdr:cNvSpPr>
          <a:spLocks noChangeShapeType="1"/>
        </xdr:cNvSpPr>
      </xdr:nvSpPr>
      <xdr:spPr bwMode="auto">
        <a:xfrm flipH="1" flipV="1">
          <a:off x="0" y="390525"/>
          <a:ext cx="8001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5329" name="Line 11"/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5330" name="Line 12"/>
        <xdr:cNvSpPr>
          <a:spLocks noChangeShapeType="1"/>
        </xdr:cNvSpPr>
      </xdr:nvSpPr>
      <xdr:spPr bwMode="auto">
        <a:xfrm flipH="1" flipV="1">
          <a:off x="9525" y="371475"/>
          <a:ext cx="144780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5331" name="Line 13"/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5332" name="Line 14"/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6104" name="Line 2"/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6105" name="Line 3"/>
        <xdr:cNvSpPr>
          <a:spLocks noChangeShapeType="1"/>
        </xdr:cNvSpPr>
      </xdr:nvSpPr>
      <xdr:spPr bwMode="auto">
        <a:xfrm flipH="1" flipV="1">
          <a:off x="9525" y="371475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6106" name="Line 4"/>
        <xdr:cNvSpPr>
          <a:spLocks noChangeShapeType="1"/>
        </xdr:cNvSpPr>
      </xdr:nvSpPr>
      <xdr:spPr bwMode="auto">
        <a:xfrm flipH="1" flipV="1">
          <a:off x="0" y="371475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6107" name="Line 7"/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19050</xdr:rowOff>
    </xdr:to>
    <xdr:sp macro="" textlink="">
      <xdr:nvSpPr>
        <xdr:cNvPr id="77128" name="Line 1"/>
        <xdr:cNvSpPr>
          <a:spLocks noChangeShapeType="1"/>
        </xdr:cNvSpPr>
      </xdr:nvSpPr>
      <xdr:spPr bwMode="auto">
        <a:xfrm>
          <a:off x="9525" y="371475"/>
          <a:ext cx="150495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7129" name="Line 2"/>
        <xdr:cNvSpPr>
          <a:spLocks noChangeShapeType="1"/>
        </xdr:cNvSpPr>
      </xdr:nvSpPr>
      <xdr:spPr bwMode="auto">
        <a:xfrm flipH="1" flipV="1">
          <a:off x="9525" y="371475"/>
          <a:ext cx="1495425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7130" name="Line 3"/>
        <xdr:cNvSpPr>
          <a:spLocks noChangeShapeType="1"/>
        </xdr:cNvSpPr>
      </xdr:nvSpPr>
      <xdr:spPr bwMode="auto">
        <a:xfrm flipH="1" flipV="1">
          <a:off x="0" y="371475"/>
          <a:ext cx="828675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19050</xdr:rowOff>
    </xdr:to>
    <xdr:sp macro="" textlink="">
      <xdr:nvSpPr>
        <xdr:cNvPr id="77131" name="Line 4"/>
        <xdr:cNvSpPr>
          <a:spLocks noChangeShapeType="1"/>
        </xdr:cNvSpPr>
      </xdr:nvSpPr>
      <xdr:spPr bwMode="auto">
        <a:xfrm>
          <a:off x="9525" y="371475"/>
          <a:ext cx="150495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8152" name="Line 1"/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8153" name="Line 2"/>
        <xdr:cNvSpPr>
          <a:spLocks noChangeShapeType="1"/>
        </xdr:cNvSpPr>
      </xdr:nvSpPr>
      <xdr:spPr bwMode="auto">
        <a:xfrm flipH="1" flipV="1">
          <a:off x="9525" y="371475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8154" name="Line 3"/>
        <xdr:cNvSpPr>
          <a:spLocks noChangeShapeType="1"/>
        </xdr:cNvSpPr>
      </xdr:nvSpPr>
      <xdr:spPr bwMode="auto">
        <a:xfrm flipH="1" flipV="1">
          <a:off x="0" y="371475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8155" name="Line 4"/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81062" name="Line 2"/>
        <xdr:cNvSpPr>
          <a:spLocks noChangeShapeType="1"/>
        </xdr:cNvSpPr>
      </xdr:nvSpPr>
      <xdr:spPr bwMode="auto">
        <a:xfrm>
          <a:off x="9525" y="381000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81063" name="Line 3"/>
        <xdr:cNvSpPr>
          <a:spLocks noChangeShapeType="1"/>
        </xdr:cNvSpPr>
      </xdr:nvSpPr>
      <xdr:spPr bwMode="auto">
        <a:xfrm flipH="1" flipV="1">
          <a:off x="9525" y="381000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81064" name="Line 4"/>
        <xdr:cNvSpPr>
          <a:spLocks noChangeShapeType="1"/>
        </xdr:cNvSpPr>
      </xdr:nvSpPr>
      <xdr:spPr bwMode="auto">
        <a:xfrm flipH="1" flipV="1">
          <a:off x="0" y="381000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81065" name="Line 5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81066" name="Line 6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81067" name="Line 7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81068" name="Line 8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81069" name="Line 9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81070" name="Line 10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81071" name="Line 11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81072" name="Line 12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81073" name="Line 13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81074" name="Line 22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81075" name="Line 23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81076" name="Line 24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81077" name="Line 26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81078" name="Line 27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81079" name="Line 28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81080" name="Line 29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81081" name="Line 30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81082" name="Line 31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81083" name="Line 47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81084" name="Line 48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81085" name="Line 49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81086" name="Line 62"/>
        <xdr:cNvSpPr>
          <a:spLocks noChangeShapeType="1"/>
        </xdr:cNvSpPr>
      </xdr:nvSpPr>
      <xdr:spPr bwMode="auto">
        <a:xfrm>
          <a:off x="9525" y="381000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81087" name="Line 63"/>
        <xdr:cNvSpPr>
          <a:spLocks noChangeShapeType="1"/>
        </xdr:cNvSpPr>
      </xdr:nvSpPr>
      <xdr:spPr bwMode="auto">
        <a:xfrm flipH="1" flipV="1">
          <a:off x="9525" y="381000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81088" name="Line 64"/>
        <xdr:cNvSpPr>
          <a:spLocks noChangeShapeType="1"/>
        </xdr:cNvSpPr>
      </xdr:nvSpPr>
      <xdr:spPr bwMode="auto">
        <a:xfrm flipH="1" flipV="1">
          <a:off x="0" y="381000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2:K25"/>
  <sheetViews>
    <sheetView view="pageBreakPreview" zoomScaleNormal="86" zoomScaleSheetLayoutView="100" workbookViewId="0">
      <selection activeCell="M81" sqref="M80:M81"/>
    </sheetView>
  </sheetViews>
  <sheetFormatPr defaultRowHeight="13.5"/>
  <cols>
    <col min="1" max="6" width="9.375" customWidth="1"/>
  </cols>
  <sheetData>
    <row r="22" spans="2:11">
      <c r="B22" s="380" t="s">
        <v>0</v>
      </c>
      <c r="C22" s="380"/>
      <c r="D22" s="380"/>
      <c r="E22" s="380"/>
      <c r="F22" s="380"/>
      <c r="G22" s="380"/>
      <c r="H22" s="381"/>
      <c r="I22" s="381"/>
      <c r="J22" s="381"/>
      <c r="K22" s="381"/>
    </row>
    <row r="23" spans="2:11">
      <c r="B23" s="380"/>
      <c r="C23" s="380"/>
      <c r="D23" s="380"/>
      <c r="E23" s="380"/>
      <c r="F23" s="380"/>
      <c r="G23" s="380"/>
      <c r="H23" s="381"/>
      <c r="I23" s="381"/>
      <c r="J23" s="381"/>
      <c r="K23" s="381"/>
    </row>
    <row r="24" spans="2:11">
      <c r="B24" s="380"/>
      <c r="C24" s="380"/>
      <c r="D24" s="380"/>
      <c r="E24" s="380"/>
      <c r="F24" s="380"/>
      <c r="G24" s="380"/>
      <c r="H24" s="381"/>
      <c r="I24" s="381"/>
      <c r="J24" s="381"/>
      <c r="K24" s="381"/>
    </row>
    <row r="25" spans="2:11">
      <c r="B25" s="380"/>
      <c r="C25" s="380"/>
      <c r="D25" s="380"/>
      <c r="E25" s="380"/>
      <c r="F25" s="380"/>
      <c r="G25" s="380"/>
      <c r="H25" s="381"/>
      <c r="I25" s="381"/>
      <c r="J25" s="381"/>
      <c r="K25" s="381"/>
    </row>
  </sheetData>
  <mergeCells count="1">
    <mergeCell ref="B22:K25"/>
  </mergeCells>
  <phoneticPr fontId="3"/>
  <printOptions horizontalCentered="1" verticalCentered="1"/>
  <pageMargins left="0" right="0" top="0" bottom="0" header="0" footer="0"/>
  <pageSetup paperSize="9" scale="9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109"/>
  <sheetViews>
    <sheetView view="pageBreakPreview" zoomScale="115" zoomScaleNormal="100" zoomScaleSheetLayoutView="115" workbookViewId="0">
      <pane xSplit="2" ySplit="5" topLeftCell="H45" activePane="bottomRight" state="frozen"/>
      <selection activeCell="J54" sqref="J54:Q54"/>
      <selection pane="topRight" activeCell="J54" sqref="J54:Q54"/>
      <selection pane="bottomLeft" activeCell="J54" sqref="J54:Q54"/>
      <selection pane="bottomRight" activeCell="H36" sqref="H36"/>
    </sheetView>
  </sheetViews>
  <sheetFormatPr defaultRowHeight="13.5"/>
  <cols>
    <col min="1" max="1" width="10.875" style="130" customWidth="1"/>
    <col min="2" max="2" width="9" style="130"/>
    <col min="3" max="3" width="8.625" style="130" customWidth="1"/>
    <col min="4" max="5" width="11.625" style="130" customWidth="1"/>
    <col min="6" max="6" width="13.625" style="130" customWidth="1"/>
    <col min="7" max="7" width="12.625" style="130" customWidth="1"/>
    <col min="8" max="8" width="8.625" style="130" customWidth="1"/>
    <col min="9" max="10" width="11.625" style="130" customWidth="1"/>
    <col min="11" max="11" width="13.625" style="130" customWidth="1"/>
    <col min="12" max="12" width="12.625" style="130" customWidth="1"/>
    <col min="13" max="13" width="8.625" style="130" customWidth="1"/>
    <col min="14" max="15" width="11.625" style="130" customWidth="1"/>
    <col min="16" max="16" width="13.625" style="130" customWidth="1"/>
    <col min="17" max="17" width="12.625" style="130" customWidth="1"/>
    <col min="18" max="18" width="5.125" style="130" customWidth="1"/>
    <col min="19" max="16384" width="9" style="130"/>
  </cols>
  <sheetData>
    <row r="1" spans="1:18" s="52" customFormat="1"/>
    <row r="2" spans="1:18" s="52" customFormat="1" ht="15" customHeight="1" thickBot="1">
      <c r="A2" s="179" t="s">
        <v>164</v>
      </c>
      <c r="F2" s="237"/>
    </row>
    <row r="3" spans="1:18" ht="13.5" customHeight="1">
      <c r="A3" s="110"/>
      <c r="B3" s="167" t="s">
        <v>108</v>
      </c>
      <c r="C3" s="82"/>
      <c r="D3" s="83"/>
      <c r="E3" s="139" t="s">
        <v>109</v>
      </c>
      <c r="F3" s="83"/>
      <c r="G3" s="85"/>
      <c r="H3" s="82"/>
      <c r="I3" s="83"/>
      <c r="J3" s="139" t="s">
        <v>110</v>
      </c>
      <c r="K3" s="83"/>
      <c r="L3" s="140"/>
      <c r="M3" s="82"/>
      <c r="N3" s="83"/>
      <c r="O3" s="139" t="s">
        <v>111</v>
      </c>
      <c r="P3" s="83"/>
      <c r="Q3" s="85"/>
    </row>
    <row r="4" spans="1:18">
      <c r="A4" s="86"/>
      <c r="B4" s="141" t="s">
        <v>112</v>
      </c>
      <c r="C4" s="142" t="s">
        <v>113</v>
      </c>
      <c r="D4" s="143" t="s">
        <v>114</v>
      </c>
      <c r="E4" s="143" t="s">
        <v>115</v>
      </c>
      <c r="F4" s="143" t="s">
        <v>116</v>
      </c>
      <c r="G4" s="144" t="s">
        <v>6</v>
      </c>
      <c r="H4" s="142" t="s">
        <v>113</v>
      </c>
      <c r="I4" s="180" t="s">
        <v>114</v>
      </c>
      <c r="J4" s="180" t="s">
        <v>115</v>
      </c>
      <c r="K4" s="143" t="s">
        <v>116</v>
      </c>
      <c r="L4" s="144" t="s">
        <v>6</v>
      </c>
      <c r="M4" s="142" t="s">
        <v>113</v>
      </c>
      <c r="N4" s="143" t="s">
        <v>114</v>
      </c>
      <c r="O4" s="143" t="s">
        <v>115</v>
      </c>
      <c r="P4" s="143" t="s">
        <v>116</v>
      </c>
      <c r="Q4" s="144" t="s">
        <v>6</v>
      </c>
      <c r="R4" s="86"/>
    </row>
    <row r="5" spans="1:18">
      <c r="A5" s="86"/>
      <c r="B5" s="87"/>
      <c r="C5" s="142" t="s">
        <v>117</v>
      </c>
      <c r="D5" s="226"/>
      <c r="E5" s="226"/>
      <c r="F5" s="226"/>
      <c r="G5" s="227"/>
      <c r="H5" s="142" t="s">
        <v>117</v>
      </c>
      <c r="I5" s="334"/>
      <c r="J5" s="334"/>
      <c r="K5" s="226"/>
      <c r="L5" s="227"/>
      <c r="M5" s="142" t="s">
        <v>117</v>
      </c>
      <c r="N5" s="145"/>
      <c r="O5" s="145"/>
      <c r="P5" s="145"/>
      <c r="Q5" s="146"/>
    </row>
    <row r="6" spans="1:18" ht="14.25" thickBot="1">
      <c r="A6" s="186" t="s">
        <v>118</v>
      </c>
      <c r="B6" s="219" t="s">
        <v>119</v>
      </c>
      <c r="C6" s="147"/>
      <c r="D6" s="148" t="s">
        <v>120</v>
      </c>
      <c r="E6" s="148" t="s">
        <v>120</v>
      </c>
      <c r="F6" s="148" t="s">
        <v>15</v>
      </c>
      <c r="G6" s="149" t="s">
        <v>15</v>
      </c>
      <c r="H6" s="147"/>
      <c r="I6" s="182" t="s">
        <v>120</v>
      </c>
      <c r="J6" s="148" t="s">
        <v>120</v>
      </c>
      <c r="K6" s="148" t="s">
        <v>15</v>
      </c>
      <c r="L6" s="149" t="s">
        <v>15</v>
      </c>
      <c r="M6" s="147"/>
      <c r="N6" s="148" t="s">
        <v>120</v>
      </c>
      <c r="O6" s="148" t="s">
        <v>120</v>
      </c>
      <c r="P6" s="148" t="s">
        <v>15</v>
      </c>
      <c r="Q6" s="149" t="s">
        <v>15</v>
      </c>
    </row>
    <row r="7" spans="1:18" ht="16.7" customHeight="1">
      <c r="A7" s="81"/>
      <c r="B7" s="217" t="s">
        <v>179</v>
      </c>
      <c r="C7" s="168">
        <v>1474</v>
      </c>
      <c r="D7" s="151">
        <v>138935</v>
      </c>
      <c r="E7" s="151">
        <v>135145</v>
      </c>
      <c r="F7" s="151">
        <v>11530714</v>
      </c>
      <c r="G7" s="151">
        <v>5929947</v>
      </c>
      <c r="H7" s="150">
        <v>3712</v>
      </c>
      <c r="I7" s="151">
        <v>123168</v>
      </c>
      <c r="J7" s="151">
        <v>104743</v>
      </c>
      <c r="K7" s="151">
        <v>12834115</v>
      </c>
      <c r="L7" s="151">
        <v>7473794</v>
      </c>
      <c r="M7" s="150">
        <f>C7+H7</f>
        <v>5186</v>
      </c>
      <c r="N7" s="151">
        <f>D7+I7</f>
        <v>262103</v>
      </c>
      <c r="O7" s="151">
        <f>E7+J7</f>
        <v>239888</v>
      </c>
      <c r="P7" s="151">
        <f>F7+K7</f>
        <v>24364829</v>
      </c>
      <c r="Q7" s="152">
        <f>G7+L7</f>
        <v>13403741</v>
      </c>
    </row>
    <row r="8" spans="1:18" ht="16.7" customHeight="1" thickBot="1">
      <c r="A8" s="153" t="s">
        <v>121</v>
      </c>
      <c r="B8" s="218" t="s">
        <v>181</v>
      </c>
      <c r="C8" s="280">
        <v>358</v>
      </c>
      <c r="D8" s="155">
        <v>33879</v>
      </c>
      <c r="E8" s="155">
        <v>33023</v>
      </c>
      <c r="F8" s="155">
        <v>2988048</v>
      </c>
      <c r="G8" s="155">
        <v>1531988</v>
      </c>
      <c r="H8" s="154">
        <v>316</v>
      </c>
      <c r="I8" s="155">
        <v>31365</v>
      </c>
      <c r="J8" s="155">
        <v>29380</v>
      </c>
      <c r="K8" s="155">
        <v>3691455</v>
      </c>
      <c r="L8" s="155">
        <v>1958024</v>
      </c>
      <c r="M8" s="154">
        <f t="shared" ref="M8:M45" si="0">C8+H8</f>
        <v>674</v>
      </c>
      <c r="N8" s="155">
        <f t="shared" ref="N8:N45" si="1">D8+I8</f>
        <v>65244</v>
      </c>
      <c r="O8" s="155">
        <f t="shared" ref="O8:O45" si="2">E8+J8</f>
        <v>62403</v>
      </c>
      <c r="P8" s="155">
        <f t="shared" ref="P8:P45" si="3">F8+K8</f>
        <v>6679503</v>
      </c>
      <c r="Q8" s="156">
        <f t="shared" ref="Q8:Q45" si="4">G8+L8</f>
        <v>3490012</v>
      </c>
    </row>
    <row r="9" spans="1:18" ht="16.7" customHeight="1">
      <c r="A9" s="157"/>
      <c r="B9" s="217" t="s">
        <v>179</v>
      </c>
      <c r="C9" s="168">
        <v>904</v>
      </c>
      <c r="D9" s="151">
        <v>85162</v>
      </c>
      <c r="E9" s="151">
        <v>83585</v>
      </c>
      <c r="F9" s="151">
        <v>7163790</v>
      </c>
      <c r="G9" s="151">
        <v>3653434</v>
      </c>
      <c r="H9" s="150">
        <v>4112</v>
      </c>
      <c r="I9" s="151">
        <v>126352</v>
      </c>
      <c r="J9" s="151">
        <v>103388</v>
      </c>
      <c r="K9" s="151">
        <v>15668816</v>
      </c>
      <c r="L9" s="151">
        <v>9280061</v>
      </c>
      <c r="M9" s="150">
        <f t="shared" si="0"/>
        <v>5016</v>
      </c>
      <c r="N9" s="151">
        <f t="shared" si="1"/>
        <v>211514</v>
      </c>
      <c r="O9" s="151">
        <f t="shared" si="2"/>
        <v>186973</v>
      </c>
      <c r="P9" s="151">
        <f t="shared" si="3"/>
        <v>22832606</v>
      </c>
      <c r="Q9" s="152">
        <f t="shared" si="4"/>
        <v>12933495</v>
      </c>
    </row>
    <row r="10" spans="1:18" ht="16.7" customHeight="1" thickBot="1">
      <c r="A10" s="153" t="s">
        <v>85</v>
      </c>
      <c r="B10" s="218" t="s">
        <v>181</v>
      </c>
      <c r="C10" s="280">
        <v>187</v>
      </c>
      <c r="D10" s="155">
        <v>17808</v>
      </c>
      <c r="E10" s="155">
        <v>17598</v>
      </c>
      <c r="F10" s="155">
        <v>1613400</v>
      </c>
      <c r="G10" s="155">
        <v>815015</v>
      </c>
      <c r="H10" s="154">
        <v>2746</v>
      </c>
      <c r="I10" s="155">
        <v>39080</v>
      </c>
      <c r="J10" s="155">
        <v>37395</v>
      </c>
      <c r="K10" s="155">
        <v>4557401</v>
      </c>
      <c r="L10" s="155">
        <v>2385611</v>
      </c>
      <c r="M10" s="154">
        <f t="shared" si="0"/>
        <v>2933</v>
      </c>
      <c r="N10" s="155">
        <f t="shared" si="1"/>
        <v>56888</v>
      </c>
      <c r="O10" s="155">
        <f t="shared" si="2"/>
        <v>54993</v>
      </c>
      <c r="P10" s="155">
        <f t="shared" si="3"/>
        <v>6170801</v>
      </c>
      <c r="Q10" s="156">
        <f t="shared" si="4"/>
        <v>3200626</v>
      </c>
    </row>
    <row r="11" spans="1:18" ht="16.7" customHeight="1">
      <c r="A11" s="158"/>
      <c r="B11" s="217" t="s">
        <v>179</v>
      </c>
      <c r="C11" s="168">
        <v>394</v>
      </c>
      <c r="D11" s="151">
        <v>37148</v>
      </c>
      <c r="E11" s="151">
        <v>35557</v>
      </c>
      <c r="F11" s="151">
        <v>3104409</v>
      </c>
      <c r="G11" s="151">
        <v>1622093</v>
      </c>
      <c r="H11" s="150">
        <v>7357</v>
      </c>
      <c r="I11" s="151">
        <v>162252</v>
      </c>
      <c r="J11" s="151">
        <v>153883</v>
      </c>
      <c r="K11" s="151">
        <v>18539600</v>
      </c>
      <c r="L11" s="151">
        <v>9729847</v>
      </c>
      <c r="M11" s="150">
        <f t="shared" si="0"/>
        <v>7751</v>
      </c>
      <c r="N11" s="151">
        <f t="shared" si="1"/>
        <v>199400</v>
      </c>
      <c r="O11" s="151">
        <f t="shared" si="2"/>
        <v>189440</v>
      </c>
      <c r="P11" s="151">
        <f t="shared" si="3"/>
        <v>21644009</v>
      </c>
      <c r="Q11" s="152">
        <f t="shared" si="4"/>
        <v>11351940</v>
      </c>
    </row>
    <row r="12" spans="1:18" ht="16.7" customHeight="1" thickBot="1">
      <c r="A12" s="153" t="s">
        <v>122</v>
      </c>
      <c r="B12" s="218" t="s">
        <v>181</v>
      </c>
      <c r="C12" s="280">
        <v>88</v>
      </c>
      <c r="D12" s="155">
        <v>8172</v>
      </c>
      <c r="E12" s="155">
        <v>8058</v>
      </c>
      <c r="F12" s="155">
        <v>711456</v>
      </c>
      <c r="G12" s="155">
        <v>361168</v>
      </c>
      <c r="H12" s="154">
        <v>1243</v>
      </c>
      <c r="I12" s="155">
        <v>25240</v>
      </c>
      <c r="J12" s="155">
        <v>24060</v>
      </c>
      <c r="K12" s="155">
        <v>3138219</v>
      </c>
      <c r="L12" s="155">
        <v>1641953</v>
      </c>
      <c r="M12" s="154">
        <f t="shared" si="0"/>
        <v>1331</v>
      </c>
      <c r="N12" s="155">
        <f t="shared" si="1"/>
        <v>33412</v>
      </c>
      <c r="O12" s="155">
        <f t="shared" si="2"/>
        <v>32118</v>
      </c>
      <c r="P12" s="155">
        <f t="shared" si="3"/>
        <v>3849675</v>
      </c>
      <c r="Q12" s="156">
        <f t="shared" si="4"/>
        <v>2003121</v>
      </c>
    </row>
    <row r="13" spans="1:18" ht="16.7" customHeight="1">
      <c r="A13" s="158"/>
      <c r="B13" s="217" t="s">
        <v>179</v>
      </c>
      <c r="C13" s="168">
        <v>341</v>
      </c>
      <c r="D13" s="151">
        <v>35687</v>
      </c>
      <c r="E13" s="151">
        <v>33887</v>
      </c>
      <c r="F13" s="151">
        <v>2956657</v>
      </c>
      <c r="G13" s="151">
        <v>1551316</v>
      </c>
      <c r="H13" s="150">
        <v>8408</v>
      </c>
      <c r="I13" s="151">
        <v>220416</v>
      </c>
      <c r="J13" s="151">
        <v>197833</v>
      </c>
      <c r="K13" s="151">
        <v>27906928</v>
      </c>
      <c r="L13" s="151">
        <v>15472452</v>
      </c>
      <c r="M13" s="150">
        <f t="shared" si="0"/>
        <v>8749</v>
      </c>
      <c r="N13" s="151">
        <f t="shared" si="1"/>
        <v>256103</v>
      </c>
      <c r="O13" s="151">
        <f t="shared" si="2"/>
        <v>231720</v>
      </c>
      <c r="P13" s="151">
        <f t="shared" si="3"/>
        <v>30863585</v>
      </c>
      <c r="Q13" s="152">
        <f t="shared" si="4"/>
        <v>17023768</v>
      </c>
    </row>
    <row r="14" spans="1:18" ht="16.7" customHeight="1" thickBot="1">
      <c r="A14" s="153" t="s">
        <v>123</v>
      </c>
      <c r="B14" s="218" t="s">
        <v>181</v>
      </c>
      <c r="C14" s="280">
        <v>67</v>
      </c>
      <c r="D14" s="155">
        <v>6404</v>
      </c>
      <c r="E14" s="155">
        <v>6320</v>
      </c>
      <c r="F14" s="155">
        <v>556117</v>
      </c>
      <c r="G14" s="155">
        <v>281392</v>
      </c>
      <c r="H14" s="154">
        <v>873</v>
      </c>
      <c r="I14" s="155">
        <v>23154</v>
      </c>
      <c r="J14" s="155">
        <v>20349</v>
      </c>
      <c r="K14" s="155">
        <v>3116149</v>
      </c>
      <c r="L14" s="155">
        <v>1756187</v>
      </c>
      <c r="M14" s="154">
        <f t="shared" si="0"/>
        <v>940</v>
      </c>
      <c r="N14" s="155">
        <f t="shared" si="1"/>
        <v>29558</v>
      </c>
      <c r="O14" s="155">
        <f t="shared" si="2"/>
        <v>26669</v>
      </c>
      <c r="P14" s="155">
        <f t="shared" si="3"/>
        <v>3672266</v>
      </c>
      <c r="Q14" s="156">
        <f t="shared" si="4"/>
        <v>2037579</v>
      </c>
    </row>
    <row r="15" spans="1:18" ht="16.7" customHeight="1">
      <c r="A15" s="158"/>
      <c r="B15" s="217" t="s">
        <v>179</v>
      </c>
      <c r="C15" s="168">
        <v>758</v>
      </c>
      <c r="D15" s="151">
        <v>70505</v>
      </c>
      <c r="E15" s="151">
        <v>68674</v>
      </c>
      <c r="F15" s="151">
        <v>5889378</v>
      </c>
      <c r="G15" s="151">
        <v>3017745</v>
      </c>
      <c r="H15" s="150">
        <v>1670</v>
      </c>
      <c r="I15" s="151">
        <v>72582</v>
      </c>
      <c r="J15" s="151">
        <v>66806</v>
      </c>
      <c r="K15" s="151">
        <v>8371307</v>
      </c>
      <c r="L15" s="151">
        <v>4524471</v>
      </c>
      <c r="M15" s="150">
        <f t="shared" si="0"/>
        <v>2428</v>
      </c>
      <c r="N15" s="151">
        <f t="shared" si="1"/>
        <v>143087</v>
      </c>
      <c r="O15" s="151">
        <f t="shared" si="2"/>
        <v>135480</v>
      </c>
      <c r="P15" s="151">
        <f t="shared" si="3"/>
        <v>14260685</v>
      </c>
      <c r="Q15" s="152">
        <f t="shared" si="4"/>
        <v>7542216</v>
      </c>
    </row>
    <row r="16" spans="1:18" ht="16.7" customHeight="1" thickBot="1">
      <c r="A16" s="153" t="s">
        <v>124</v>
      </c>
      <c r="B16" s="218" t="s">
        <v>181</v>
      </c>
      <c r="C16" s="280">
        <v>189</v>
      </c>
      <c r="D16" s="155">
        <v>17598</v>
      </c>
      <c r="E16" s="155">
        <v>17120</v>
      </c>
      <c r="F16" s="155">
        <v>1550036</v>
      </c>
      <c r="G16" s="155">
        <v>796669</v>
      </c>
      <c r="H16" s="154">
        <v>14</v>
      </c>
      <c r="I16" s="155">
        <v>4609</v>
      </c>
      <c r="J16" s="155">
        <v>3284</v>
      </c>
      <c r="K16" s="155">
        <v>508295</v>
      </c>
      <c r="L16" s="155">
        <v>338108</v>
      </c>
      <c r="M16" s="154">
        <f t="shared" si="0"/>
        <v>203</v>
      </c>
      <c r="N16" s="155">
        <f t="shared" si="1"/>
        <v>22207</v>
      </c>
      <c r="O16" s="155">
        <f t="shared" si="2"/>
        <v>20404</v>
      </c>
      <c r="P16" s="155">
        <f t="shared" si="3"/>
        <v>2058331</v>
      </c>
      <c r="Q16" s="156">
        <f t="shared" si="4"/>
        <v>1134777</v>
      </c>
    </row>
    <row r="17" spans="1:17" ht="16.7" customHeight="1">
      <c r="A17" s="158"/>
      <c r="B17" s="217" t="s">
        <v>179</v>
      </c>
      <c r="C17" s="168">
        <v>409</v>
      </c>
      <c r="D17" s="151">
        <v>38971</v>
      </c>
      <c r="E17" s="151">
        <v>38430</v>
      </c>
      <c r="F17" s="151">
        <v>3193997</v>
      </c>
      <c r="G17" s="151">
        <v>1619556</v>
      </c>
      <c r="H17" s="150">
        <v>4429</v>
      </c>
      <c r="I17" s="151">
        <v>82723</v>
      </c>
      <c r="J17" s="151">
        <v>80145</v>
      </c>
      <c r="K17" s="151">
        <v>9125399</v>
      </c>
      <c r="L17" s="151">
        <v>4695228</v>
      </c>
      <c r="M17" s="150">
        <f t="shared" si="0"/>
        <v>4838</v>
      </c>
      <c r="N17" s="151">
        <f t="shared" si="1"/>
        <v>121694</v>
      </c>
      <c r="O17" s="151">
        <f t="shared" si="2"/>
        <v>118575</v>
      </c>
      <c r="P17" s="151">
        <f t="shared" si="3"/>
        <v>12319396</v>
      </c>
      <c r="Q17" s="152">
        <f t="shared" si="4"/>
        <v>6314784</v>
      </c>
    </row>
    <row r="18" spans="1:17" ht="16.7" customHeight="1" thickBot="1">
      <c r="A18" s="153" t="s">
        <v>125</v>
      </c>
      <c r="B18" s="218" t="s">
        <v>181</v>
      </c>
      <c r="C18" s="280">
        <v>68</v>
      </c>
      <c r="D18" s="155">
        <v>6430</v>
      </c>
      <c r="E18" s="155">
        <v>6422</v>
      </c>
      <c r="F18" s="155">
        <v>568193</v>
      </c>
      <c r="G18" s="155">
        <v>284442</v>
      </c>
      <c r="H18" s="154">
        <v>9</v>
      </c>
      <c r="I18" s="155">
        <v>5332</v>
      </c>
      <c r="J18" s="155">
        <v>4519</v>
      </c>
      <c r="K18" s="155">
        <v>578358</v>
      </c>
      <c r="L18" s="155">
        <v>335239</v>
      </c>
      <c r="M18" s="154">
        <f t="shared" si="0"/>
        <v>77</v>
      </c>
      <c r="N18" s="155">
        <f t="shared" si="1"/>
        <v>11762</v>
      </c>
      <c r="O18" s="155">
        <f t="shared" si="2"/>
        <v>10941</v>
      </c>
      <c r="P18" s="155">
        <f t="shared" si="3"/>
        <v>1146551</v>
      </c>
      <c r="Q18" s="156">
        <f t="shared" si="4"/>
        <v>619681</v>
      </c>
    </row>
    <row r="19" spans="1:17" ht="16.7" customHeight="1">
      <c r="A19" s="158"/>
      <c r="B19" s="217" t="s">
        <v>179</v>
      </c>
      <c r="C19" s="168">
        <v>314</v>
      </c>
      <c r="D19" s="151">
        <v>31301</v>
      </c>
      <c r="E19" s="151">
        <v>30523</v>
      </c>
      <c r="F19" s="151">
        <v>2586598</v>
      </c>
      <c r="G19" s="151">
        <v>1326535</v>
      </c>
      <c r="H19" s="150">
        <v>3264</v>
      </c>
      <c r="I19" s="151">
        <v>81948</v>
      </c>
      <c r="J19" s="151">
        <v>72314</v>
      </c>
      <c r="K19" s="151">
        <v>9356427</v>
      </c>
      <c r="L19" s="151">
        <v>5221955</v>
      </c>
      <c r="M19" s="150">
        <f t="shared" si="0"/>
        <v>3578</v>
      </c>
      <c r="N19" s="151">
        <f t="shared" si="1"/>
        <v>113249</v>
      </c>
      <c r="O19" s="151">
        <f t="shared" si="2"/>
        <v>102837</v>
      </c>
      <c r="P19" s="151">
        <f t="shared" si="3"/>
        <v>11943025</v>
      </c>
      <c r="Q19" s="152">
        <f t="shared" si="4"/>
        <v>6548490</v>
      </c>
    </row>
    <row r="20" spans="1:17" ht="16.7" customHeight="1" thickBot="1">
      <c r="A20" s="153" t="s">
        <v>90</v>
      </c>
      <c r="B20" s="218" t="s">
        <v>181</v>
      </c>
      <c r="C20" s="280">
        <v>56</v>
      </c>
      <c r="D20" s="155">
        <v>5679</v>
      </c>
      <c r="E20" s="155">
        <v>5298</v>
      </c>
      <c r="F20" s="155">
        <v>505285</v>
      </c>
      <c r="G20" s="155">
        <v>269699</v>
      </c>
      <c r="H20" s="154">
        <v>226</v>
      </c>
      <c r="I20" s="155">
        <v>5982</v>
      </c>
      <c r="J20" s="155">
        <v>5729</v>
      </c>
      <c r="K20" s="155">
        <v>676349</v>
      </c>
      <c r="L20" s="155">
        <v>351040</v>
      </c>
      <c r="M20" s="154">
        <f t="shared" si="0"/>
        <v>282</v>
      </c>
      <c r="N20" s="155">
        <f t="shared" si="1"/>
        <v>11661</v>
      </c>
      <c r="O20" s="155">
        <f t="shared" si="2"/>
        <v>11027</v>
      </c>
      <c r="P20" s="155">
        <f t="shared" si="3"/>
        <v>1181634</v>
      </c>
      <c r="Q20" s="156">
        <f t="shared" si="4"/>
        <v>620739</v>
      </c>
    </row>
    <row r="21" spans="1:17" ht="16.7" customHeight="1">
      <c r="A21" s="158"/>
      <c r="B21" s="217" t="s">
        <v>179</v>
      </c>
      <c r="C21" s="150">
        <v>279</v>
      </c>
      <c r="D21" s="283">
        <v>27254</v>
      </c>
      <c r="E21" s="151">
        <v>26810</v>
      </c>
      <c r="F21" s="151">
        <v>2235629</v>
      </c>
      <c r="G21" s="281">
        <v>1136142</v>
      </c>
      <c r="H21" s="150">
        <v>3398</v>
      </c>
      <c r="I21" s="151">
        <v>72913</v>
      </c>
      <c r="J21" s="151">
        <v>67223</v>
      </c>
      <c r="K21" s="151">
        <v>7900890</v>
      </c>
      <c r="L21" s="151">
        <v>4236955</v>
      </c>
      <c r="M21" s="150">
        <f t="shared" si="0"/>
        <v>3677</v>
      </c>
      <c r="N21" s="151">
        <f t="shared" si="1"/>
        <v>100167</v>
      </c>
      <c r="O21" s="151">
        <f t="shared" si="2"/>
        <v>94033</v>
      </c>
      <c r="P21" s="151">
        <f t="shared" si="3"/>
        <v>10136519</v>
      </c>
      <c r="Q21" s="152">
        <f t="shared" si="4"/>
        <v>5373097</v>
      </c>
    </row>
    <row r="22" spans="1:17" ht="16.7" customHeight="1" thickBot="1">
      <c r="A22" s="153" t="s">
        <v>126</v>
      </c>
      <c r="B22" s="218" t="s">
        <v>181</v>
      </c>
      <c r="C22" s="154">
        <v>91</v>
      </c>
      <c r="D22" s="284">
        <v>8117</v>
      </c>
      <c r="E22" s="155">
        <v>8033</v>
      </c>
      <c r="F22" s="155">
        <v>715927</v>
      </c>
      <c r="G22" s="282">
        <v>361373</v>
      </c>
      <c r="H22" s="154">
        <v>15</v>
      </c>
      <c r="I22" s="155">
        <v>8531</v>
      </c>
      <c r="J22" s="155">
        <v>7723</v>
      </c>
      <c r="K22" s="155">
        <v>957409</v>
      </c>
      <c r="L22" s="155">
        <v>523621</v>
      </c>
      <c r="M22" s="154">
        <f t="shared" si="0"/>
        <v>106</v>
      </c>
      <c r="N22" s="155">
        <f t="shared" si="1"/>
        <v>16648</v>
      </c>
      <c r="O22" s="155">
        <f t="shared" si="2"/>
        <v>15756</v>
      </c>
      <c r="P22" s="155">
        <f t="shared" si="3"/>
        <v>1673336</v>
      </c>
      <c r="Q22" s="156">
        <f t="shared" si="4"/>
        <v>884994</v>
      </c>
    </row>
    <row r="23" spans="1:17" ht="16.7" customHeight="1">
      <c r="A23" s="158"/>
      <c r="B23" s="217" t="s">
        <v>179</v>
      </c>
      <c r="C23" s="150">
        <v>335</v>
      </c>
      <c r="D23" s="151">
        <v>32321</v>
      </c>
      <c r="E23" s="151">
        <v>31830</v>
      </c>
      <c r="F23" s="151">
        <v>2661154</v>
      </c>
      <c r="G23" s="151">
        <v>1350803</v>
      </c>
      <c r="H23" s="150">
        <v>3572</v>
      </c>
      <c r="I23" s="151">
        <v>68991</v>
      </c>
      <c r="J23" s="151">
        <v>61617</v>
      </c>
      <c r="K23" s="151">
        <v>7739049</v>
      </c>
      <c r="L23" s="151">
        <v>4300276</v>
      </c>
      <c r="M23" s="150">
        <f t="shared" si="0"/>
        <v>3907</v>
      </c>
      <c r="N23" s="151">
        <f t="shared" si="1"/>
        <v>101312</v>
      </c>
      <c r="O23" s="151">
        <f t="shared" si="2"/>
        <v>93447</v>
      </c>
      <c r="P23" s="151">
        <f t="shared" si="3"/>
        <v>10400203</v>
      </c>
      <c r="Q23" s="152">
        <f t="shared" si="4"/>
        <v>5651079</v>
      </c>
    </row>
    <row r="24" spans="1:17" ht="16.7" customHeight="1" thickBot="1">
      <c r="A24" s="153" t="s">
        <v>127</v>
      </c>
      <c r="B24" s="218" t="s">
        <v>181</v>
      </c>
      <c r="C24" s="280">
        <v>84</v>
      </c>
      <c r="D24" s="155">
        <v>7620</v>
      </c>
      <c r="E24" s="155">
        <v>7571</v>
      </c>
      <c r="F24" s="155">
        <v>669481</v>
      </c>
      <c r="G24" s="155">
        <v>336671</v>
      </c>
      <c r="H24" s="154">
        <v>471</v>
      </c>
      <c r="I24" s="155">
        <v>11441</v>
      </c>
      <c r="J24" s="155">
        <v>10876</v>
      </c>
      <c r="K24" s="155">
        <v>1307901</v>
      </c>
      <c r="L24" s="155">
        <v>686976</v>
      </c>
      <c r="M24" s="154">
        <f t="shared" si="0"/>
        <v>555</v>
      </c>
      <c r="N24" s="155">
        <f t="shared" si="1"/>
        <v>19061</v>
      </c>
      <c r="O24" s="155">
        <f t="shared" si="2"/>
        <v>18447</v>
      </c>
      <c r="P24" s="155">
        <f t="shared" si="3"/>
        <v>1977382</v>
      </c>
      <c r="Q24" s="156">
        <f t="shared" si="4"/>
        <v>1023647</v>
      </c>
    </row>
    <row r="25" spans="1:17" ht="16.7" customHeight="1">
      <c r="A25" s="158"/>
      <c r="B25" s="217" t="s">
        <v>179</v>
      </c>
      <c r="C25" s="168">
        <v>316</v>
      </c>
      <c r="D25" s="151">
        <v>31051</v>
      </c>
      <c r="E25" s="151">
        <v>30212</v>
      </c>
      <c r="F25" s="151">
        <v>2545710</v>
      </c>
      <c r="G25" s="151">
        <v>1305904</v>
      </c>
      <c r="H25" s="150">
        <v>3414</v>
      </c>
      <c r="I25" s="151">
        <v>53300</v>
      </c>
      <c r="J25" s="151">
        <v>45392</v>
      </c>
      <c r="K25" s="151">
        <v>5708320</v>
      </c>
      <c r="L25" s="151">
        <v>3323110</v>
      </c>
      <c r="M25" s="150">
        <f t="shared" si="0"/>
        <v>3730</v>
      </c>
      <c r="N25" s="151">
        <f t="shared" si="1"/>
        <v>84351</v>
      </c>
      <c r="O25" s="151">
        <f t="shared" si="2"/>
        <v>75604</v>
      </c>
      <c r="P25" s="151">
        <f t="shared" si="3"/>
        <v>8254030</v>
      </c>
      <c r="Q25" s="152">
        <f t="shared" si="4"/>
        <v>4629014</v>
      </c>
    </row>
    <row r="26" spans="1:17" ht="16.7" customHeight="1" thickBot="1">
      <c r="A26" s="153" t="s">
        <v>128</v>
      </c>
      <c r="B26" s="218" t="s">
        <v>181</v>
      </c>
      <c r="C26" s="280">
        <v>37</v>
      </c>
      <c r="D26" s="155">
        <v>3343</v>
      </c>
      <c r="E26" s="155">
        <v>3338</v>
      </c>
      <c r="F26" s="155">
        <v>294287</v>
      </c>
      <c r="G26" s="155">
        <v>147334</v>
      </c>
      <c r="H26" s="154">
        <v>2</v>
      </c>
      <c r="I26" s="155">
        <v>1673</v>
      </c>
      <c r="J26" s="155">
        <v>728</v>
      </c>
      <c r="K26" s="155">
        <v>199921</v>
      </c>
      <c r="L26" s="155">
        <v>156303</v>
      </c>
      <c r="M26" s="154">
        <f t="shared" si="0"/>
        <v>39</v>
      </c>
      <c r="N26" s="155">
        <f t="shared" si="1"/>
        <v>5016</v>
      </c>
      <c r="O26" s="155">
        <f t="shared" si="2"/>
        <v>4066</v>
      </c>
      <c r="P26" s="155">
        <f t="shared" si="3"/>
        <v>494208</v>
      </c>
      <c r="Q26" s="156">
        <f t="shared" si="4"/>
        <v>303637</v>
      </c>
    </row>
    <row r="27" spans="1:17" ht="16.7" customHeight="1">
      <c r="A27" s="158"/>
      <c r="B27" s="217" t="s">
        <v>179</v>
      </c>
      <c r="C27" s="168">
        <v>1159</v>
      </c>
      <c r="D27" s="151">
        <v>111383</v>
      </c>
      <c r="E27" s="151">
        <v>108008</v>
      </c>
      <c r="F27" s="151">
        <v>9387995</v>
      </c>
      <c r="G27" s="151">
        <v>4836164</v>
      </c>
      <c r="H27" s="150">
        <v>11109</v>
      </c>
      <c r="I27" s="151">
        <v>230144</v>
      </c>
      <c r="J27" s="151">
        <v>200412</v>
      </c>
      <c r="K27" s="151">
        <v>27712321</v>
      </c>
      <c r="L27" s="151">
        <v>15486899</v>
      </c>
      <c r="M27" s="150">
        <f t="shared" si="0"/>
        <v>12268</v>
      </c>
      <c r="N27" s="151">
        <f t="shared" si="1"/>
        <v>341527</v>
      </c>
      <c r="O27" s="151">
        <f t="shared" si="2"/>
        <v>308420</v>
      </c>
      <c r="P27" s="151">
        <f t="shared" si="3"/>
        <v>37100316</v>
      </c>
      <c r="Q27" s="152">
        <f t="shared" si="4"/>
        <v>20323063</v>
      </c>
    </row>
    <row r="28" spans="1:17" ht="16.7" customHeight="1" thickBot="1">
      <c r="A28" s="153" t="s">
        <v>129</v>
      </c>
      <c r="B28" s="218" t="s">
        <v>181</v>
      </c>
      <c r="C28" s="280">
        <v>268</v>
      </c>
      <c r="D28" s="155">
        <v>26944</v>
      </c>
      <c r="E28" s="155">
        <v>26095</v>
      </c>
      <c r="F28" s="155">
        <v>2402462</v>
      </c>
      <c r="G28" s="155">
        <v>1241771</v>
      </c>
      <c r="H28" s="154">
        <v>10525</v>
      </c>
      <c r="I28" s="155">
        <v>104789</v>
      </c>
      <c r="J28" s="155">
        <v>101143</v>
      </c>
      <c r="K28" s="155">
        <v>13595450</v>
      </c>
      <c r="L28" s="155">
        <v>7027440</v>
      </c>
      <c r="M28" s="154">
        <f t="shared" si="0"/>
        <v>10793</v>
      </c>
      <c r="N28" s="155">
        <f t="shared" si="1"/>
        <v>131733</v>
      </c>
      <c r="O28" s="155">
        <f t="shared" si="2"/>
        <v>127238</v>
      </c>
      <c r="P28" s="155">
        <f t="shared" si="3"/>
        <v>15997912</v>
      </c>
      <c r="Q28" s="156">
        <f t="shared" si="4"/>
        <v>8269211</v>
      </c>
    </row>
    <row r="29" spans="1:17" ht="16.7" customHeight="1">
      <c r="A29" s="158"/>
      <c r="B29" s="217" t="s">
        <v>179</v>
      </c>
      <c r="C29" s="168">
        <v>225</v>
      </c>
      <c r="D29" s="151">
        <v>22550</v>
      </c>
      <c r="E29" s="151">
        <v>21579</v>
      </c>
      <c r="F29" s="151">
        <v>1878349</v>
      </c>
      <c r="G29" s="151">
        <v>986968</v>
      </c>
      <c r="H29" s="150">
        <v>1666</v>
      </c>
      <c r="I29" s="151">
        <v>48635</v>
      </c>
      <c r="J29" s="151">
        <v>43869</v>
      </c>
      <c r="K29" s="151">
        <v>5228002</v>
      </c>
      <c r="L29" s="151">
        <v>2895109</v>
      </c>
      <c r="M29" s="150">
        <f t="shared" si="0"/>
        <v>1891</v>
      </c>
      <c r="N29" s="151">
        <f t="shared" si="1"/>
        <v>71185</v>
      </c>
      <c r="O29" s="151">
        <f t="shared" si="2"/>
        <v>65448</v>
      </c>
      <c r="P29" s="151">
        <f t="shared" si="3"/>
        <v>7106351</v>
      </c>
      <c r="Q29" s="152">
        <f t="shared" si="4"/>
        <v>3882077</v>
      </c>
    </row>
    <row r="30" spans="1:17" ht="16.7" customHeight="1" thickBot="1">
      <c r="A30" s="153" t="s">
        <v>130</v>
      </c>
      <c r="B30" s="218" t="s">
        <v>181</v>
      </c>
      <c r="C30" s="280">
        <v>52</v>
      </c>
      <c r="D30" s="155">
        <v>5658</v>
      </c>
      <c r="E30" s="155">
        <v>5312</v>
      </c>
      <c r="F30" s="155">
        <v>499281</v>
      </c>
      <c r="G30" s="155">
        <v>264684</v>
      </c>
      <c r="H30" s="154">
        <v>609</v>
      </c>
      <c r="I30" s="155">
        <v>14249</v>
      </c>
      <c r="J30" s="155">
        <v>12227</v>
      </c>
      <c r="K30" s="155">
        <v>1744286</v>
      </c>
      <c r="L30" s="155">
        <v>983238</v>
      </c>
      <c r="M30" s="169">
        <f t="shared" si="0"/>
        <v>661</v>
      </c>
      <c r="N30" s="155">
        <f t="shared" si="1"/>
        <v>19907</v>
      </c>
      <c r="O30" s="155">
        <f t="shared" si="2"/>
        <v>17539</v>
      </c>
      <c r="P30" s="155">
        <f t="shared" si="3"/>
        <v>2243567</v>
      </c>
      <c r="Q30" s="156">
        <f t="shared" si="4"/>
        <v>1247922</v>
      </c>
    </row>
    <row r="31" spans="1:17" ht="16.7" customHeight="1">
      <c r="A31" s="158"/>
      <c r="B31" s="217" t="s">
        <v>179</v>
      </c>
      <c r="C31" s="168">
        <v>191</v>
      </c>
      <c r="D31" s="151">
        <v>21242</v>
      </c>
      <c r="E31" s="151">
        <v>19692</v>
      </c>
      <c r="F31" s="151">
        <v>1788039</v>
      </c>
      <c r="G31" s="151">
        <v>961550</v>
      </c>
      <c r="H31" s="150">
        <v>10899</v>
      </c>
      <c r="I31" s="151">
        <v>167056</v>
      </c>
      <c r="J31" s="151">
        <v>161969</v>
      </c>
      <c r="K31" s="151">
        <v>19864173</v>
      </c>
      <c r="L31" s="151">
        <v>10184188</v>
      </c>
      <c r="M31" s="150">
        <f t="shared" si="0"/>
        <v>11090</v>
      </c>
      <c r="N31" s="151">
        <f t="shared" si="1"/>
        <v>188298</v>
      </c>
      <c r="O31" s="151">
        <f t="shared" si="2"/>
        <v>181661</v>
      </c>
      <c r="P31" s="151">
        <f t="shared" si="3"/>
        <v>21652212</v>
      </c>
      <c r="Q31" s="152">
        <f t="shared" si="4"/>
        <v>11145738</v>
      </c>
    </row>
    <row r="32" spans="1:17" ht="16.7" customHeight="1" thickBot="1">
      <c r="A32" s="153" t="s">
        <v>131</v>
      </c>
      <c r="B32" s="218" t="s">
        <v>181</v>
      </c>
      <c r="C32" s="280">
        <v>35</v>
      </c>
      <c r="D32" s="155">
        <v>4405</v>
      </c>
      <c r="E32" s="155">
        <v>3844</v>
      </c>
      <c r="F32" s="155">
        <v>384289</v>
      </c>
      <c r="G32" s="155">
        <v>218962</v>
      </c>
      <c r="H32" s="154">
        <v>653</v>
      </c>
      <c r="I32" s="155">
        <v>21001</v>
      </c>
      <c r="J32" s="155">
        <v>20061</v>
      </c>
      <c r="K32" s="155">
        <v>2552842</v>
      </c>
      <c r="L32" s="155">
        <v>1336195</v>
      </c>
      <c r="M32" s="154">
        <f t="shared" si="0"/>
        <v>688</v>
      </c>
      <c r="N32" s="155">
        <f t="shared" si="1"/>
        <v>25406</v>
      </c>
      <c r="O32" s="155">
        <f t="shared" si="2"/>
        <v>23905</v>
      </c>
      <c r="P32" s="155">
        <f t="shared" si="3"/>
        <v>2937131</v>
      </c>
      <c r="Q32" s="156">
        <f t="shared" si="4"/>
        <v>1555157</v>
      </c>
    </row>
    <row r="33" spans="1:17" ht="16.7" customHeight="1">
      <c r="A33" s="158"/>
      <c r="B33" s="217" t="s">
        <v>179</v>
      </c>
      <c r="C33" s="168">
        <v>186</v>
      </c>
      <c r="D33" s="151">
        <v>19602</v>
      </c>
      <c r="E33" s="151">
        <v>19447</v>
      </c>
      <c r="F33" s="151">
        <v>1632234</v>
      </c>
      <c r="G33" s="151">
        <v>823010</v>
      </c>
      <c r="H33" s="150">
        <v>16422</v>
      </c>
      <c r="I33" s="151">
        <v>154135</v>
      </c>
      <c r="J33" s="151">
        <v>149844</v>
      </c>
      <c r="K33" s="151">
        <v>18603125</v>
      </c>
      <c r="L33" s="151">
        <v>9595160</v>
      </c>
      <c r="M33" s="150">
        <f t="shared" si="0"/>
        <v>16608</v>
      </c>
      <c r="N33" s="151">
        <f t="shared" si="1"/>
        <v>173737</v>
      </c>
      <c r="O33" s="151">
        <f t="shared" si="2"/>
        <v>169291</v>
      </c>
      <c r="P33" s="151">
        <f t="shared" si="3"/>
        <v>20235359</v>
      </c>
      <c r="Q33" s="152">
        <f t="shared" si="4"/>
        <v>10418170</v>
      </c>
    </row>
    <row r="34" spans="1:17" ht="16.7" customHeight="1" thickBot="1">
      <c r="A34" s="153" t="s">
        <v>132</v>
      </c>
      <c r="B34" s="218" t="s">
        <v>181</v>
      </c>
      <c r="C34" s="280">
        <v>41</v>
      </c>
      <c r="D34" s="155">
        <v>3797</v>
      </c>
      <c r="E34" s="155">
        <v>3796</v>
      </c>
      <c r="F34" s="155">
        <v>345126</v>
      </c>
      <c r="G34" s="155">
        <v>172615</v>
      </c>
      <c r="H34" s="154">
        <v>2232</v>
      </c>
      <c r="I34" s="155">
        <v>39677</v>
      </c>
      <c r="J34" s="155">
        <v>38965</v>
      </c>
      <c r="K34" s="155">
        <v>4768766</v>
      </c>
      <c r="L34" s="155">
        <v>2424114</v>
      </c>
      <c r="M34" s="154">
        <f t="shared" si="0"/>
        <v>2273</v>
      </c>
      <c r="N34" s="155">
        <f t="shared" si="1"/>
        <v>43474</v>
      </c>
      <c r="O34" s="155">
        <f t="shared" si="2"/>
        <v>42761</v>
      </c>
      <c r="P34" s="155">
        <f t="shared" si="3"/>
        <v>5113892</v>
      </c>
      <c r="Q34" s="156">
        <f t="shared" si="4"/>
        <v>2596729</v>
      </c>
    </row>
    <row r="35" spans="1:17" ht="16.7" customHeight="1">
      <c r="A35" s="158"/>
      <c r="B35" s="217" t="s">
        <v>179</v>
      </c>
      <c r="C35" s="150">
        <v>686</v>
      </c>
      <c r="D35" s="151">
        <v>25430</v>
      </c>
      <c r="E35" s="151">
        <v>24725</v>
      </c>
      <c r="F35" s="151">
        <v>2097316</v>
      </c>
      <c r="G35" s="151">
        <v>1074702</v>
      </c>
      <c r="H35" s="168">
        <v>8251</v>
      </c>
      <c r="I35" s="151">
        <v>170574</v>
      </c>
      <c r="J35" s="151">
        <v>168313</v>
      </c>
      <c r="K35" s="151">
        <v>19484193</v>
      </c>
      <c r="L35" s="151">
        <v>9868983</v>
      </c>
      <c r="M35" s="150">
        <f t="shared" si="0"/>
        <v>8937</v>
      </c>
      <c r="N35" s="151">
        <f t="shared" si="1"/>
        <v>196004</v>
      </c>
      <c r="O35" s="151">
        <f t="shared" si="2"/>
        <v>193038</v>
      </c>
      <c r="P35" s="151">
        <f t="shared" si="3"/>
        <v>21581509</v>
      </c>
      <c r="Q35" s="152">
        <f t="shared" si="4"/>
        <v>10943685</v>
      </c>
    </row>
    <row r="36" spans="1:17" ht="16.7" customHeight="1" thickBot="1">
      <c r="A36" s="153" t="s">
        <v>133</v>
      </c>
      <c r="B36" s="218" t="s">
        <v>181</v>
      </c>
      <c r="C36" s="154">
        <v>114</v>
      </c>
      <c r="D36" s="155">
        <v>10651</v>
      </c>
      <c r="E36" s="155">
        <v>10518</v>
      </c>
      <c r="F36" s="155">
        <v>934753</v>
      </c>
      <c r="G36" s="155">
        <v>473144</v>
      </c>
      <c r="H36" s="280">
        <v>12</v>
      </c>
      <c r="I36" s="155">
        <v>6507</v>
      </c>
      <c r="J36" s="155">
        <v>5064</v>
      </c>
      <c r="K36" s="155">
        <v>742629</v>
      </c>
      <c r="L36" s="155">
        <v>460162</v>
      </c>
      <c r="M36" s="154">
        <f t="shared" si="0"/>
        <v>126</v>
      </c>
      <c r="N36" s="155">
        <f t="shared" si="1"/>
        <v>17158</v>
      </c>
      <c r="O36" s="155">
        <f t="shared" si="2"/>
        <v>15582</v>
      </c>
      <c r="P36" s="155">
        <f t="shared" si="3"/>
        <v>1677382</v>
      </c>
      <c r="Q36" s="156">
        <f t="shared" si="4"/>
        <v>933306</v>
      </c>
    </row>
    <row r="37" spans="1:17" ht="16.7" customHeight="1">
      <c r="A37" s="158"/>
      <c r="B37" s="217" t="s">
        <v>179</v>
      </c>
      <c r="C37" s="150">
        <v>115</v>
      </c>
      <c r="D37" s="151">
        <v>11476</v>
      </c>
      <c r="E37" s="151">
        <v>11036</v>
      </c>
      <c r="F37" s="151">
        <v>945813</v>
      </c>
      <c r="G37" s="151">
        <v>496229</v>
      </c>
      <c r="H37" s="168">
        <v>10490</v>
      </c>
      <c r="I37" s="151">
        <v>92163</v>
      </c>
      <c r="J37" s="151">
        <v>90715</v>
      </c>
      <c r="K37" s="151">
        <v>11475310</v>
      </c>
      <c r="L37" s="151">
        <v>5835242</v>
      </c>
      <c r="M37" s="150">
        <f t="shared" si="0"/>
        <v>10605</v>
      </c>
      <c r="N37" s="151">
        <f t="shared" si="1"/>
        <v>103639</v>
      </c>
      <c r="O37" s="151">
        <f t="shared" si="2"/>
        <v>101751</v>
      </c>
      <c r="P37" s="151">
        <f t="shared" si="3"/>
        <v>12421123</v>
      </c>
      <c r="Q37" s="152">
        <f t="shared" si="4"/>
        <v>6331471</v>
      </c>
    </row>
    <row r="38" spans="1:17" ht="16.7" customHeight="1" thickBot="1">
      <c r="A38" s="153" t="s">
        <v>134</v>
      </c>
      <c r="B38" s="218" t="s">
        <v>181</v>
      </c>
      <c r="C38" s="154">
        <v>28</v>
      </c>
      <c r="D38" s="155">
        <v>4363</v>
      </c>
      <c r="E38" s="155">
        <v>4284</v>
      </c>
      <c r="F38" s="155">
        <v>380247</v>
      </c>
      <c r="G38" s="155">
        <v>193267</v>
      </c>
      <c r="H38" s="280">
        <v>1352</v>
      </c>
      <c r="I38" s="155">
        <v>13218</v>
      </c>
      <c r="J38" s="155">
        <v>11139</v>
      </c>
      <c r="K38" s="155">
        <v>1529313</v>
      </c>
      <c r="L38" s="155">
        <v>875560</v>
      </c>
      <c r="M38" s="154">
        <f t="shared" si="0"/>
        <v>1380</v>
      </c>
      <c r="N38" s="155">
        <f t="shared" si="1"/>
        <v>17581</v>
      </c>
      <c r="O38" s="155">
        <f t="shared" si="2"/>
        <v>15423</v>
      </c>
      <c r="P38" s="155">
        <f t="shared" si="3"/>
        <v>1909560</v>
      </c>
      <c r="Q38" s="156">
        <f t="shared" si="4"/>
        <v>1068827</v>
      </c>
    </row>
    <row r="39" spans="1:17" ht="16.7" customHeight="1">
      <c r="A39" s="158"/>
      <c r="B39" s="217" t="s">
        <v>179</v>
      </c>
      <c r="C39" s="168">
        <v>59</v>
      </c>
      <c r="D39" s="151">
        <v>9180</v>
      </c>
      <c r="E39" s="151">
        <v>8571</v>
      </c>
      <c r="F39" s="151">
        <v>748144</v>
      </c>
      <c r="G39" s="151">
        <v>401168</v>
      </c>
      <c r="H39" s="150">
        <v>201</v>
      </c>
      <c r="I39" s="151">
        <v>19502</v>
      </c>
      <c r="J39" s="151">
        <v>18186</v>
      </c>
      <c r="K39" s="151">
        <v>1981064</v>
      </c>
      <c r="L39" s="151">
        <v>1056084</v>
      </c>
      <c r="M39" s="150">
        <f t="shared" si="0"/>
        <v>260</v>
      </c>
      <c r="N39" s="151">
        <f t="shared" si="1"/>
        <v>28682</v>
      </c>
      <c r="O39" s="151">
        <f t="shared" si="2"/>
        <v>26757</v>
      </c>
      <c r="P39" s="151">
        <f t="shared" si="3"/>
        <v>2729208</v>
      </c>
      <c r="Q39" s="152">
        <f t="shared" si="4"/>
        <v>1457252</v>
      </c>
    </row>
    <row r="40" spans="1:17" ht="16.7" customHeight="1" thickBot="1">
      <c r="A40" s="153" t="s">
        <v>135</v>
      </c>
      <c r="B40" s="218" t="s">
        <v>181</v>
      </c>
      <c r="C40" s="280">
        <v>9</v>
      </c>
      <c r="D40" s="155">
        <v>793</v>
      </c>
      <c r="E40" s="155">
        <v>793</v>
      </c>
      <c r="F40" s="155">
        <v>70183</v>
      </c>
      <c r="G40" s="155">
        <v>35092</v>
      </c>
      <c r="H40" s="154">
        <v>3</v>
      </c>
      <c r="I40" s="155">
        <v>3588</v>
      </c>
      <c r="J40" s="155">
        <v>2880</v>
      </c>
      <c r="K40" s="155">
        <v>395325</v>
      </c>
      <c r="L40" s="155">
        <v>243662</v>
      </c>
      <c r="M40" s="154">
        <f t="shared" si="0"/>
        <v>12</v>
      </c>
      <c r="N40" s="155">
        <f t="shared" si="1"/>
        <v>4381</v>
      </c>
      <c r="O40" s="155">
        <f t="shared" si="2"/>
        <v>3673</v>
      </c>
      <c r="P40" s="155">
        <f t="shared" si="3"/>
        <v>465508</v>
      </c>
      <c r="Q40" s="156">
        <f t="shared" si="4"/>
        <v>278754</v>
      </c>
    </row>
    <row r="41" spans="1:17" ht="16.7" customHeight="1">
      <c r="A41" s="158"/>
      <c r="B41" s="217" t="s">
        <v>179</v>
      </c>
      <c r="C41" s="150">
        <v>71</v>
      </c>
      <c r="D41" s="151">
        <v>7275</v>
      </c>
      <c r="E41" s="151">
        <v>7190</v>
      </c>
      <c r="F41" s="151">
        <v>601418</v>
      </c>
      <c r="G41" s="151">
        <v>303865</v>
      </c>
      <c r="H41" s="150">
        <v>740</v>
      </c>
      <c r="I41" s="151">
        <v>25847</v>
      </c>
      <c r="J41" s="151">
        <v>24686</v>
      </c>
      <c r="K41" s="151">
        <v>3002885</v>
      </c>
      <c r="L41" s="151">
        <v>1557039</v>
      </c>
      <c r="M41" s="150">
        <f t="shared" si="0"/>
        <v>811</v>
      </c>
      <c r="N41" s="151">
        <f t="shared" si="1"/>
        <v>33122</v>
      </c>
      <c r="O41" s="151">
        <f>E41+J41</f>
        <v>31876</v>
      </c>
      <c r="P41" s="151">
        <f t="shared" si="3"/>
        <v>3604303</v>
      </c>
      <c r="Q41" s="152">
        <f t="shared" si="4"/>
        <v>1860904</v>
      </c>
    </row>
    <row r="42" spans="1:17" ht="16.7" customHeight="1" thickBot="1">
      <c r="A42" s="153" t="s">
        <v>136</v>
      </c>
      <c r="B42" s="218" t="s">
        <v>181</v>
      </c>
      <c r="C42" s="154">
        <v>25</v>
      </c>
      <c r="D42" s="155">
        <v>2506</v>
      </c>
      <c r="E42" s="155">
        <v>2444</v>
      </c>
      <c r="F42" s="155">
        <v>219071</v>
      </c>
      <c r="G42" s="155">
        <v>111995</v>
      </c>
      <c r="H42" s="154">
        <v>1</v>
      </c>
      <c r="I42" s="155">
        <v>329</v>
      </c>
      <c r="J42" s="155">
        <v>329</v>
      </c>
      <c r="K42" s="155">
        <v>31746</v>
      </c>
      <c r="L42" s="155">
        <v>15873</v>
      </c>
      <c r="M42" s="154">
        <f t="shared" si="0"/>
        <v>26</v>
      </c>
      <c r="N42" s="155">
        <f t="shared" si="1"/>
        <v>2835</v>
      </c>
      <c r="O42" s="155">
        <f t="shared" si="2"/>
        <v>2773</v>
      </c>
      <c r="P42" s="155">
        <f t="shared" si="3"/>
        <v>250817</v>
      </c>
      <c r="Q42" s="156">
        <f t="shared" si="4"/>
        <v>127868</v>
      </c>
    </row>
    <row r="43" spans="1:17" ht="16.7" customHeight="1">
      <c r="A43" s="159" t="s">
        <v>180</v>
      </c>
      <c r="B43" s="160"/>
      <c r="C43" s="150">
        <f>C7+C9+C11+C13+C15+C17+C19+C21+C23+C25+C27+C29+C31+C33+C35+C37+C39+C41</f>
        <v>8216</v>
      </c>
      <c r="D43" s="151">
        <f>D7+D9+D11+D13+D15+D17+D19+D21+D23+D25+D27+D29+D31+D33+D35+D37+D39+D41</f>
        <v>756473</v>
      </c>
      <c r="E43" s="151">
        <f t="shared" ref="E43:L43" si="5">E7+E9+E11+E13+E15+E17+E19+E21+E23+E25+E27+E29+E31+E33+E35+E37+E39+E41</f>
        <v>734901</v>
      </c>
      <c r="F43" s="151">
        <f t="shared" si="5"/>
        <v>62947344</v>
      </c>
      <c r="G43" s="152">
        <f>G7+G9+G11+G13+G15+G17+G19+G21+G23+G25+G27+G29+G31+G33+G35+G37+G39+G41</f>
        <v>32397131</v>
      </c>
      <c r="H43" s="150">
        <f>H7+H9+H11+H13+H15+H17+H19+H21+H23+H25+H27+H29+H31+H33+H35+H37+H39+H41</f>
        <v>103114</v>
      </c>
      <c r="I43" s="151">
        <f t="shared" si="5"/>
        <v>1972701</v>
      </c>
      <c r="J43" s="151">
        <f t="shared" si="5"/>
        <v>1811338</v>
      </c>
      <c r="K43" s="151">
        <f t="shared" si="5"/>
        <v>230501924</v>
      </c>
      <c r="L43" s="152">
        <f t="shared" si="5"/>
        <v>124736853</v>
      </c>
      <c r="M43" s="150">
        <f t="shared" si="0"/>
        <v>111330</v>
      </c>
      <c r="N43" s="151">
        <f t="shared" si="1"/>
        <v>2729174</v>
      </c>
      <c r="O43" s="151">
        <f t="shared" si="2"/>
        <v>2546239</v>
      </c>
      <c r="P43" s="151">
        <f t="shared" si="3"/>
        <v>293449268</v>
      </c>
      <c r="Q43" s="152">
        <f t="shared" si="4"/>
        <v>157133984</v>
      </c>
    </row>
    <row r="44" spans="1:17" ht="16.7" customHeight="1">
      <c r="A44" s="291" t="s">
        <v>183</v>
      </c>
      <c r="B44" s="161"/>
      <c r="C44" s="164">
        <f>C8+C10+C12+C14+C16+C18+C20+C22+C24+C26+C28+C30+C32+C34+C36+C38+C40+C42</f>
        <v>1797</v>
      </c>
      <c r="D44" s="162">
        <f t="shared" ref="D44:L44" si="6">D8+D10+D12+D14+D16+D18+D20+D22+D24+D26+D28+D30+D32+D34+D36+D38+D40+D42</f>
        <v>174167</v>
      </c>
      <c r="E44" s="162">
        <f t="shared" si="6"/>
        <v>169867</v>
      </c>
      <c r="F44" s="162">
        <f t="shared" si="6"/>
        <v>15407642</v>
      </c>
      <c r="G44" s="163">
        <f t="shared" si="6"/>
        <v>7897281</v>
      </c>
      <c r="H44" s="164">
        <f>H8+H10+H12+H14+H16+H18+H20+H22+H24+H26+H28+H30+H32+H34+H36+H38+H40+H42</f>
        <v>21302</v>
      </c>
      <c r="I44" s="162">
        <f t="shared" si="6"/>
        <v>359765</v>
      </c>
      <c r="J44" s="162">
        <f t="shared" si="6"/>
        <v>335851</v>
      </c>
      <c r="K44" s="162">
        <f t="shared" si="6"/>
        <v>44091814</v>
      </c>
      <c r="L44" s="163">
        <f t="shared" si="6"/>
        <v>23499306</v>
      </c>
      <c r="M44" s="164">
        <f t="shared" si="0"/>
        <v>23099</v>
      </c>
      <c r="N44" s="162">
        <f t="shared" si="1"/>
        <v>533932</v>
      </c>
      <c r="O44" s="162">
        <f t="shared" si="2"/>
        <v>505718</v>
      </c>
      <c r="P44" s="162">
        <f t="shared" si="3"/>
        <v>59499456</v>
      </c>
      <c r="Q44" s="163">
        <f t="shared" si="4"/>
        <v>31396587</v>
      </c>
    </row>
    <row r="45" spans="1:17" ht="16.7" customHeight="1" thickBot="1">
      <c r="A45" s="165" t="s">
        <v>33</v>
      </c>
      <c r="B45" s="166"/>
      <c r="C45" s="154">
        <f>C43+C44</f>
        <v>10013</v>
      </c>
      <c r="D45" s="155">
        <f>D43+D44</f>
        <v>930640</v>
      </c>
      <c r="E45" s="155">
        <f t="shared" ref="E45:L45" si="7">E43+E44</f>
        <v>904768</v>
      </c>
      <c r="F45" s="155">
        <f t="shared" si="7"/>
        <v>78354986</v>
      </c>
      <c r="G45" s="156">
        <f t="shared" si="7"/>
        <v>40294412</v>
      </c>
      <c r="H45" s="154">
        <f t="shared" si="7"/>
        <v>124416</v>
      </c>
      <c r="I45" s="155">
        <f t="shared" si="7"/>
        <v>2332466</v>
      </c>
      <c r="J45" s="155">
        <f t="shared" si="7"/>
        <v>2147189</v>
      </c>
      <c r="K45" s="155">
        <f t="shared" si="7"/>
        <v>274593738</v>
      </c>
      <c r="L45" s="156">
        <f t="shared" si="7"/>
        <v>148236159</v>
      </c>
      <c r="M45" s="154">
        <f t="shared" si="0"/>
        <v>134429</v>
      </c>
      <c r="N45" s="155">
        <f t="shared" si="1"/>
        <v>3263106</v>
      </c>
      <c r="O45" s="155">
        <f t="shared" si="2"/>
        <v>3051957</v>
      </c>
      <c r="P45" s="155">
        <f t="shared" si="3"/>
        <v>352948724</v>
      </c>
      <c r="Q45" s="156">
        <f t="shared" si="4"/>
        <v>188530571</v>
      </c>
    </row>
    <row r="46" spans="1:17">
      <c r="C46" s="184"/>
      <c r="D46" s="184"/>
      <c r="E46" s="184"/>
      <c r="F46" s="184"/>
      <c r="G46" s="184"/>
      <c r="H46" s="184"/>
      <c r="I46" s="184"/>
      <c r="J46" s="184"/>
      <c r="K46" s="184"/>
      <c r="L46" s="184"/>
    </row>
    <row r="53" spans="1:17">
      <c r="A53" s="170"/>
      <c r="B53" s="104"/>
      <c r="C53" s="87"/>
    </row>
    <row r="54" spans="1:17">
      <c r="A54" s="170"/>
      <c r="B54" s="104"/>
      <c r="C54" s="87"/>
    </row>
    <row r="55" spans="1:17">
      <c r="A55" s="401" t="s">
        <v>160</v>
      </c>
      <c r="B55" s="401"/>
      <c r="C55" s="401"/>
      <c r="D55" s="401"/>
      <c r="E55" s="401"/>
      <c r="F55" s="401"/>
      <c r="G55" s="401"/>
      <c r="H55" s="401"/>
      <c r="I55" s="401"/>
      <c r="J55" s="402" t="s">
        <v>161</v>
      </c>
      <c r="K55" s="402"/>
      <c r="L55" s="402"/>
      <c r="M55" s="402"/>
      <c r="N55" s="402"/>
      <c r="O55" s="402"/>
      <c r="P55" s="402"/>
      <c r="Q55" s="402"/>
    </row>
    <row r="56" spans="1:17">
      <c r="A56" s="170"/>
      <c r="B56" s="104"/>
      <c r="C56" s="87"/>
    </row>
    <row r="57" spans="1:17">
      <c r="A57" s="170"/>
      <c r="B57" s="104"/>
      <c r="C57" s="87"/>
    </row>
    <row r="58" spans="1:17">
      <c r="A58" s="170"/>
      <c r="B58" s="104"/>
      <c r="C58" s="87"/>
    </row>
    <row r="59" spans="1:17">
      <c r="A59" s="171"/>
      <c r="B59" s="171"/>
      <c r="C59" s="87"/>
    </row>
    <row r="60" spans="1:17">
      <c r="A60" s="87"/>
      <c r="B60" s="87"/>
      <c r="C60" s="87"/>
    </row>
    <row r="61" spans="1:17">
      <c r="A61" s="87"/>
      <c r="B61" s="87"/>
      <c r="C61" s="87"/>
    </row>
    <row r="62" spans="1:17">
      <c r="A62" s="87"/>
      <c r="B62" s="87"/>
      <c r="C62" s="87"/>
    </row>
    <row r="63" spans="1:17">
      <c r="A63" s="87"/>
      <c r="B63" s="87"/>
      <c r="C63" s="87"/>
    </row>
    <row r="64" spans="1:17">
      <c r="A64" s="87"/>
      <c r="B64" s="87"/>
      <c r="C64" s="87"/>
    </row>
    <row r="65" spans="1:3">
      <c r="A65" s="87"/>
      <c r="B65" s="87"/>
      <c r="C65" s="87"/>
    </row>
    <row r="66" spans="1:3">
      <c r="A66" s="87"/>
      <c r="B66" s="87"/>
      <c r="C66" s="87"/>
    </row>
    <row r="67" spans="1:3">
      <c r="A67" s="87"/>
      <c r="B67" s="87"/>
      <c r="C67" s="87"/>
    </row>
    <row r="68" spans="1:3">
      <c r="A68" s="87"/>
      <c r="B68" s="87"/>
      <c r="C68" s="87"/>
    </row>
    <row r="69" spans="1:3">
      <c r="A69" s="87"/>
      <c r="B69" s="87"/>
      <c r="C69" s="87"/>
    </row>
    <row r="70" spans="1:3">
      <c r="A70" s="87"/>
      <c r="B70" s="87"/>
      <c r="C70" s="87"/>
    </row>
    <row r="71" spans="1:3">
      <c r="A71" s="87"/>
      <c r="B71" s="87"/>
      <c r="C71" s="87"/>
    </row>
    <row r="72" spans="1:3">
      <c r="A72" s="87"/>
      <c r="B72" s="87"/>
      <c r="C72" s="87"/>
    </row>
    <row r="73" spans="1:3">
      <c r="A73" s="87"/>
      <c r="B73" s="87"/>
      <c r="C73" s="87"/>
    </row>
    <row r="74" spans="1:3">
      <c r="A74" s="87"/>
      <c r="B74" s="87"/>
      <c r="C74" s="87"/>
    </row>
    <row r="75" spans="1:3">
      <c r="A75" s="87"/>
      <c r="B75" s="87"/>
      <c r="C75" s="87"/>
    </row>
    <row r="76" spans="1:3">
      <c r="A76" s="87"/>
      <c r="B76" s="87"/>
      <c r="C76" s="87"/>
    </row>
    <row r="77" spans="1:3">
      <c r="A77" s="87"/>
      <c r="B77" s="87"/>
      <c r="C77" s="87"/>
    </row>
    <row r="78" spans="1:3">
      <c r="A78" s="87"/>
      <c r="B78" s="87"/>
      <c r="C78" s="87"/>
    </row>
    <row r="79" spans="1:3">
      <c r="A79" s="87"/>
      <c r="B79" s="87"/>
      <c r="C79" s="87"/>
    </row>
    <row r="80" spans="1:3">
      <c r="A80" s="87"/>
      <c r="B80" s="87"/>
      <c r="C80" s="87"/>
    </row>
    <row r="81" spans="1:3">
      <c r="A81" s="87"/>
      <c r="B81" s="87"/>
      <c r="C81" s="87"/>
    </row>
    <row r="82" spans="1:3">
      <c r="A82" s="87"/>
      <c r="B82" s="87"/>
      <c r="C82" s="87"/>
    </row>
    <row r="83" spans="1:3">
      <c r="A83" s="87"/>
      <c r="B83" s="87"/>
      <c r="C83" s="87"/>
    </row>
    <row r="84" spans="1:3">
      <c r="A84" s="87"/>
      <c r="B84" s="87"/>
      <c r="C84" s="87"/>
    </row>
    <row r="85" spans="1:3">
      <c r="A85" s="87"/>
      <c r="B85" s="87"/>
      <c r="C85" s="87"/>
    </row>
    <row r="86" spans="1:3">
      <c r="A86" s="87"/>
      <c r="B86" s="87"/>
      <c r="C86" s="87"/>
    </row>
    <row r="87" spans="1:3">
      <c r="A87" s="87"/>
      <c r="B87" s="87"/>
      <c r="C87" s="87"/>
    </row>
    <row r="88" spans="1:3">
      <c r="A88" s="87"/>
      <c r="B88" s="87"/>
      <c r="C88" s="87"/>
    </row>
    <row r="89" spans="1:3">
      <c r="A89" s="87"/>
      <c r="B89" s="87"/>
      <c r="C89" s="87"/>
    </row>
    <row r="90" spans="1:3">
      <c r="A90" s="87"/>
      <c r="B90" s="87"/>
      <c r="C90" s="87"/>
    </row>
    <row r="91" spans="1:3">
      <c r="A91" s="87"/>
      <c r="B91" s="87"/>
      <c r="C91" s="87"/>
    </row>
    <row r="92" spans="1:3">
      <c r="A92" s="87"/>
      <c r="B92" s="87"/>
      <c r="C92" s="87"/>
    </row>
    <row r="93" spans="1:3">
      <c r="A93" s="87"/>
      <c r="B93" s="87"/>
      <c r="C93" s="87"/>
    </row>
    <row r="94" spans="1:3">
      <c r="A94" s="87"/>
      <c r="B94" s="87"/>
      <c r="C94" s="87"/>
    </row>
    <row r="95" spans="1:3">
      <c r="A95" s="87"/>
      <c r="B95" s="87"/>
      <c r="C95" s="87"/>
    </row>
    <row r="96" spans="1:3">
      <c r="A96" s="87"/>
      <c r="B96" s="87"/>
      <c r="C96" s="87"/>
    </row>
    <row r="97" spans="1:3">
      <c r="A97" s="87"/>
      <c r="B97" s="87"/>
      <c r="C97" s="87"/>
    </row>
    <row r="98" spans="1:3">
      <c r="A98" s="87"/>
      <c r="B98" s="87"/>
      <c r="C98" s="87"/>
    </row>
    <row r="99" spans="1:3">
      <c r="A99" s="87"/>
      <c r="B99" s="87"/>
      <c r="C99" s="87"/>
    </row>
    <row r="100" spans="1:3">
      <c r="A100" s="87"/>
      <c r="B100" s="87"/>
      <c r="C100" s="87"/>
    </row>
    <row r="101" spans="1:3">
      <c r="A101" s="87"/>
      <c r="B101" s="87"/>
      <c r="C101" s="87"/>
    </row>
    <row r="102" spans="1:3">
      <c r="A102" s="87"/>
      <c r="B102" s="87"/>
      <c r="C102" s="87"/>
    </row>
    <row r="103" spans="1:3">
      <c r="A103" s="87"/>
      <c r="B103" s="87"/>
      <c r="C103" s="87"/>
    </row>
    <row r="104" spans="1:3">
      <c r="A104" s="87"/>
      <c r="B104" s="87"/>
      <c r="C104" s="87"/>
    </row>
    <row r="105" spans="1:3">
      <c r="A105" s="87"/>
      <c r="B105" s="87"/>
      <c r="C105" s="87"/>
    </row>
    <row r="106" spans="1:3">
      <c r="A106" s="87"/>
      <c r="B106" s="87"/>
      <c r="C106" s="87"/>
    </row>
    <row r="107" spans="1:3">
      <c r="A107" s="87"/>
      <c r="B107" s="87"/>
      <c r="C107" s="87"/>
    </row>
    <row r="108" spans="1:3">
      <c r="A108" s="87"/>
      <c r="B108" s="87"/>
      <c r="C108" s="87"/>
    </row>
    <row r="109" spans="1:3">
      <c r="A109" s="87"/>
      <c r="B109" s="87"/>
      <c r="C109" s="87"/>
    </row>
  </sheetData>
  <mergeCells count="2">
    <mergeCell ref="A55:I55"/>
    <mergeCell ref="J55:Q55"/>
  </mergeCells>
  <phoneticPr fontId="3"/>
  <pageMargins left="0.47244094488188981" right="0.47244094488188981" top="0.78740157480314965" bottom="0" header="0.31496062992125984" footer="0"/>
  <pageSetup paperSize="9" scale="88" fitToWidth="0" fitToHeight="0" orientation="portrait" r:id="rId1"/>
  <colBreaks count="1" manualBreakCount="1">
    <brk id="9" max="5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R109"/>
  <sheetViews>
    <sheetView view="pageBreakPreview" zoomScale="115" zoomScaleNormal="69" zoomScaleSheetLayoutView="115" workbookViewId="0">
      <pane xSplit="2" ySplit="5" topLeftCell="H27" activePane="bottomRight" state="frozen"/>
      <selection activeCell="J54" sqref="J54:Q54"/>
      <selection pane="topRight" activeCell="J54" sqref="J54:Q54"/>
      <selection pane="bottomLeft" activeCell="J54" sqref="J54:Q54"/>
      <selection pane="bottomRight" activeCell="I34" sqref="I34"/>
    </sheetView>
  </sheetViews>
  <sheetFormatPr defaultRowHeight="13.5"/>
  <cols>
    <col min="1" max="1" width="10.875" style="130" customWidth="1"/>
    <col min="2" max="2" width="9" style="130"/>
    <col min="3" max="3" width="8.625" style="130" customWidth="1"/>
    <col min="4" max="4" width="9.5" style="130" customWidth="1"/>
    <col min="5" max="5" width="8.75" style="130" customWidth="1"/>
    <col min="6" max="6" width="11" style="130" customWidth="1"/>
    <col min="7" max="7" width="9.875" style="130" customWidth="1"/>
    <col min="8" max="8" width="8.625" style="130" customWidth="1"/>
    <col min="9" max="9" width="9.5" style="130" customWidth="1"/>
    <col min="10" max="10" width="8.75" style="130" customWidth="1"/>
    <col min="11" max="11" width="10.875" style="130" bestFit="1" customWidth="1"/>
    <col min="12" max="12" width="12.625" style="130" customWidth="1"/>
    <col min="13" max="13" width="8.625" style="130" customWidth="1"/>
    <col min="14" max="15" width="11.625" style="130" customWidth="1"/>
    <col min="16" max="16" width="13.625" style="130" customWidth="1"/>
    <col min="17" max="17" width="12.625" style="130" customWidth="1"/>
    <col min="18" max="18" width="5.125" style="130" customWidth="1"/>
    <col min="19" max="16384" width="9" style="130"/>
  </cols>
  <sheetData>
    <row r="1" spans="1:18" s="52" customFormat="1"/>
    <row r="2" spans="1:18" s="52" customFormat="1" ht="15" customHeight="1" thickBot="1">
      <c r="A2" s="179" t="s">
        <v>137</v>
      </c>
      <c r="G2" s="237"/>
    </row>
    <row r="3" spans="1:18" ht="13.5" customHeight="1">
      <c r="A3" s="110"/>
      <c r="B3" s="167" t="s">
        <v>108</v>
      </c>
      <c r="C3" s="82"/>
      <c r="D3" s="83"/>
      <c r="E3" s="139" t="s">
        <v>109</v>
      </c>
      <c r="F3" s="83"/>
      <c r="G3" s="85"/>
      <c r="H3" s="82"/>
      <c r="I3" s="83"/>
      <c r="J3" s="139" t="s">
        <v>110</v>
      </c>
      <c r="K3" s="83"/>
      <c r="L3" s="140"/>
      <c r="M3" s="82"/>
      <c r="N3" s="83"/>
      <c r="O3" s="139" t="s">
        <v>111</v>
      </c>
      <c r="P3" s="83"/>
      <c r="Q3" s="85"/>
    </row>
    <row r="4" spans="1:18" ht="27">
      <c r="A4" s="86"/>
      <c r="B4" s="141" t="s">
        <v>112</v>
      </c>
      <c r="C4" s="142" t="s">
        <v>113</v>
      </c>
      <c r="D4" s="143" t="s">
        <v>114</v>
      </c>
      <c r="E4" s="143" t="s">
        <v>115</v>
      </c>
      <c r="F4" s="143" t="s">
        <v>116</v>
      </c>
      <c r="G4" s="144" t="s">
        <v>6</v>
      </c>
      <c r="H4" s="142" t="s">
        <v>113</v>
      </c>
      <c r="I4" s="180" t="s">
        <v>114</v>
      </c>
      <c r="J4" s="180" t="s">
        <v>115</v>
      </c>
      <c r="K4" s="143" t="s">
        <v>116</v>
      </c>
      <c r="L4" s="144" t="s">
        <v>6</v>
      </c>
      <c r="M4" s="142" t="s">
        <v>113</v>
      </c>
      <c r="N4" s="143" t="s">
        <v>114</v>
      </c>
      <c r="O4" s="143" t="s">
        <v>115</v>
      </c>
      <c r="P4" s="143" t="s">
        <v>116</v>
      </c>
      <c r="Q4" s="144" t="s">
        <v>6</v>
      </c>
      <c r="R4" s="86"/>
    </row>
    <row r="5" spans="1:18">
      <c r="A5" s="86"/>
      <c r="B5" s="87"/>
      <c r="C5" s="142" t="s">
        <v>117</v>
      </c>
      <c r="D5" s="143"/>
      <c r="E5" s="143"/>
      <c r="F5" s="143"/>
      <c r="G5" s="144"/>
      <c r="H5" s="142" t="s">
        <v>117</v>
      </c>
      <c r="I5" s="181"/>
      <c r="J5" s="181"/>
      <c r="K5" s="143"/>
      <c r="L5" s="144"/>
      <c r="M5" s="142" t="s">
        <v>117</v>
      </c>
      <c r="N5" s="145"/>
      <c r="O5" s="145"/>
      <c r="P5" s="145"/>
      <c r="Q5" s="146"/>
    </row>
    <row r="6" spans="1:18" ht="14.25" thickBot="1">
      <c r="A6" s="186" t="s">
        <v>118</v>
      </c>
      <c r="B6" s="219" t="s">
        <v>119</v>
      </c>
      <c r="C6" s="147"/>
      <c r="D6" s="148" t="s">
        <v>120</v>
      </c>
      <c r="E6" s="148" t="s">
        <v>120</v>
      </c>
      <c r="F6" s="148" t="s">
        <v>15</v>
      </c>
      <c r="G6" s="149" t="s">
        <v>15</v>
      </c>
      <c r="H6" s="147"/>
      <c r="I6" s="182" t="s">
        <v>120</v>
      </c>
      <c r="J6" s="148" t="s">
        <v>120</v>
      </c>
      <c r="K6" s="148" t="s">
        <v>15</v>
      </c>
      <c r="L6" s="149" t="s">
        <v>15</v>
      </c>
      <c r="M6" s="147"/>
      <c r="N6" s="148" t="s">
        <v>120</v>
      </c>
      <c r="O6" s="148" t="s">
        <v>120</v>
      </c>
      <c r="P6" s="148" t="s">
        <v>15</v>
      </c>
      <c r="Q6" s="149" t="s">
        <v>15</v>
      </c>
    </row>
    <row r="7" spans="1:18" ht="16.7" customHeight="1">
      <c r="A7" s="81"/>
      <c r="B7" s="217" t="s">
        <v>179</v>
      </c>
      <c r="C7" s="168">
        <v>395</v>
      </c>
      <c r="D7" s="151">
        <v>44291</v>
      </c>
      <c r="E7" s="151">
        <v>41998</v>
      </c>
      <c r="F7" s="151">
        <v>3523297</v>
      </c>
      <c r="G7" s="151">
        <v>1853024</v>
      </c>
      <c r="H7" s="150">
        <v>114</v>
      </c>
      <c r="I7" s="151">
        <v>13105</v>
      </c>
      <c r="J7" s="151">
        <v>12165</v>
      </c>
      <c r="K7" s="151">
        <v>1199620</v>
      </c>
      <c r="L7" s="151">
        <v>642807</v>
      </c>
      <c r="M7" s="150">
        <f>C7+H7</f>
        <v>509</v>
      </c>
      <c r="N7" s="151">
        <f>D7+I7</f>
        <v>57396</v>
      </c>
      <c r="O7" s="151">
        <f>E7+J7</f>
        <v>54163</v>
      </c>
      <c r="P7" s="151">
        <f>F7+K7</f>
        <v>4722917</v>
      </c>
      <c r="Q7" s="152">
        <f>G7+L7</f>
        <v>2495831</v>
      </c>
    </row>
    <row r="8" spans="1:18" ht="16.7" customHeight="1" thickBot="1">
      <c r="A8" s="153" t="s">
        <v>121</v>
      </c>
      <c r="B8" s="218" t="s">
        <v>181</v>
      </c>
      <c r="C8" s="280">
        <v>72</v>
      </c>
      <c r="D8" s="155">
        <v>8891</v>
      </c>
      <c r="E8" s="155">
        <v>8054</v>
      </c>
      <c r="F8" s="155">
        <v>780792</v>
      </c>
      <c r="G8" s="155">
        <v>427009</v>
      </c>
      <c r="H8" s="154">
        <v>28</v>
      </c>
      <c r="I8" s="155">
        <v>3048</v>
      </c>
      <c r="J8" s="155">
        <v>2796</v>
      </c>
      <c r="K8" s="155">
        <v>288573</v>
      </c>
      <c r="L8" s="155">
        <v>155558</v>
      </c>
      <c r="M8" s="154">
        <f t="shared" ref="M8:Q45" si="0">C8+H8</f>
        <v>100</v>
      </c>
      <c r="N8" s="155">
        <f t="shared" si="0"/>
        <v>11939</v>
      </c>
      <c r="O8" s="155">
        <f t="shared" si="0"/>
        <v>10850</v>
      </c>
      <c r="P8" s="155">
        <f t="shared" si="0"/>
        <v>1069365</v>
      </c>
      <c r="Q8" s="156">
        <f t="shared" si="0"/>
        <v>582567</v>
      </c>
    </row>
    <row r="9" spans="1:18" ht="16.7" customHeight="1">
      <c r="A9" s="157"/>
      <c r="B9" s="217" t="s">
        <v>179</v>
      </c>
      <c r="C9" s="168">
        <v>271</v>
      </c>
      <c r="D9" s="151">
        <v>31535</v>
      </c>
      <c r="E9" s="151">
        <v>29284</v>
      </c>
      <c r="F9" s="151">
        <v>2568362</v>
      </c>
      <c r="G9" s="151">
        <v>1372259</v>
      </c>
      <c r="H9" s="150">
        <v>122</v>
      </c>
      <c r="I9" s="151">
        <v>13558</v>
      </c>
      <c r="J9" s="151">
        <v>12652</v>
      </c>
      <c r="K9" s="151">
        <v>1214154</v>
      </c>
      <c r="L9" s="151">
        <v>646367</v>
      </c>
      <c r="M9" s="150">
        <f t="shared" si="0"/>
        <v>393</v>
      </c>
      <c r="N9" s="151">
        <f t="shared" si="0"/>
        <v>45093</v>
      </c>
      <c r="O9" s="151">
        <f t="shared" si="0"/>
        <v>41936</v>
      </c>
      <c r="P9" s="151">
        <f t="shared" si="0"/>
        <v>3782516</v>
      </c>
      <c r="Q9" s="152">
        <f t="shared" si="0"/>
        <v>2018626</v>
      </c>
    </row>
    <row r="10" spans="1:18" ht="16.7" customHeight="1" thickBot="1">
      <c r="A10" s="153" t="s">
        <v>85</v>
      </c>
      <c r="B10" s="218" t="s">
        <v>181</v>
      </c>
      <c r="C10" s="280">
        <v>65</v>
      </c>
      <c r="D10" s="155">
        <v>7665</v>
      </c>
      <c r="E10" s="155">
        <v>6977</v>
      </c>
      <c r="F10" s="155">
        <v>648789</v>
      </c>
      <c r="G10" s="155">
        <v>352448</v>
      </c>
      <c r="H10" s="154">
        <v>44</v>
      </c>
      <c r="I10" s="155">
        <v>5393</v>
      </c>
      <c r="J10" s="155">
        <v>4886</v>
      </c>
      <c r="K10" s="155">
        <v>500254</v>
      </c>
      <c r="L10" s="155">
        <v>272203</v>
      </c>
      <c r="M10" s="154">
        <f t="shared" si="0"/>
        <v>109</v>
      </c>
      <c r="N10" s="155">
        <f t="shared" si="0"/>
        <v>13058</v>
      </c>
      <c r="O10" s="155">
        <f t="shared" si="0"/>
        <v>11863</v>
      </c>
      <c r="P10" s="155">
        <f t="shared" si="0"/>
        <v>1149043</v>
      </c>
      <c r="Q10" s="156">
        <f t="shared" si="0"/>
        <v>624651</v>
      </c>
    </row>
    <row r="11" spans="1:18" ht="16.7" customHeight="1">
      <c r="A11" s="158"/>
      <c r="B11" s="217" t="s">
        <v>179</v>
      </c>
      <c r="C11" s="168">
        <v>55</v>
      </c>
      <c r="D11" s="151">
        <v>6502</v>
      </c>
      <c r="E11" s="151">
        <v>6167</v>
      </c>
      <c r="F11" s="151">
        <v>531889</v>
      </c>
      <c r="G11" s="151">
        <v>278901</v>
      </c>
      <c r="H11" s="150">
        <v>23</v>
      </c>
      <c r="I11" s="151">
        <v>2680</v>
      </c>
      <c r="J11" s="151">
        <v>2503</v>
      </c>
      <c r="K11" s="151">
        <v>232780</v>
      </c>
      <c r="L11" s="151">
        <v>123330</v>
      </c>
      <c r="M11" s="150">
        <f t="shared" si="0"/>
        <v>78</v>
      </c>
      <c r="N11" s="151">
        <f t="shared" si="0"/>
        <v>9182</v>
      </c>
      <c r="O11" s="151">
        <f t="shared" si="0"/>
        <v>8670</v>
      </c>
      <c r="P11" s="151">
        <f t="shared" si="0"/>
        <v>764669</v>
      </c>
      <c r="Q11" s="152">
        <f t="shared" si="0"/>
        <v>402231</v>
      </c>
    </row>
    <row r="12" spans="1:18" ht="16.7" customHeight="1" thickBot="1">
      <c r="A12" s="153" t="s">
        <v>122</v>
      </c>
      <c r="B12" s="218" t="s">
        <v>181</v>
      </c>
      <c r="C12" s="280">
        <v>13</v>
      </c>
      <c r="D12" s="155">
        <v>1609</v>
      </c>
      <c r="E12" s="155">
        <v>1433</v>
      </c>
      <c r="F12" s="155">
        <v>141926</v>
      </c>
      <c r="G12" s="155">
        <v>78342</v>
      </c>
      <c r="H12" s="154">
        <v>8</v>
      </c>
      <c r="I12" s="155">
        <v>819</v>
      </c>
      <c r="J12" s="155">
        <v>763</v>
      </c>
      <c r="K12" s="155">
        <v>77139</v>
      </c>
      <c r="L12" s="155">
        <v>40990</v>
      </c>
      <c r="M12" s="154">
        <f t="shared" si="0"/>
        <v>21</v>
      </c>
      <c r="N12" s="155">
        <f t="shared" si="0"/>
        <v>2428</v>
      </c>
      <c r="O12" s="155">
        <f t="shared" si="0"/>
        <v>2196</v>
      </c>
      <c r="P12" s="155">
        <f t="shared" si="0"/>
        <v>219065</v>
      </c>
      <c r="Q12" s="156">
        <f t="shared" si="0"/>
        <v>119332</v>
      </c>
    </row>
    <row r="13" spans="1:18" ht="16.7" customHeight="1">
      <c r="A13" s="158"/>
      <c r="B13" s="217" t="s">
        <v>179</v>
      </c>
      <c r="C13" s="168">
        <v>142</v>
      </c>
      <c r="D13" s="151">
        <v>18520</v>
      </c>
      <c r="E13" s="151">
        <v>16187</v>
      </c>
      <c r="F13" s="151">
        <v>1525542</v>
      </c>
      <c r="G13" s="151">
        <v>858827</v>
      </c>
      <c r="H13" s="150">
        <v>47</v>
      </c>
      <c r="I13" s="151">
        <v>5730</v>
      </c>
      <c r="J13" s="151">
        <v>5060</v>
      </c>
      <c r="K13" s="151">
        <v>522684</v>
      </c>
      <c r="L13" s="151">
        <v>292437</v>
      </c>
      <c r="M13" s="150">
        <f t="shared" si="0"/>
        <v>189</v>
      </c>
      <c r="N13" s="151">
        <f t="shared" si="0"/>
        <v>24250</v>
      </c>
      <c r="O13" s="151">
        <f t="shared" si="0"/>
        <v>21247</v>
      </c>
      <c r="P13" s="151">
        <f t="shared" si="0"/>
        <v>2048226</v>
      </c>
      <c r="Q13" s="152">
        <f t="shared" si="0"/>
        <v>1151264</v>
      </c>
    </row>
    <row r="14" spans="1:18" ht="16.7" customHeight="1" thickBot="1">
      <c r="A14" s="153" t="s">
        <v>123</v>
      </c>
      <c r="B14" s="218" t="s">
        <v>181</v>
      </c>
      <c r="C14" s="280">
        <v>32</v>
      </c>
      <c r="D14" s="155">
        <v>4032</v>
      </c>
      <c r="E14" s="155">
        <v>3693</v>
      </c>
      <c r="F14" s="155">
        <v>350720</v>
      </c>
      <c r="G14" s="155">
        <v>189807</v>
      </c>
      <c r="H14" s="154">
        <v>14</v>
      </c>
      <c r="I14" s="155">
        <v>1810</v>
      </c>
      <c r="J14" s="155">
        <v>1577</v>
      </c>
      <c r="K14" s="155">
        <v>170367</v>
      </c>
      <c r="L14" s="155">
        <v>96261</v>
      </c>
      <c r="M14" s="154">
        <f t="shared" si="0"/>
        <v>46</v>
      </c>
      <c r="N14" s="155">
        <f t="shared" si="0"/>
        <v>5842</v>
      </c>
      <c r="O14" s="155">
        <f t="shared" si="0"/>
        <v>5270</v>
      </c>
      <c r="P14" s="155">
        <f t="shared" si="0"/>
        <v>521087</v>
      </c>
      <c r="Q14" s="156">
        <f t="shared" si="0"/>
        <v>286068</v>
      </c>
    </row>
    <row r="15" spans="1:18" ht="16.7" customHeight="1">
      <c r="A15" s="158"/>
      <c r="B15" s="217" t="s">
        <v>179</v>
      </c>
      <c r="C15" s="168">
        <v>141</v>
      </c>
      <c r="D15" s="151">
        <v>16056</v>
      </c>
      <c r="E15" s="151">
        <v>15191</v>
      </c>
      <c r="F15" s="151">
        <v>1336489</v>
      </c>
      <c r="G15" s="151">
        <v>702759</v>
      </c>
      <c r="H15" s="150">
        <v>78</v>
      </c>
      <c r="I15" s="151">
        <v>8312</v>
      </c>
      <c r="J15" s="151">
        <v>7967</v>
      </c>
      <c r="K15" s="151">
        <v>760971</v>
      </c>
      <c r="L15" s="151">
        <v>395746</v>
      </c>
      <c r="M15" s="150">
        <f t="shared" si="0"/>
        <v>219</v>
      </c>
      <c r="N15" s="151">
        <f t="shared" si="0"/>
        <v>24368</v>
      </c>
      <c r="O15" s="151">
        <f t="shared" si="0"/>
        <v>23158</v>
      </c>
      <c r="P15" s="151">
        <f t="shared" si="0"/>
        <v>2097460</v>
      </c>
      <c r="Q15" s="152">
        <f t="shared" si="0"/>
        <v>1098505</v>
      </c>
    </row>
    <row r="16" spans="1:18" ht="16.7" customHeight="1" thickBot="1">
      <c r="A16" s="153" t="s">
        <v>124</v>
      </c>
      <c r="B16" s="218" t="s">
        <v>181</v>
      </c>
      <c r="C16" s="280">
        <v>43</v>
      </c>
      <c r="D16" s="155">
        <v>4868</v>
      </c>
      <c r="E16" s="155">
        <v>4642</v>
      </c>
      <c r="F16" s="155">
        <v>417257</v>
      </c>
      <c r="G16" s="155">
        <v>218166</v>
      </c>
      <c r="H16" s="154">
        <v>14</v>
      </c>
      <c r="I16" s="155">
        <v>1489</v>
      </c>
      <c r="J16" s="155">
        <v>1461</v>
      </c>
      <c r="K16" s="155">
        <v>140902</v>
      </c>
      <c r="L16" s="155">
        <v>71705</v>
      </c>
      <c r="M16" s="154">
        <f t="shared" si="0"/>
        <v>57</v>
      </c>
      <c r="N16" s="155">
        <f t="shared" si="0"/>
        <v>6357</v>
      </c>
      <c r="O16" s="155">
        <f t="shared" si="0"/>
        <v>6103</v>
      </c>
      <c r="P16" s="155">
        <f t="shared" si="0"/>
        <v>558159</v>
      </c>
      <c r="Q16" s="156">
        <f t="shared" si="0"/>
        <v>289871</v>
      </c>
    </row>
    <row r="17" spans="1:17" ht="16.7" customHeight="1">
      <c r="A17" s="158"/>
      <c r="B17" s="217" t="s">
        <v>179</v>
      </c>
      <c r="C17" s="168">
        <v>365</v>
      </c>
      <c r="D17" s="151">
        <v>43585</v>
      </c>
      <c r="E17" s="151">
        <v>40236</v>
      </c>
      <c r="F17" s="151">
        <v>3610646</v>
      </c>
      <c r="G17" s="151">
        <v>1940897</v>
      </c>
      <c r="H17" s="150">
        <v>139</v>
      </c>
      <c r="I17" s="151">
        <v>16044</v>
      </c>
      <c r="J17" s="151">
        <v>15059</v>
      </c>
      <c r="K17" s="151">
        <v>1428718</v>
      </c>
      <c r="L17" s="151">
        <v>756700</v>
      </c>
      <c r="M17" s="150">
        <f t="shared" si="0"/>
        <v>504</v>
      </c>
      <c r="N17" s="151">
        <f t="shared" si="0"/>
        <v>59629</v>
      </c>
      <c r="O17" s="151">
        <f t="shared" si="0"/>
        <v>55295</v>
      </c>
      <c r="P17" s="151">
        <f t="shared" si="0"/>
        <v>5039364</v>
      </c>
      <c r="Q17" s="152">
        <f t="shared" si="0"/>
        <v>2697597</v>
      </c>
    </row>
    <row r="18" spans="1:17" ht="16.7" customHeight="1" thickBot="1">
      <c r="A18" s="153" t="s">
        <v>125</v>
      </c>
      <c r="B18" s="218" t="s">
        <v>181</v>
      </c>
      <c r="C18" s="280">
        <v>95</v>
      </c>
      <c r="D18" s="155">
        <v>11607</v>
      </c>
      <c r="E18" s="155">
        <v>10754</v>
      </c>
      <c r="F18" s="155">
        <v>1024827</v>
      </c>
      <c r="G18" s="155">
        <v>548109</v>
      </c>
      <c r="H18" s="154">
        <v>26</v>
      </c>
      <c r="I18" s="155">
        <v>3262</v>
      </c>
      <c r="J18" s="155">
        <v>2904</v>
      </c>
      <c r="K18" s="155">
        <v>310844</v>
      </c>
      <c r="L18" s="155">
        <v>172306</v>
      </c>
      <c r="M18" s="154">
        <f t="shared" si="0"/>
        <v>121</v>
      </c>
      <c r="N18" s="155">
        <f t="shared" si="0"/>
        <v>14869</v>
      </c>
      <c r="O18" s="155">
        <f t="shared" si="0"/>
        <v>13658</v>
      </c>
      <c r="P18" s="155">
        <f t="shared" si="0"/>
        <v>1335671</v>
      </c>
      <c r="Q18" s="156">
        <f t="shared" si="0"/>
        <v>720415</v>
      </c>
    </row>
    <row r="19" spans="1:17" ht="16.7" customHeight="1">
      <c r="A19" s="158"/>
      <c r="B19" s="217" t="s">
        <v>179</v>
      </c>
      <c r="C19" s="168">
        <v>300</v>
      </c>
      <c r="D19" s="151">
        <v>34432</v>
      </c>
      <c r="E19" s="151">
        <v>33014</v>
      </c>
      <c r="F19" s="151">
        <v>2786823</v>
      </c>
      <c r="G19" s="151">
        <v>1450898</v>
      </c>
      <c r="H19" s="150">
        <v>99</v>
      </c>
      <c r="I19" s="151">
        <v>11553</v>
      </c>
      <c r="J19" s="151">
        <v>10548</v>
      </c>
      <c r="K19" s="151">
        <v>1039437</v>
      </c>
      <c r="L19" s="151">
        <v>563026</v>
      </c>
      <c r="M19" s="150">
        <f t="shared" si="0"/>
        <v>399</v>
      </c>
      <c r="N19" s="151">
        <f t="shared" si="0"/>
        <v>45985</v>
      </c>
      <c r="O19" s="151">
        <f t="shared" si="0"/>
        <v>43562</v>
      </c>
      <c r="P19" s="151">
        <f t="shared" si="0"/>
        <v>3826260</v>
      </c>
      <c r="Q19" s="152">
        <f t="shared" si="0"/>
        <v>2013924</v>
      </c>
    </row>
    <row r="20" spans="1:17" ht="16.7" customHeight="1" thickBot="1">
      <c r="A20" s="153" t="s">
        <v>90</v>
      </c>
      <c r="B20" s="218" t="s">
        <v>181</v>
      </c>
      <c r="C20" s="280">
        <v>70</v>
      </c>
      <c r="D20" s="155">
        <v>8102</v>
      </c>
      <c r="E20" s="155">
        <v>7623</v>
      </c>
      <c r="F20" s="155">
        <v>708272</v>
      </c>
      <c r="G20" s="155">
        <v>374406</v>
      </c>
      <c r="H20" s="154">
        <v>24</v>
      </c>
      <c r="I20" s="155">
        <v>2494</v>
      </c>
      <c r="J20" s="155">
        <v>2439</v>
      </c>
      <c r="K20" s="155">
        <v>240572</v>
      </c>
      <c r="L20" s="155">
        <v>123331</v>
      </c>
      <c r="M20" s="154">
        <f t="shared" si="0"/>
        <v>94</v>
      </c>
      <c r="N20" s="155">
        <f t="shared" si="0"/>
        <v>10596</v>
      </c>
      <c r="O20" s="155">
        <f t="shared" si="0"/>
        <v>10062</v>
      </c>
      <c r="P20" s="155">
        <f t="shared" si="0"/>
        <v>948844</v>
      </c>
      <c r="Q20" s="156">
        <f t="shared" si="0"/>
        <v>497737</v>
      </c>
    </row>
    <row r="21" spans="1:17" ht="16.7" customHeight="1">
      <c r="A21" s="158"/>
      <c r="B21" s="217" t="s">
        <v>179</v>
      </c>
      <c r="C21" s="150">
        <v>566</v>
      </c>
      <c r="D21" s="283">
        <v>62776</v>
      </c>
      <c r="E21" s="151">
        <v>60221</v>
      </c>
      <c r="F21" s="151">
        <v>5207964</v>
      </c>
      <c r="G21" s="281">
        <v>2708403</v>
      </c>
      <c r="H21" s="150">
        <v>181</v>
      </c>
      <c r="I21" s="151">
        <v>20371</v>
      </c>
      <c r="J21" s="151">
        <v>19281</v>
      </c>
      <c r="K21" s="151">
        <v>1852645</v>
      </c>
      <c r="L21" s="151">
        <v>974574</v>
      </c>
      <c r="M21" s="150">
        <f t="shared" si="0"/>
        <v>747</v>
      </c>
      <c r="N21" s="151">
        <f t="shared" si="0"/>
        <v>83147</v>
      </c>
      <c r="O21" s="151">
        <f t="shared" si="0"/>
        <v>79502</v>
      </c>
      <c r="P21" s="151">
        <f t="shared" si="0"/>
        <v>7060609</v>
      </c>
      <c r="Q21" s="152">
        <f t="shared" si="0"/>
        <v>3682977</v>
      </c>
    </row>
    <row r="22" spans="1:17" ht="16.7" customHeight="1" thickBot="1">
      <c r="A22" s="153" t="s">
        <v>126</v>
      </c>
      <c r="B22" s="218" t="s">
        <v>181</v>
      </c>
      <c r="C22" s="154">
        <v>165</v>
      </c>
      <c r="D22" s="284">
        <v>18412</v>
      </c>
      <c r="E22" s="155">
        <v>17651</v>
      </c>
      <c r="F22" s="155">
        <v>1628601</v>
      </c>
      <c r="G22" s="282">
        <v>847245</v>
      </c>
      <c r="H22" s="154">
        <v>25</v>
      </c>
      <c r="I22" s="155">
        <v>2744</v>
      </c>
      <c r="J22" s="155">
        <v>2515</v>
      </c>
      <c r="K22" s="155">
        <v>262182</v>
      </c>
      <c r="L22" s="155">
        <v>141888</v>
      </c>
      <c r="M22" s="154">
        <f t="shared" si="0"/>
        <v>190</v>
      </c>
      <c r="N22" s="155">
        <f t="shared" si="0"/>
        <v>21156</v>
      </c>
      <c r="O22" s="155">
        <f t="shared" si="0"/>
        <v>20166</v>
      </c>
      <c r="P22" s="155">
        <f t="shared" si="0"/>
        <v>1890783</v>
      </c>
      <c r="Q22" s="156">
        <f t="shared" si="0"/>
        <v>989133</v>
      </c>
    </row>
    <row r="23" spans="1:17" ht="16.7" customHeight="1">
      <c r="A23" s="158"/>
      <c r="B23" s="217" t="s">
        <v>179</v>
      </c>
      <c r="C23" s="150">
        <v>164</v>
      </c>
      <c r="D23" s="151">
        <v>19248</v>
      </c>
      <c r="E23" s="151">
        <v>18046</v>
      </c>
      <c r="F23" s="151">
        <v>1603982</v>
      </c>
      <c r="G23" s="151">
        <v>850961</v>
      </c>
      <c r="H23" s="150">
        <v>63</v>
      </c>
      <c r="I23" s="151">
        <v>7279</v>
      </c>
      <c r="J23" s="151">
        <v>6871</v>
      </c>
      <c r="K23" s="151">
        <v>653934</v>
      </c>
      <c r="L23" s="151">
        <v>344882</v>
      </c>
      <c r="M23" s="150">
        <f t="shared" si="0"/>
        <v>227</v>
      </c>
      <c r="N23" s="151">
        <f t="shared" si="0"/>
        <v>26527</v>
      </c>
      <c r="O23" s="151">
        <f t="shared" si="0"/>
        <v>24917</v>
      </c>
      <c r="P23" s="151">
        <f t="shared" si="0"/>
        <v>2257916</v>
      </c>
      <c r="Q23" s="152">
        <f t="shared" si="0"/>
        <v>1195843</v>
      </c>
    </row>
    <row r="24" spans="1:17" ht="16.7" customHeight="1" thickBot="1">
      <c r="A24" s="153" t="s">
        <v>127</v>
      </c>
      <c r="B24" s="218" t="s">
        <v>181</v>
      </c>
      <c r="C24" s="280">
        <v>47</v>
      </c>
      <c r="D24" s="155">
        <v>5529</v>
      </c>
      <c r="E24" s="155">
        <v>5158</v>
      </c>
      <c r="F24" s="155">
        <v>480225</v>
      </c>
      <c r="G24" s="155">
        <v>255652</v>
      </c>
      <c r="H24" s="154">
        <v>10</v>
      </c>
      <c r="I24" s="155">
        <v>1145</v>
      </c>
      <c r="J24" s="155">
        <v>1074</v>
      </c>
      <c r="K24" s="155">
        <v>110724</v>
      </c>
      <c r="L24" s="155">
        <v>58830</v>
      </c>
      <c r="M24" s="154">
        <f t="shared" si="0"/>
        <v>57</v>
      </c>
      <c r="N24" s="155">
        <f t="shared" si="0"/>
        <v>6674</v>
      </c>
      <c r="O24" s="155">
        <f t="shared" si="0"/>
        <v>6232</v>
      </c>
      <c r="P24" s="155">
        <f t="shared" si="0"/>
        <v>590949</v>
      </c>
      <c r="Q24" s="156">
        <f t="shared" si="0"/>
        <v>314482</v>
      </c>
    </row>
    <row r="25" spans="1:17" ht="16.7" customHeight="1">
      <c r="A25" s="158"/>
      <c r="B25" s="217" t="s">
        <v>179</v>
      </c>
      <c r="C25" s="168">
        <v>321</v>
      </c>
      <c r="D25" s="151">
        <v>39280</v>
      </c>
      <c r="E25" s="151">
        <v>36353</v>
      </c>
      <c r="F25" s="151">
        <v>3227322</v>
      </c>
      <c r="G25" s="151">
        <v>1730516</v>
      </c>
      <c r="H25" s="150">
        <v>105</v>
      </c>
      <c r="I25" s="151">
        <v>12620</v>
      </c>
      <c r="J25" s="151">
        <v>11756</v>
      </c>
      <c r="K25" s="151">
        <v>1125025</v>
      </c>
      <c r="L25" s="151">
        <v>600054</v>
      </c>
      <c r="M25" s="150">
        <f t="shared" si="0"/>
        <v>426</v>
      </c>
      <c r="N25" s="151">
        <f t="shared" si="0"/>
        <v>51900</v>
      </c>
      <c r="O25" s="151">
        <f t="shared" si="0"/>
        <v>48109</v>
      </c>
      <c r="P25" s="151">
        <f t="shared" si="0"/>
        <v>4352347</v>
      </c>
      <c r="Q25" s="152">
        <f t="shared" si="0"/>
        <v>2330570</v>
      </c>
    </row>
    <row r="26" spans="1:17" ht="16.7" customHeight="1" thickBot="1">
      <c r="A26" s="153" t="s">
        <v>128</v>
      </c>
      <c r="B26" s="218" t="s">
        <v>181</v>
      </c>
      <c r="C26" s="280">
        <v>89</v>
      </c>
      <c r="D26" s="155">
        <v>10725</v>
      </c>
      <c r="E26" s="155">
        <v>9866</v>
      </c>
      <c r="F26" s="155">
        <v>951146</v>
      </c>
      <c r="G26" s="155">
        <v>513005</v>
      </c>
      <c r="H26" s="154">
        <v>33</v>
      </c>
      <c r="I26" s="155">
        <v>3984</v>
      </c>
      <c r="J26" s="155">
        <v>3644</v>
      </c>
      <c r="K26" s="155">
        <v>373620</v>
      </c>
      <c r="L26" s="155">
        <v>202806</v>
      </c>
      <c r="M26" s="154">
        <f t="shared" si="0"/>
        <v>122</v>
      </c>
      <c r="N26" s="155">
        <f t="shared" si="0"/>
        <v>14709</v>
      </c>
      <c r="O26" s="155">
        <f t="shared" si="0"/>
        <v>13510</v>
      </c>
      <c r="P26" s="155">
        <f t="shared" si="0"/>
        <v>1324766</v>
      </c>
      <c r="Q26" s="156">
        <f t="shared" si="0"/>
        <v>715811</v>
      </c>
    </row>
    <row r="27" spans="1:17" ht="16.7" customHeight="1">
      <c r="A27" s="158"/>
      <c r="B27" s="217" t="s">
        <v>179</v>
      </c>
      <c r="C27" s="168">
        <v>504</v>
      </c>
      <c r="D27" s="151">
        <v>57351</v>
      </c>
      <c r="E27" s="151">
        <v>54123</v>
      </c>
      <c r="F27" s="151">
        <v>4763914</v>
      </c>
      <c r="G27" s="151">
        <v>2512321</v>
      </c>
      <c r="H27" s="150">
        <v>202</v>
      </c>
      <c r="I27" s="151">
        <v>22826</v>
      </c>
      <c r="J27" s="151">
        <v>21188</v>
      </c>
      <c r="K27" s="151">
        <v>2028995</v>
      </c>
      <c r="L27" s="151">
        <v>1085125</v>
      </c>
      <c r="M27" s="150">
        <f t="shared" si="0"/>
        <v>706</v>
      </c>
      <c r="N27" s="151">
        <f t="shared" si="0"/>
        <v>80177</v>
      </c>
      <c r="O27" s="151">
        <f t="shared" si="0"/>
        <v>75311</v>
      </c>
      <c r="P27" s="151">
        <f t="shared" si="0"/>
        <v>6792909</v>
      </c>
      <c r="Q27" s="152">
        <f t="shared" si="0"/>
        <v>3597446</v>
      </c>
    </row>
    <row r="28" spans="1:17" ht="16.7" customHeight="1" thickBot="1">
      <c r="A28" s="153" t="s">
        <v>129</v>
      </c>
      <c r="B28" s="218" t="s">
        <v>181</v>
      </c>
      <c r="C28" s="280">
        <v>146</v>
      </c>
      <c r="D28" s="155">
        <v>17389</v>
      </c>
      <c r="E28" s="155">
        <v>16134</v>
      </c>
      <c r="F28" s="155">
        <v>1491242</v>
      </c>
      <c r="G28" s="155">
        <v>797529</v>
      </c>
      <c r="H28" s="154">
        <v>49</v>
      </c>
      <c r="I28" s="155">
        <v>5834</v>
      </c>
      <c r="J28" s="155">
        <v>5368</v>
      </c>
      <c r="K28" s="155">
        <v>553556</v>
      </c>
      <c r="L28" s="155">
        <v>297425</v>
      </c>
      <c r="M28" s="154">
        <f t="shared" si="0"/>
        <v>195</v>
      </c>
      <c r="N28" s="155">
        <f t="shared" si="0"/>
        <v>23223</v>
      </c>
      <c r="O28" s="155">
        <f t="shared" si="0"/>
        <v>21502</v>
      </c>
      <c r="P28" s="155">
        <f t="shared" si="0"/>
        <v>2044798</v>
      </c>
      <c r="Q28" s="156">
        <f t="shared" si="0"/>
        <v>1094954</v>
      </c>
    </row>
    <row r="29" spans="1:17" ht="16.7" customHeight="1">
      <c r="A29" s="158"/>
      <c r="B29" s="217" t="s">
        <v>179</v>
      </c>
      <c r="C29" s="168">
        <v>280</v>
      </c>
      <c r="D29" s="151">
        <v>32866</v>
      </c>
      <c r="E29" s="151">
        <v>30631</v>
      </c>
      <c r="F29" s="151">
        <v>2727271</v>
      </c>
      <c r="G29" s="151">
        <v>1452833</v>
      </c>
      <c r="H29" s="150">
        <v>79</v>
      </c>
      <c r="I29" s="151">
        <v>9100</v>
      </c>
      <c r="J29" s="151">
        <v>8419</v>
      </c>
      <c r="K29" s="151">
        <v>819597</v>
      </c>
      <c r="L29" s="151">
        <v>439424</v>
      </c>
      <c r="M29" s="150">
        <f t="shared" si="0"/>
        <v>359</v>
      </c>
      <c r="N29" s="151">
        <f t="shared" si="0"/>
        <v>41966</v>
      </c>
      <c r="O29" s="151">
        <f t="shared" si="0"/>
        <v>39050</v>
      </c>
      <c r="P29" s="151">
        <f t="shared" si="0"/>
        <v>3546868</v>
      </c>
      <c r="Q29" s="152">
        <f t="shared" si="0"/>
        <v>1892257</v>
      </c>
    </row>
    <row r="30" spans="1:17" ht="16.7" customHeight="1" thickBot="1">
      <c r="A30" s="153" t="s">
        <v>130</v>
      </c>
      <c r="B30" s="218" t="s">
        <v>181</v>
      </c>
      <c r="C30" s="280">
        <v>67</v>
      </c>
      <c r="D30" s="155">
        <v>8181</v>
      </c>
      <c r="E30" s="155">
        <v>7528</v>
      </c>
      <c r="F30" s="155">
        <v>733397</v>
      </c>
      <c r="G30" s="155">
        <v>395696</v>
      </c>
      <c r="H30" s="154">
        <v>15</v>
      </c>
      <c r="I30" s="155">
        <v>1787</v>
      </c>
      <c r="J30" s="155">
        <v>1676</v>
      </c>
      <c r="K30" s="155">
        <v>171389</v>
      </c>
      <c r="L30" s="155">
        <v>90702</v>
      </c>
      <c r="M30" s="169">
        <f t="shared" si="0"/>
        <v>82</v>
      </c>
      <c r="N30" s="155">
        <f t="shared" si="0"/>
        <v>9968</v>
      </c>
      <c r="O30" s="155">
        <f t="shared" si="0"/>
        <v>9204</v>
      </c>
      <c r="P30" s="155">
        <f t="shared" si="0"/>
        <v>904786</v>
      </c>
      <c r="Q30" s="156">
        <f t="shared" si="0"/>
        <v>486398</v>
      </c>
    </row>
    <row r="31" spans="1:17" ht="16.7" customHeight="1">
      <c r="A31" s="158"/>
      <c r="B31" s="217" t="s">
        <v>179</v>
      </c>
      <c r="C31" s="168">
        <v>795</v>
      </c>
      <c r="D31" s="151">
        <v>95464</v>
      </c>
      <c r="E31" s="151">
        <v>87463</v>
      </c>
      <c r="F31" s="151">
        <v>7786954</v>
      </c>
      <c r="G31" s="151">
        <v>4209852</v>
      </c>
      <c r="H31" s="150">
        <v>259</v>
      </c>
      <c r="I31" s="151">
        <v>29439</v>
      </c>
      <c r="J31" s="151">
        <v>26053</v>
      </c>
      <c r="K31" s="151">
        <v>2650035</v>
      </c>
      <c r="L31" s="151">
        <v>1471350</v>
      </c>
      <c r="M31" s="150">
        <f t="shared" si="0"/>
        <v>1054</v>
      </c>
      <c r="N31" s="151">
        <f t="shared" si="0"/>
        <v>124903</v>
      </c>
      <c r="O31" s="151">
        <f t="shared" si="0"/>
        <v>113516</v>
      </c>
      <c r="P31" s="151">
        <f t="shared" si="0"/>
        <v>10436989</v>
      </c>
      <c r="Q31" s="152">
        <f t="shared" si="0"/>
        <v>5681202</v>
      </c>
    </row>
    <row r="32" spans="1:17" ht="16.7" customHeight="1" thickBot="1">
      <c r="A32" s="153" t="s">
        <v>131</v>
      </c>
      <c r="B32" s="218" t="s">
        <v>181</v>
      </c>
      <c r="C32" s="280">
        <v>257</v>
      </c>
      <c r="D32" s="155">
        <v>31306</v>
      </c>
      <c r="E32" s="155">
        <v>28370</v>
      </c>
      <c r="F32" s="155">
        <v>2741216</v>
      </c>
      <c r="G32" s="155">
        <v>1497720</v>
      </c>
      <c r="H32" s="154">
        <v>99</v>
      </c>
      <c r="I32" s="155">
        <v>10513</v>
      </c>
      <c r="J32" s="155">
        <v>9515</v>
      </c>
      <c r="K32" s="155">
        <v>1011315</v>
      </c>
      <c r="L32" s="155">
        <v>551777</v>
      </c>
      <c r="M32" s="154">
        <f t="shared" si="0"/>
        <v>356</v>
      </c>
      <c r="N32" s="155">
        <f t="shared" si="0"/>
        <v>41819</v>
      </c>
      <c r="O32" s="155">
        <f t="shared" si="0"/>
        <v>37885</v>
      </c>
      <c r="P32" s="155">
        <f t="shared" si="0"/>
        <v>3752531</v>
      </c>
      <c r="Q32" s="156">
        <f t="shared" si="0"/>
        <v>2049497</v>
      </c>
    </row>
    <row r="33" spans="1:17" ht="16.7" customHeight="1">
      <c r="A33" s="158"/>
      <c r="B33" s="217" t="s">
        <v>179</v>
      </c>
      <c r="C33" s="168">
        <v>395</v>
      </c>
      <c r="D33" s="151">
        <v>50242</v>
      </c>
      <c r="E33" s="151">
        <v>46306</v>
      </c>
      <c r="F33" s="151">
        <v>4090501</v>
      </c>
      <c r="G33" s="151">
        <v>2201343</v>
      </c>
      <c r="H33" s="150">
        <v>136</v>
      </c>
      <c r="I33" s="151">
        <v>17620</v>
      </c>
      <c r="J33" s="151">
        <v>15312</v>
      </c>
      <c r="K33" s="151">
        <v>1557009</v>
      </c>
      <c r="L33" s="151">
        <v>877930</v>
      </c>
      <c r="M33" s="150">
        <f t="shared" si="0"/>
        <v>531</v>
      </c>
      <c r="N33" s="151">
        <f t="shared" si="0"/>
        <v>67862</v>
      </c>
      <c r="O33" s="151">
        <f t="shared" si="0"/>
        <v>61618</v>
      </c>
      <c r="P33" s="151">
        <f t="shared" si="0"/>
        <v>5647510</v>
      </c>
      <c r="Q33" s="152">
        <f t="shared" si="0"/>
        <v>3079273</v>
      </c>
    </row>
    <row r="34" spans="1:17" ht="16.7" customHeight="1" thickBot="1">
      <c r="A34" s="153" t="s">
        <v>132</v>
      </c>
      <c r="B34" s="218" t="s">
        <v>181</v>
      </c>
      <c r="C34" s="280">
        <v>99</v>
      </c>
      <c r="D34" s="155">
        <v>12778</v>
      </c>
      <c r="E34" s="155">
        <v>11441</v>
      </c>
      <c r="F34" s="155">
        <v>1102046</v>
      </c>
      <c r="G34" s="155">
        <v>608183</v>
      </c>
      <c r="H34" s="154">
        <v>32</v>
      </c>
      <c r="I34" s="155">
        <v>4232</v>
      </c>
      <c r="J34" s="155">
        <v>3947</v>
      </c>
      <c r="K34" s="155">
        <v>407499</v>
      </c>
      <c r="L34" s="155">
        <v>216905</v>
      </c>
      <c r="M34" s="154">
        <f t="shared" si="0"/>
        <v>131</v>
      </c>
      <c r="N34" s="155">
        <f t="shared" si="0"/>
        <v>17010</v>
      </c>
      <c r="O34" s="155">
        <f t="shared" si="0"/>
        <v>15388</v>
      </c>
      <c r="P34" s="155">
        <f t="shared" si="0"/>
        <v>1509545</v>
      </c>
      <c r="Q34" s="156">
        <f t="shared" si="0"/>
        <v>825088</v>
      </c>
    </row>
    <row r="35" spans="1:17" ht="16.7" customHeight="1">
      <c r="A35" s="158"/>
      <c r="B35" s="217" t="s">
        <v>179</v>
      </c>
      <c r="C35" s="150">
        <v>569</v>
      </c>
      <c r="D35" s="151">
        <v>65734</v>
      </c>
      <c r="E35" s="151">
        <v>62421</v>
      </c>
      <c r="F35" s="151">
        <v>5543579</v>
      </c>
      <c r="G35" s="151">
        <v>2908417</v>
      </c>
      <c r="H35" s="168">
        <v>178</v>
      </c>
      <c r="I35" s="151">
        <v>20905</v>
      </c>
      <c r="J35" s="151">
        <v>19303</v>
      </c>
      <c r="K35" s="151">
        <v>1927231</v>
      </c>
      <c r="L35" s="151">
        <v>1034047</v>
      </c>
      <c r="M35" s="150">
        <f t="shared" si="0"/>
        <v>747</v>
      </c>
      <c r="N35" s="151">
        <f t="shared" si="0"/>
        <v>86639</v>
      </c>
      <c r="O35" s="151">
        <f t="shared" si="0"/>
        <v>81724</v>
      </c>
      <c r="P35" s="151">
        <f t="shared" si="0"/>
        <v>7470810</v>
      </c>
      <c r="Q35" s="152">
        <f t="shared" si="0"/>
        <v>3942464</v>
      </c>
    </row>
    <row r="36" spans="1:17" ht="16.7" customHeight="1" thickBot="1">
      <c r="A36" s="153" t="s">
        <v>133</v>
      </c>
      <c r="B36" s="218" t="s">
        <v>181</v>
      </c>
      <c r="C36" s="154">
        <v>136</v>
      </c>
      <c r="D36" s="155">
        <v>15845</v>
      </c>
      <c r="E36" s="155">
        <v>15049</v>
      </c>
      <c r="F36" s="155">
        <v>1422838</v>
      </c>
      <c r="G36" s="155">
        <v>744735</v>
      </c>
      <c r="H36" s="280">
        <v>39</v>
      </c>
      <c r="I36" s="155">
        <v>4642</v>
      </c>
      <c r="J36" s="155">
        <v>4190</v>
      </c>
      <c r="K36" s="155">
        <v>454585</v>
      </c>
      <c r="L36" s="155">
        <v>249048</v>
      </c>
      <c r="M36" s="154">
        <f t="shared" si="0"/>
        <v>175</v>
      </c>
      <c r="N36" s="155">
        <f t="shared" si="0"/>
        <v>20487</v>
      </c>
      <c r="O36" s="155">
        <f t="shared" si="0"/>
        <v>19239</v>
      </c>
      <c r="P36" s="155">
        <f t="shared" si="0"/>
        <v>1877423</v>
      </c>
      <c r="Q36" s="156">
        <f t="shared" si="0"/>
        <v>993783</v>
      </c>
    </row>
    <row r="37" spans="1:17" ht="16.7" customHeight="1">
      <c r="A37" s="158"/>
      <c r="B37" s="217" t="s">
        <v>179</v>
      </c>
      <c r="C37" s="150">
        <v>283</v>
      </c>
      <c r="D37" s="151">
        <v>33805</v>
      </c>
      <c r="E37" s="151">
        <v>31274</v>
      </c>
      <c r="F37" s="151">
        <v>2799115</v>
      </c>
      <c r="G37" s="151">
        <v>1499596</v>
      </c>
      <c r="H37" s="168">
        <v>97</v>
      </c>
      <c r="I37" s="151">
        <v>12137</v>
      </c>
      <c r="J37" s="151">
        <v>11112</v>
      </c>
      <c r="K37" s="151">
        <v>1088574</v>
      </c>
      <c r="L37" s="151">
        <v>589008</v>
      </c>
      <c r="M37" s="150">
        <f t="shared" si="0"/>
        <v>380</v>
      </c>
      <c r="N37" s="151">
        <f t="shared" si="0"/>
        <v>45942</v>
      </c>
      <c r="O37" s="151">
        <f t="shared" si="0"/>
        <v>42386</v>
      </c>
      <c r="P37" s="151">
        <f t="shared" si="0"/>
        <v>3887689</v>
      </c>
      <c r="Q37" s="152">
        <f t="shared" si="0"/>
        <v>2088604</v>
      </c>
    </row>
    <row r="38" spans="1:17" ht="16.7" customHeight="1" thickBot="1">
      <c r="A38" s="153" t="s">
        <v>134</v>
      </c>
      <c r="B38" s="218" t="s">
        <v>181</v>
      </c>
      <c r="C38" s="154">
        <v>72</v>
      </c>
      <c r="D38" s="155">
        <v>8525</v>
      </c>
      <c r="E38" s="155">
        <v>8142</v>
      </c>
      <c r="F38" s="155">
        <v>752308</v>
      </c>
      <c r="G38" s="155">
        <v>392651</v>
      </c>
      <c r="H38" s="280">
        <v>15</v>
      </c>
      <c r="I38" s="155">
        <v>1789</v>
      </c>
      <c r="J38" s="155">
        <v>1687</v>
      </c>
      <c r="K38" s="155">
        <v>170204</v>
      </c>
      <c r="L38" s="155">
        <v>89863</v>
      </c>
      <c r="M38" s="154">
        <f t="shared" si="0"/>
        <v>87</v>
      </c>
      <c r="N38" s="155">
        <f t="shared" si="0"/>
        <v>10314</v>
      </c>
      <c r="O38" s="155">
        <f t="shared" si="0"/>
        <v>9829</v>
      </c>
      <c r="P38" s="155">
        <f t="shared" si="0"/>
        <v>922512</v>
      </c>
      <c r="Q38" s="156">
        <f t="shared" si="0"/>
        <v>482514</v>
      </c>
    </row>
    <row r="39" spans="1:17" ht="16.7" customHeight="1">
      <c r="A39" s="158"/>
      <c r="B39" s="217" t="s">
        <v>179</v>
      </c>
      <c r="C39" s="168">
        <v>386</v>
      </c>
      <c r="D39" s="151">
        <v>44689</v>
      </c>
      <c r="E39" s="151">
        <v>42478</v>
      </c>
      <c r="F39" s="151">
        <v>3709184</v>
      </c>
      <c r="G39" s="151">
        <v>1943808</v>
      </c>
      <c r="H39" s="150">
        <v>179</v>
      </c>
      <c r="I39" s="151">
        <v>21142</v>
      </c>
      <c r="J39" s="151">
        <v>19249</v>
      </c>
      <c r="K39" s="151">
        <v>1904466</v>
      </c>
      <c r="L39" s="151">
        <v>1033797</v>
      </c>
      <c r="M39" s="150">
        <f t="shared" si="0"/>
        <v>565</v>
      </c>
      <c r="N39" s="151">
        <f t="shared" si="0"/>
        <v>65831</v>
      </c>
      <c r="O39" s="151">
        <f t="shared" si="0"/>
        <v>61727</v>
      </c>
      <c r="P39" s="151">
        <f t="shared" si="0"/>
        <v>5613650</v>
      </c>
      <c r="Q39" s="152">
        <f t="shared" si="0"/>
        <v>2977605</v>
      </c>
    </row>
    <row r="40" spans="1:17" ht="16.7" customHeight="1" thickBot="1">
      <c r="A40" s="153" t="s">
        <v>135</v>
      </c>
      <c r="B40" s="218" t="s">
        <v>181</v>
      </c>
      <c r="C40" s="280">
        <v>128</v>
      </c>
      <c r="D40" s="155">
        <v>14670</v>
      </c>
      <c r="E40" s="155">
        <v>14054</v>
      </c>
      <c r="F40" s="155">
        <v>1305480</v>
      </c>
      <c r="G40" s="155">
        <v>678763</v>
      </c>
      <c r="H40" s="154">
        <v>42</v>
      </c>
      <c r="I40" s="155">
        <v>4425</v>
      </c>
      <c r="J40" s="155">
        <v>4153</v>
      </c>
      <c r="K40" s="155">
        <v>418030</v>
      </c>
      <c r="L40" s="155">
        <v>220900</v>
      </c>
      <c r="M40" s="154">
        <f t="shared" si="0"/>
        <v>170</v>
      </c>
      <c r="N40" s="155">
        <f t="shared" si="0"/>
        <v>19095</v>
      </c>
      <c r="O40" s="155">
        <f t="shared" si="0"/>
        <v>18207</v>
      </c>
      <c r="P40" s="155">
        <f t="shared" si="0"/>
        <v>1723510</v>
      </c>
      <c r="Q40" s="156">
        <f t="shared" si="0"/>
        <v>899663</v>
      </c>
    </row>
    <row r="41" spans="1:17" ht="16.7" customHeight="1">
      <c r="A41" s="158"/>
      <c r="B41" s="217" t="s">
        <v>179</v>
      </c>
      <c r="C41" s="150">
        <v>282</v>
      </c>
      <c r="D41" s="151">
        <v>31397</v>
      </c>
      <c r="E41" s="151">
        <v>30204</v>
      </c>
      <c r="F41" s="151">
        <v>2617074</v>
      </c>
      <c r="G41" s="151">
        <v>1354561</v>
      </c>
      <c r="H41" s="150">
        <v>84</v>
      </c>
      <c r="I41" s="151">
        <v>9352</v>
      </c>
      <c r="J41" s="151">
        <v>8954</v>
      </c>
      <c r="K41" s="151">
        <v>850106</v>
      </c>
      <c r="L41" s="151">
        <v>441599</v>
      </c>
      <c r="M41" s="150">
        <f t="shared" si="0"/>
        <v>366</v>
      </c>
      <c r="N41" s="151">
        <f t="shared" si="0"/>
        <v>40749</v>
      </c>
      <c r="O41" s="151">
        <f>E41+J41</f>
        <v>39158</v>
      </c>
      <c r="P41" s="151">
        <f t="shared" si="0"/>
        <v>3467180</v>
      </c>
      <c r="Q41" s="152">
        <f t="shared" si="0"/>
        <v>1796160</v>
      </c>
    </row>
    <row r="42" spans="1:17" ht="16.7" customHeight="1" thickBot="1">
      <c r="A42" s="378" t="s">
        <v>136</v>
      </c>
      <c r="B42" s="218" t="s">
        <v>181</v>
      </c>
      <c r="C42" s="154">
        <v>76</v>
      </c>
      <c r="D42" s="155">
        <v>8581</v>
      </c>
      <c r="E42" s="155">
        <v>8224</v>
      </c>
      <c r="F42" s="155">
        <v>764491</v>
      </c>
      <c r="G42" s="155">
        <v>397492</v>
      </c>
      <c r="H42" s="154">
        <v>34</v>
      </c>
      <c r="I42" s="155">
        <v>3486</v>
      </c>
      <c r="J42" s="155">
        <v>3362</v>
      </c>
      <c r="K42" s="155">
        <v>331532</v>
      </c>
      <c r="L42" s="155">
        <v>171347</v>
      </c>
      <c r="M42" s="154">
        <f t="shared" si="0"/>
        <v>110</v>
      </c>
      <c r="N42" s="155">
        <f t="shared" si="0"/>
        <v>12067</v>
      </c>
      <c r="O42" s="155">
        <f t="shared" si="0"/>
        <v>11586</v>
      </c>
      <c r="P42" s="155">
        <f t="shared" si="0"/>
        <v>1096023</v>
      </c>
      <c r="Q42" s="156">
        <f t="shared" si="0"/>
        <v>568839</v>
      </c>
    </row>
    <row r="43" spans="1:17" ht="16.7" customHeight="1">
      <c r="A43" s="377" t="s">
        <v>180</v>
      </c>
      <c r="B43" s="160"/>
      <c r="C43" s="150">
        <f>C7+C9+C11+C13+C15+C17+C19+C21+C23+C25+C27+C29+C31+C33+C35+C37+C39+C41</f>
        <v>6214</v>
      </c>
      <c r="D43" s="151">
        <f t="shared" ref="D43:L44" si="1">D7+D9+D11+D13+D15+D17+D19+D21+D23+D25+D27+D29+D31+D33+D35+D37+D39+D41</f>
        <v>727773</v>
      </c>
      <c r="E43" s="151">
        <f t="shared" si="1"/>
        <v>681597</v>
      </c>
      <c r="F43" s="151">
        <f t="shared" si="1"/>
        <v>59959908</v>
      </c>
      <c r="G43" s="152">
        <f>G7+G9+G11+G13+G15+G17+G19+G21+G23+G25+G27+G29+G31+G33+G35+G37+G39+G41</f>
        <v>31830176</v>
      </c>
      <c r="H43" s="150">
        <f>H7+H9+H11+H13+H15+H17+H19+H21+H23+H25+H27+H29+H31+H33+H35+H37+H39+H41</f>
        <v>2185</v>
      </c>
      <c r="I43" s="151">
        <f t="shared" si="1"/>
        <v>253773</v>
      </c>
      <c r="J43" s="151">
        <f t="shared" si="1"/>
        <v>233452</v>
      </c>
      <c r="K43" s="151">
        <f t="shared" si="1"/>
        <v>22855981</v>
      </c>
      <c r="L43" s="152">
        <f t="shared" si="1"/>
        <v>12312203</v>
      </c>
      <c r="M43" s="150">
        <f>C43+H43</f>
        <v>8399</v>
      </c>
      <c r="N43" s="151">
        <f t="shared" si="0"/>
        <v>981546</v>
      </c>
      <c r="O43" s="151">
        <f t="shared" si="0"/>
        <v>915049</v>
      </c>
      <c r="P43" s="151">
        <f t="shared" si="0"/>
        <v>82815889</v>
      </c>
      <c r="Q43" s="152">
        <f t="shared" si="0"/>
        <v>44142379</v>
      </c>
    </row>
    <row r="44" spans="1:17" ht="16.7" customHeight="1">
      <c r="A44" s="291" t="s">
        <v>183</v>
      </c>
      <c r="B44" s="161"/>
      <c r="C44" s="164">
        <f>C8+C10+C12+C14+C16+C18+C20+C22+C24+C26+C28+C30+C32+C34+C36+C38+C40+C42</f>
        <v>1672</v>
      </c>
      <c r="D44" s="162">
        <f t="shared" si="1"/>
        <v>198715</v>
      </c>
      <c r="E44" s="162">
        <f t="shared" si="1"/>
        <v>184793</v>
      </c>
      <c r="F44" s="162">
        <f t="shared" si="1"/>
        <v>17445573</v>
      </c>
      <c r="G44" s="163">
        <f t="shared" si="1"/>
        <v>9316958</v>
      </c>
      <c r="H44" s="164">
        <f>H8+H10+H12+H14+H16+H18+H20+H22+H24+H26+H28+H30+H32+H34+H36+H38+H40+H42</f>
        <v>551</v>
      </c>
      <c r="I44" s="162">
        <f t="shared" si="1"/>
        <v>62896</v>
      </c>
      <c r="J44" s="162">
        <f t="shared" si="1"/>
        <v>57957</v>
      </c>
      <c r="K44" s="162">
        <f t="shared" si="1"/>
        <v>5993287</v>
      </c>
      <c r="L44" s="163">
        <f t="shared" si="1"/>
        <v>3223845</v>
      </c>
      <c r="M44" s="164">
        <f t="shared" si="0"/>
        <v>2223</v>
      </c>
      <c r="N44" s="162">
        <f t="shared" si="0"/>
        <v>261611</v>
      </c>
      <c r="O44" s="162">
        <f t="shared" si="0"/>
        <v>242750</v>
      </c>
      <c r="P44" s="162">
        <f t="shared" si="0"/>
        <v>23438860</v>
      </c>
      <c r="Q44" s="163">
        <f t="shared" si="0"/>
        <v>12540803</v>
      </c>
    </row>
    <row r="45" spans="1:17" ht="16.7" customHeight="1" thickBot="1">
      <c r="A45" s="165" t="s">
        <v>33</v>
      </c>
      <c r="B45" s="166"/>
      <c r="C45" s="154">
        <f>C43+C44</f>
        <v>7886</v>
      </c>
      <c r="D45" s="155">
        <f t="shared" ref="D45:L45" si="2">D43+D44</f>
        <v>926488</v>
      </c>
      <c r="E45" s="155">
        <f t="shared" si="2"/>
        <v>866390</v>
      </c>
      <c r="F45" s="155">
        <f t="shared" si="2"/>
        <v>77405481</v>
      </c>
      <c r="G45" s="156">
        <f t="shared" si="2"/>
        <v>41147134</v>
      </c>
      <c r="H45" s="154">
        <f t="shared" si="2"/>
        <v>2736</v>
      </c>
      <c r="I45" s="155">
        <f t="shared" si="2"/>
        <v>316669</v>
      </c>
      <c r="J45" s="155">
        <f t="shared" si="2"/>
        <v>291409</v>
      </c>
      <c r="K45" s="155">
        <f t="shared" si="2"/>
        <v>28849268</v>
      </c>
      <c r="L45" s="156">
        <f t="shared" si="2"/>
        <v>15536048</v>
      </c>
      <c r="M45" s="154">
        <f>C45+H45</f>
        <v>10622</v>
      </c>
      <c r="N45" s="155">
        <f t="shared" si="0"/>
        <v>1243157</v>
      </c>
      <c r="O45" s="155">
        <f t="shared" si="0"/>
        <v>1157799</v>
      </c>
      <c r="P45" s="155">
        <f t="shared" si="0"/>
        <v>106254749</v>
      </c>
      <c r="Q45" s="156">
        <f t="shared" si="0"/>
        <v>56683182</v>
      </c>
    </row>
    <row r="46" spans="1:17">
      <c r="C46" s="184"/>
      <c r="D46" s="184"/>
      <c r="E46" s="184"/>
      <c r="F46" s="184"/>
      <c r="G46" s="184"/>
      <c r="H46" s="184"/>
      <c r="I46" s="184"/>
      <c r="J46" s="184"/>
      <c r="K46" s="184"/>
      <c r="L46" s="184"/>
    </row>
    <row r="53" spans="1:17">
      <c r="A53" s="170"/>
      <c r="B53" s="104"/>
      <c r="C53" s="87"/>
    </row>
    <row r="54" spans="1:17">
      <c r="A54" s="170"/>
      <c r="B54" s="104"/>
      <c r="C54" s="87"/>
    </row>
    <row r="55" spans="1:17">
      <c r="A55" s="401" t="s">
        <v>158</v>
      </c>
      <c r="B55" s="401"/>
      <c r="C55" s="401"/>
      <c r="D55" s="401"/>
      <c r="E55" s="401"/>
      <c r="F55" s="401"/>
      <c r="G55" s="401"/>
      <c r="H55" s="401"/>
      <c r="I55" s="401"/>
      <c r="J55" s="402" t="s">
        <v>159</v>
      </c>
      <c r="K55" s="402"/>
      <c r="L55" s="402"/>
      <c r="M55" s="402"/>
      <c r="N55" s="402"/>
      <c r="O55" s="402"/>
      <c r="P55" s="402"/>
      <c r="Q55" s="402"/>
    </row>
    <row r="56" spans="1:17">
      <c r="A56" s="170"/>
      <c r="B56" s="104"/>
      <c r="C56" s="87"/>
    </row>
    <row r="57" spans="1:17">
      <c r="A57" s="170"/>
      <c r="B57" s="104"/>
      <c r="C57" s="87"/>
    </row>
    <row r="58" spans="1:17">
      <c r="A58" s="170"/>
      <c r="B58" s="104"/>
      <c r="C58" s="87"/>
    </row>
    <row r="59" spans="1:17">
      <c r="A59" s="171"/>
      <c r="B59" s="171"/>
      <c r="C59" s="87"/>
    </row>
    <row r="60" spans="1:17">
      <c r="A60" s="87"/>
      <c r="B60" s="87"/>
      <c r="C60" s="87"/>
    </row>
    <row r="61" spans="1:17">
      <c r="A61" s="87"/>
      <c r="B61" s="87"/>
      <c r="C61" s="87"/>
    </row>
    <row r="62" spans="1:17">
      <c r="A62" s="87"/>
      <c r="B62" s="87"/>
      <c r="C62" s="87"/>
    </row>
    <row r="63" spans="1:17">
      <c r="A63" s="87"/>
      <c r="B63" s="87"/>
      <c r="C63" s="87"/>
    </row>
    <row r="64" spans="1:17">
      <c r="A64" s="87"/>
      <c r="B64" s="87"/>
      <c r="C64" s="87"/>
    </row>
    <row r="65" spans="1:3">
      <c r="A65" s="87"/>
      <c r="B65" s="87"/>
      <c r="C65" s="87"/>
    </row>
    <row r="66" spans="1:3">
      <c r="A66" s="87"/>
      <c r="B66" s="87"/>
      <c r="C66" s="87"/>
    </row>
    <row r="67" spans="1:3">
      <c r="A67" s="87"/>
      <c r="B67" s="87"/>
      <c r="C67" s="87"/>
    </row>
    <row r="68" spans="1:3">
      <c r="A68" s="87"/>
      <c r="B68" s="87"/>
      <c r="C68" s="87"/>
    </row>
    <row r="69" spans="1:3">
      <c r="A69" s="87"/>
      <c r="B69" s="87"/>
      <c r="C69" s="87"/>
    </row>
    <row r="70" spans="1:3">
      <c r="A70" s="87"/>
      <c r="B70" s="87"/>
      <c r="C70" s="87"/>
    </row>
    <row r="71" spans="1:3">
      <c r="A71" s="87"/>
      <c r="B71" s="87"/>
      <c r="C71" s="87"/>
    </row>
    <row r="72" spans="1:3">
      <c r="A72" s="87"/>
      <c r="B72" s="87"/>
      <c r="C72" s="87"/>
    </row>
    <row r="73" spans="1:3">
      <c r="A73" s="87"/>
      <c r="B73" s="87"/>
      <c r="C73" s="87"/>
    </row>
    <row r="74" spans="1:3">
      <c r="A74" s="87"/>
      <c r="B74" s="87"/>
      <c r="C74" s="87"/>
    </row>
    <row r="75" spans="1:3">
      <c r="A75" s="87"/>
      <c r="B75" s="87"/>
      <c r="C75" s="87"/>
    </row>
    <row r="76" spans="1:3">
      <c r="A76" s="87"/>
      <c r="B76" s="87"/>
      <c r="C76" s="87"/>
    </row>
    <row r="77" spans="1:3">
      <c r="A77" s="87"/>
      <c r="B77" s="87"/>
      <c r="C77" s="87"/>
    </row>
    <row r="78" spans="1:3">
      <c r="A78" s="87"/>
      <c r="B78" s="87"/>
      <c r="C78" s="87"/>
    </row>
    <row r="79" spans="1:3">
      <c r="A79" s="87"/>
      <c r="B79" s="87"/>
      <c r="C79" s="87"/>
    </row>
    <row r="80" spans="1:3">
      <c r="A80" s="87"/>
      <c r="B80" s="87"/>
      <c r="C80" s="87"/>
    </row>
    <row r="81" spans="1:3">
      <c r="A81" s="87"/>
      <c r="B81" s="87"/>
      <c r="C81" s="87"/>
    </row>
    <row r="82" spans="1:3">
      <c r="A82" s="87"/>
      <c r="B82" s="87"/>
      <c r="C82" s="87"/>
    </row>
    <row r="83" spans="1:3">
      <c r="A83" s="87"/>
      <c r="B83" s="87"/>
      <c r="C83" s="87"/>
    </row>
    <row r="84" spans="1:3">
      <c r="A84" s="87"/>
      <c r="B84" s="87"/>
      <c r="C84" s="87"/>
    </row>
    <row r="85" spans="1:3">
      <c r="A85" s="87"/>
      <c r="B85" s="87"/>
      <c r="C85" s="87"/>
    </row>
    <row r="86" spans="1:3">
      <c r="A86" s="87"/>
      <c r="B86" s="87"/>
      <c r="C86" s="87"/>
    </row>
    <row r="87" spans="1:3">
      <c r="A87" s="87"/>
      <c r="B87" s="87"/>
      <c r="C87" s="87"/>
    </row>
    <row r="88" spans="1:3">
      <c r="A88" s="87"/>
      <c r="B88" s="87"/>
      <c r="C88" s="87"/>
    </row>
    <row r="89" spans="1:3">
      <c r="A89" s="87"/>
      <c r="B89" s="87"/>
      <c r="C89" s="87"/>
    </row>
    <row r="90" spans="1:3">
      <c r="A90" s="87"/>
      <c r="B90" s="87"/>
      <c r="C90" s="87"/>
    </row>
    <row r="91" spans="1:3">
      <c r="A91" s="87"/>
      <c r="B91" s="87"/>
      <c r="C91" s="87"/>
    </row>
    <row r="92" spans="1:3">
      <c r="A92" s="87"/>
      <c r="B92" s="87"/>
      <c r="C92" s="87"/>
    </row>
    <row r="93" spans="1:3">
      <c r="A93" s="87"/>
      <c r="B93" s="87"/>
      <c r="C93" s="87"/>
    </row>
    <row r="94" spans="1:3">
      <c r="A94" s="87"/>
      <c r="B94" s="87"/>
      <c r="C94" s="87"/>
    </row>
    <row r="95" spans="1:3">
      <c r="A95" s="87"/>
      <c r="B95" s="87"/>
      <c r="C95" s="87"/>
    </row>
    <row r="96" spans="1:3">
      <c r="A96" s="87"/>
      <c r="B96" s="87"/>
      <c r="C96" s="87"/>
    </row>
    <row r="97" spans="1:3">
      <c r="A97" s="87"/>
      <c r="B97" s="87"/>
      <c r="C97" s="87"/>
    </row>
    <row r="98" spans="1:3">
      <c r="A98" s="87"/>
      <c r="B98" s="87"/>
      <c r="C98" s="87"/>
    </row>
    <row r="99" spans="1:3">
      <c r="A99" s="87"/>
      <c r="B99" s="87"/>
      <c r="C99" s="87"/>
    </row>
    <row r="100" spans="1:3">
      <c r="A100" s="87"/>
      <c r="B100" s="87"/>
      <c r="C100" s="87"/>
    </row>
    <row r="101" spans="1:3">
      <c r="A101" s="87"/>
      <c r="B101" s="87"/>
      <c r="C101" s="87"/>
    </row>
    <row r="102" spans="1:3">
      <c r="A102" s="87"/>
      <c r="B102" s="87"/>
      <c r="C102" s="87"/>
    </row>
    <row r="103" spans="1:3">
      <c r="A103" s="87"/>
      <c r="B103" s="87"/>
      <c r="C103" s="87"/>
    </row>
    <row r="104" spans="1:3">
      <c r="A104" s="87"/>
      <c r="B104" s="87"/>
      <c r="C104" s="87"/>
    </row>
    <row r="105" spans="1:3">
      <c r="A105" s="87"/>
      <c r="B105" s="87"/>
      <c r="C105" s="87"/>
    </row>
    <row r="106" spans="1:3">
      <c r="A106" s="87"/>
      <c r="B106" s="87"/>
      <c r="C106" s="87"/>
    </row>
    <row r="107" spans="1:3">
      <c r="A107" s="87"/>
      <c r="B107" s="87"/>
      <c r="C107" s="87"/>
    </row>
    <row r="108" spans="1:3">
      <c r="A108" s="87"/>
      <c r="B108" s="87"/>
      <c r="C108" s="87"/>
    </row>
    <row r="109" spans="1:3">
      <c r="A109" s="87"/>
      <c r="B109" s="87"/>
      <c r="C109" s="87"/>
    </row>
  </sheetData>
  <mergeCells count="2">
    <mergeCell ref="A55:I55"/>
    <mergeCell ref="J55:Q55"/>
  </mergeCells>
  <phoneticPr fontId="3"/>
  <pageMargins left="0.47244094488188981" right="0.47244094488188981" top="0.78740157480314965" bottom="0" header="0.31496062992125984" footer="0"/>
  <pageSetup paperSize="9" scale="96" fitToWidth="0" fitToHeight="0" orientation="portrait" r:id="rId1"/>
  <colBreaks count="1" manualBreakCount="1">
    <brk id="9" max="53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R109"/>
  <sheetViews>
    <sheetView view="pageBreakPreview" zoomScale="115" zoomScaleNormal="100" zoomScaleSheetLayoutView="115" workbookViewId="0">
      <pane xSplit="2" ySplit="6" topLeftCell="H31" activePane="bottomRight" state="frozen"/>
      <selection activeCell="J54" sqref="J54:Q54"/>
      <selection pane="topRight" activeCell="J54" sqref="J54:Q54"/>
      <selection pane="bottomLeft" activeCell="J54" sqref="J54:Q54"/>
      <selection pane="bottomRight" activeCell="G19" sqref="G19"/>
    </sheetView>
  </sheetViews>
  <sheetFormatPr defaultRowHeight="13.5"/>
  <cols>
    <col min="1" max="1" width="10.875" style="130" customWidth="1"/>
    <col min="2" max="2" width="9.125" style="130" bestFit="1" customWidth="1"/>
    <col min="3" max="3" width="8.625" style="130" customWidth="1"/>
    <col min="4" max="5" width="11.625" style="130" customWidth="1"/>
    <col min="6" max="6" width="13.625" style="130" customWidth="1"/>
    <col min="7" max="7" width="12.625" style="130" customWidth="1"/>
    <col min="8" max="8" width="8.625" style="130" customWidth="1"/>
    <col min="9" max="10" width="11.625" style="130" customWidth="1"/>
    <col min="11" max="11" width="13.625" style="130" customWidth="1"/>
    <col min="12" max="12" width="12.625" style="130" customWidth="1"/>
    <col min="13" max="13" width="8.625" style="130" customWidth="1"/>
    <col min="14" max="15" width="11.625" style="130" customWidth="1"/>
    <col min="16" max="16" width="13.625" style="130" customWidth="1"/>
    <col min="17" max="17" width="12.625" style="130" customWidth="1"/>
    <col min="18" max="18" width="5.125" style="130" customWidth="1"/>
    <col min="19" max="16384" width="9" style="130"/>
  </cols>
  <sheetData>
    <row r="1" spans="1:18" s="52" customFormat="1"/>
    <row r="2" spans="1:18" s="52" customFormat="1" ht="15" customHeight="1" thickBot="1">
      <c r="A2" s="179" t="s">
        <v>138</v>
      </c>
      <c r="G2" s="237"/>
    </row>
    <row r="3" spans="1:18" ht="13.5" customHeight="1">
      <c r="A3" s="110"/>
      <c r="B3" s="167" t="s">
        <v>108</v>
      </c>
      <c r="C3" s="82"/>
      <c r="D3" s="83"/>
      <c r="E3" s="139" t="s">
        <v>109</v>
      </c>
      <c r="F3" s="83"/>
      <c r="G3" s="85"/>
      <c r="H3" s="82"/>
      <c r="I3" s="83"/>
      <c r="J3" s="139" t="s">
        <v>110</v>
      </c>
      <c r="K3" s="83"/>
      <c r="L3" s="140"/>
      <c r="M3" s="82"/>
      <c r="N3" s="83"/>
      <c r="O3" s="139" t="s">
        <v>111</v>
      </c>
      <c r="P3" s="83"/>
      <c r="Q3" s="85"/>
    </row>
    <row r="4" spans="1:18">
      <c r="A4" s="86"/>
      <c r="B4" s="141" t="s">
        <v>112</v>
      </c>
      <c r="C4" s="142" t="s">
        <v>113</v>
      </c>
      <c r="D4" s="143" t="s">
        <v>114</v>
      </c>
      <c r="E4" s="143" t="s">
        <v>115</v>
      </c>
      <c r="F4" s="143" t="s">
        <v>116</v>
      </c>
      <c r="G4" s="144" t="s">
        <v>6</v>
      </c>
      <c r="H4" s="142" t="s">
        <v>113</v>
      </c>
      <c r="I4" s="180" t="s">
        <v>114</v>
      </c>
      <c r="J4" s="143" t="s">
        <v>115</v>
      </c>
      <c r="K4" s="143" t="s">
        <v>116</v>
      </c>
      <c r="L4" s="144" t="s">
        <v>6</v>
      </c>
      <c r="M4" s="142" t="s">
        <v>113</v>
      </c>
      <c r="N4" s="143" t="s">
        <v>114</v>
      </c>
      <c r="O4" s="143" t="s">
        <v>115</v>
      </c>
      <c r="P4" s="143" t="s">
        <v>116</v>
      </c>
      <c r="Q4" s="144" t="s">
        <v>6</v>
      </c>
      <c r="R4" s="86"/>
    </row>
    <row r="5" spans="1:18">
      <c r="A5" s="86"/>
      <c r="B5" s="87"/>
      <c r="C5" s="142" t="s">
        <v>170</v>
      </c>
      <c r="D5" s="143"/>
      <c r="E5" s="143"/>
      <c r="F5" s="143"/>
      <c r="G5" s="144"/>
      <c r="H5" s="142" t="s">
        <v>117</v>
      </c>
      <c r="I5" s="181"/>
      <c r="J5" s="143"/>
      <c r="K5" s="143"/>
      <c r="L5" s="144"/>
      <c r="M5" s="142" t="s">
        <v>117</v>
      </c>
      <c r="N5" s="145"/>
      <c r="O5" s="145"/>
      <c r="P5" s="145"/>
      <c r="Q5" s="146"/>
    </row>
    <row r="6" spans="1:18" ht="14.25" thickBot="1">
      <c r="A6" s="186" t="s">
        <v>118</v>
      </c>
      <c r="B6" s="219" t="s">
        <v>119</v>
      </c>
      <c r="C6" s="147"/>
      <c r="D6" s="148" t="s">
        <v>120</v>
      </c>
      <c r="E6" s="148" t="s">
        <v>120</v>
      </c>
      <c r="F6" s="148" t="s">
        <v>15</v>
      </c>
      <c r="G6" s="149" t="s">
        <v>15</v>
      </c>
      <c r="H6" s="147"/>
      <c r="I6" s="182" t="s">
        <v>120</v>
      </c>
      <c r="J6" s="148" t="s">
        <v>120</v>
      </c>
      <c r="K6" s="148" t="s">
        <v>15</v>
      </c>
      <c r="L6" s="149" t="s">
        <v>15</v>
      </c>
      <c r="M6" s="147"/>
      <c r="N6" s="148" t="s">
        <v>120</v>
      </c>
      <c r="O6" s="148" t="s">
        <v>120</v>
      </c>
      <c r="P6" s="148" t="s">
        <v>15</v>
      </c>
      <c r="Q6" s="149" t="s">
        <v>15</v>
      </c>
    </row>
    <row r="7" spans="1:18" ht="16.7" customHeight="1">
      <c r="A7" s="81"/>
      <c r="B7" s="217" t="s">
        <v>179</v>
      </c>
      <c r="C7" s="168">
        <v>29</v>
      </c>
      <c r="D7" s="151">
        <v>4376</v>
      </c>
      <c r="E7" s="151">
        <v>3652</v>
      </c>
      <c r="F7" s="151">
        <v>336080</v>
      </c>
      <c r="G7" s="151">
        <v>196120</v>
      </c>
      <c r="H7" s="150">
        <v>46</v>
      </c>
      <c r="I7" s="151">
        <v>7258</v>
      </c>
      <c r="J7" s="151">
        <v>5702</v>
      </c>
      <c r="K7" s="151">
        <v>627370</v>
      </c>
      <c r="L7" s="151">
        <v>379429</v>
      </c>
      <c r="M7" s="150">
        <f>C7+H7</f>
        <v>75</v>
      </c>
      <c r="N7" s="151">
        <f>D7+I7</f>
        <v>11634</v>
      </c>
      <c r="O7" s="151">
        <f>E7+J7</f>
        <v>9354</v>
      </c>
      <c r="P7" s="151">
        <f>F7+K7</f>
        <v>963450</v>
      </c>
      <c r="Q7" s="152">
        <f>G7+L7</f>
        <v>575549</v>
      </c>
    </row>
    <row r="8" spans="1:18" ht="16.7" customHeight="1" thickBot="1">
      <c r="A8" s="153" t="s">
        <v>121</v>
      </c>
      <c r="B8" s="218" t="s">
        <v>181</v>
      </c>
      <c r="C8" s="280">
        <v>9</v>
      </c>
      <c r="D8" s="155">
        <v>1479</v>
      </c>
      <c r="E8" s="155">
        <v>1232</v>
      </c>
      <c r="F8" s="155">
        <v>125787</v>
      </c>
      <c r="G8" s="155">
        <v>73591</v>
      </c>
      <c r="H8" s="154">
        <v>2</v>
      </c>
      <c r="I8" s="155">
        <v>341</v>
      </c>
      <c r="J8" s="155">
        <v>240</v>
      </c>
      <c r="K8" s="155">
        <v>30469</v>
      </c>
      <c r="L8" s="155">
        <v>19719</v>
      </c>
      <c r="M8" s="154">
        <f t="shared" ref="M8:Q45" si="0">C8+H8</f>
        <v>11</v>
      </c>
      <c r="N8" s="155">
        <f t="shared" si="0"/>
        <v>1820</v>
      </c>
      <c r="O8" s="155">
        <f t="shared" si="0"/>
        <v>1472</v>
      </c>
      <c r="P8" s="155">
        <f t="shared" si="0"/>
        <v>156256</v>
      </c>
      <c r="Q8" s="156">
        <f t="shared" si="0"/>
        <v>93310</v>
      </c>
    </row>
    <row r="9" spans="1:18" ht="16.7" customHeight="1">
      <c r="A9" s="157"/>
      <c r="B9" s="217" t="s">
        <v>179</v>
      </c>
      <c r="C9" s="168">
        <v>29</v>
      </c>
      <c r="D9" s="151">
        <v>4547</v>
      </c>
      <c r="E9" s="151">
        <v>3675</v>
      </c>
      <c r="F9" s="151">
        <v>346672</v>
      </c>
      <c r="G9" s="151">
        <v>206098</v>
      </c>
      <c r="H9" s="150">
        <v>28</v>
      </c>
      <c r="I9" s="151">
        <v>4166</v>
      </c>
      <c r="J9" s="151">
        <v>3570</v>
      </c>
      <c r="K9" s="151">
        <v>359893</v>
      </c>
      <c r="L9" s="151">
        <v>205774</v>
      </c>
      <c r="M9" s="150">
        <f t="shared" si="0"/>
        <v>57</v>
      </c>
      <c r="N9" s="151">
        <f t="shared" si="0"/>
        <v>8713</v>
      </c>
      <c r="O9" s="151">
        <f t="shared" si="0"/>
        <v>7245</v>
      </c>
      <c r="P9" s="151">
        <f t="shared" si="0"/>
        <v>706565</v>
      </c>
      <c r="Q9" s="152">
        <f t="shared" si="0"/>
        <v>411872</v>
      </c>
    </row>
    <row r="10" spans="1:18" ht="16.7" customHeight="1" thickBot="1">
      <c r="A10" s="153" t="s">
        <v>85</v>
      </c>
      <c r="B10" s="218" t="s">
        <v>181</v>
      </c>
      <c r="C10" s="280">
        <v>6</v>
      </c>
      <c r="D10" s="155">
        <v>895</v>
      </c>
      <c r="E10" s="155">
        <v>798</v>
      </c>
      <c r="F10" s="155">
        <v>73830</v>
      </c>
      <c r="G10" s="155">
        <v>40876</v>
      </c>
      <c r="H10" s="154">
        <v>3</v>
      </c>
      <c r="I10" s="155">
        <v>392</v>
      </c>
      <c r="J10" s="155">
        <v>352</v>
      </c>
      <c r="K10" s="155">
        <v>36829</v>
      </c>
      <c r="L10" s="155">
        <v>20290</v>
      </c>
      <c r="M10" s="154">
        <f t="shared" si="0"/>
        <v>9</v>
      </c>
      <c r="N10" s="155">
        <f t="shared" si="0"/>
        <v>1287</v>
      </c>
      <c r="O10" s="155">
        <f t="shared" si="0"/>
        <v>1150</v>
      </c>
      <c r="P10" s="155">
        <f t="shared" si="0"/>
        <v>110659</v>
      </c>
      <c r="Q10" s="156">
        <f t="shared" si="0"/>
        <v>61166</v>
      </c>
    </row>
    <row r="11" spans="1:18" ht="16.7" customHeight="1">
      <c r="A11" s="158"/>
      <c r="B11" s="217" t="s">
        <v>179</v>
      </c>
      <c r="C11" s="168">
        <v>26</v>
      </c>
      <c r="D11" s="151">
        <v>3847</v>
      </c>
      <c r="E11" s="151">
        <v>3199</v>
      </c>
      <c r="F11" s="151">
        <v>299237</v>
      </c>
      <c r="G11" s="151">
        <v>174643</v>
      </c>
      <c r="H11" s="150">
        <v>625</v>
      </c>
      <c r="I11" s="151">
        <v>23603</v>
      </c>
      <c r="J11" s="151">
        <v>22852</v>
      </c>
      <c r="K11" s="151">
        <v>3171568</v>
      </c>
      <c r="L11" s="151">
        <v>1618313</v>
      </c>
      <c r="M11" s="150">
        <f t="shared" si="0"/>
        <v>651</v>
      </c>
      <c r="N11" s="151">
        <f t="shared" si="0"/>
        <v>27450</v>
      </c>
      <c r="O11" s="151">
        <f t="shared" si="0"/>
        <v>26051</v>
      </c>
      <c r="P11" s="151">
        <f t="shared" si="0"/>
        <v>3470805</v>
      </c>
      <c r="Q11" s="152">
        <f t="shared" si="0"/>
        <v>1792956</v>
      </c>
    </row>
    <row r="12" spans="1:18" ht="16.7" customHeight="1" thickBot="1">
      <c r="A12" s="153" t="s">
        <v>122</v>
      </c>
      <c r="B12" s="218" t="s">
        <v>181</v>
      </c>
      <c r="C12" s="280">
        <v>4</v>
      </c>
      <c r="D12" s="155">
        <v>566</v>
      </c>
      <c r="E12" s="155">
        <v>536</v>
      </c>
      <c r="F12" s="155">
        <v>49892</v>
      </c>
      <c r="G12" s="155">
        <v>26290</v>
      </c>
      <c r="H12" s="154">
        <v>2</v>
      </c>
      <c r="I12" s="155">
        <v>167</v>
      </c>
      <c r="J12" s="155">
        <v>142</v>
      </c>
      <c r="K12" s="155">
        <v>16564</v>
      </c>
      <c r="L12" s="155">
        <v>9610</v>
      </c>
      <c r="M12" s="154">
        <f t="shared" si="0"/>
        <v>6</v>
      </c>
      <c r="N12" s="155">
        <f t="shared" si="0"/>
        <v>733</v>
      </c>
      <c r="O12" s="155">
        <f t="shared" si="0"/>
        <v>678</v>
      </c>
      <c r="P12" s="155">
        <f t="shared" si="0"/>
        <v>66456</v>
      </c>
      <c r="Q12" s="156">
        <f t="shared" si="0"/>
        <v>35900</v>
      </c>
    </row>
    <row r="13" spans="1:18" ht="16.7" customHeight="1">
      <c r="A13" s="158"/>
      <c r="B13" s="217" t="s">
        <v>179</v>
      </c>
      <c r="C13" s="168">
        <v>19</v>
      </c>
      <c r="D13" s="151">
        <v>2815</v>
      </c>
      <c r="E13" s="151">
        <v>2496</v>
      </c>
      <c r="F13" s="151">
        <v>208326</v>
      </c>
      <c r="G13" s="151">
        <v>115868</v>
      </c>
      <c r="H13" s="150">
        <v>18</v>
      </c>
      <c r="I13" s="151">
        <v>2902</v>
      </c>
      <c r="J13" s="151">
        <v>2342</v>
      </c>
      <c r="K13" s="151">
        <v>250903</v>
      </c>
      <c r="L13" s="151">
        <v>149280</v>
      </c>
      <c r="M13" s="150">
        <f t="shared" si="0"/>
        <v>37</v>
      </c>
      <c r="N13" s="151">
        <f t="shared" si="0"/>
        <v>5717</v>
      </c>
      <c r="O13" s="151">
        <f t="shared" si="0"/>
        <v>4838</v>
      </c>
      <c r="P13" s="151">
        <f t="shared" si="0"/>
        <v>459229</v>
      </c>
      <c r="Q13" s="152">
        <f t="shared" si="0"/>
        <v>265148</v>
      </c>
    </row>
    <row r="14" spans="1:18" ht="16.7" customHeight="1" thickBot="1">
      <c r="A14" s="153" t="s">
        <v>123</v>
      </c>
      <c r="B14" s="218" t="s">
        <v>181</v>
      </c>
      <c r="C14" s="280">
        <v>2</v>
      </c>
      <c r="D14" s="155">
        <v>342</v>
      </c>
      <c r="E14" s="155">
        <v>240</v>
      </c>
      <c r="F14" s="155">
        <v>30113</v>
      </c>
      <c r="G14" s="155">
        <v>19741</v>
      </c>
      <c r="H14" s="154">
        <v>5</v>
      </c>
      <c r="I14" s="155">
        <v>747</v>
      </c>
      <c r="J14" s="155">
        <v>600</v>
      </c>
      <c r="K14" s="155">
        <v>71963</v>
      </c>
      <c r="L14" s="155">
        <v>42824</v>
      </c>
      <c r="M14" s="154">
        <f t="shared" si="0"/>
        <v>7</v>
      </c>
      <c r="N14" s="155">
        <f t="shared" si="0"/>
        <v>1089</v>
      </c>
      <c r="O14" s="155">
        <f t="shared" si="0"/>
        <v>840</v>
      </c>
      <c r="P14" s="155">
        <f t="shared" si="0"/>
        <v>102076</v>
      </c>
      <c r="Q14" s="156">
        <f t="shared" si="0"/>
        <v>62565</v>
      </c>
    </row>
    <row r="15" spans="1:18" ht="16.7" customHeight="1">
      <c r="A15" s="158"/>
      <c r="B15" s="217" t="s">
        <v>179</v>
      </c>
      <c r="C15" s="168">
        <v>18</v>
      </c>
      <c r="D15" s="151">
        <v>2806</v>
      </c>
      <c r="E15" s="151">
        <v>2185</v>
      </c>
      <c r="F15" s="151">
        <v>219279</v>
      </c>
      <c r="G15" s="151">
        <v>133701</v>
      </c>
      <c r="H15" s="150">
        <v>22</v>
      </c>
      <c r="I15" s="151">
        <v>3344</v>
      </c>
      <c r="J15" s="151">
        <v>2811</v>
      </c>
      <c r="K15" s="151">
        <v>299846</v>
      </c>
      <c r="L15" s="151">
        <v>173383</v>
      </c>
      <c r="M15" s="150">
        <f t="shared" si="0"/>
        <v>40</v>
      </c>
      <c r="N15" s="151">
        <f t="shared" si="0"/>
        <v>6150</v>
      </c>
      <c r="O15" s="151">
        <f t="shared" si="0"/>
        <v>4996</v>
      </c>
      <c r="P15" s="151">
        <f t="shared" si="0"/>
        <v>519125</v>
      </c>
      <c r="Q15" s="152">
        <f t="shared" si="0"/>
        <v>307084</v>
      </c>
    </row>
    <row r="16" spans="1:18" ht="16.7" customHeight="1" thickBot="1">
      <c r="A16" s="153" t="s">
        <v>124</v>
      </c>
      <c r="B16" s="218" t="s">
        <v>181</v>
      </c>
      <c r="C16" s="280">
        <v>3</v>
      </c>
      <c r="D16" s="155">
        <v>383</v>
      </c>
      <c r="E16" s="155">
        <v>374</v>
      </c>
      <c r="F16" s="155">
        <v>33894</v>
      </c>
      <c r="G16" s="155">
        <v>17416</v>
      </c>
      <c r="H16" s="154">
        <v>3</v>
      </c>
      <c r="I16" s="155">
        <v>436</v>
      </c>
      <c r="J16" s="155">
        <v>357</v>
      </c>
      <c r="K16" s="155">
        <v>42083</v>
      </c>
      <c r="L16" s="155">
        <v>24896</v>
      </c>
      <c r="M16" s="154">
        <f t="shared" si="0"/>
        <v>6</v>
      </c>
      <c r="N16" s="155">
        <f t="shared" si="0"/>
        <v>819</v>
      </c>
      <c r="O16" s="155">
        <f t="shared" si="0"/>
        <v>731</v>
      </c>
      <c r="P16" s="155">
        <f t="shared" si="0"/>
        <v>75977</v>
      </c>
      <c r="Q16" s="156">
        <f t="shared" si="0"/>
        <v>42312</v>
      </c>
    </row>
    <row r="17" spans="1:17" ht="16.7" customHeight="1">
      <c r="A17" s="158"/>
      <c r="B17" s="217" t="s">
        <v>179</v>
      </c>
      <c r="C17" s="168">
        <v>6</v>
      </c>
      <c r="D17" s="151">
        <v>905</v>
      </c>
      <c r="E17" s="151">
        <v>710</v>
      </c>
      <c r="F17" s="151">
        <v>66665</v>
      </c>
      <c r="G17" s="151">
        <v>40625</v>
      </c>
      <c r="H17" s="150">
        <v>8</v>
      </c>
      <c r="I17" s="151">
        <v>1234</v>
      </c>
      <c r="J17" s="151">
        <v>1064</v>
      </c>
      <c r="K17" s="151">
        <v>117109</v>
      </c>
      <c r="L17" s="151">
        <v>66922</v>
      </c>
      <c r="M17" s="150">
        <f t="shared" si="0"/>
        <v>14</v>
      </c>
      <c r="N17" s="151">
        <f t="shared" si="0"/>
        <v>2139</v>
      </c>
      <c r="O17" s="151">
        <f t="shared" si="0"/>
        <v>1774</v>
      </c>
      <c r="P17" s="151">
        <f t="shared" si="0"/>
        <v>183774</v>
      </c>
      <c r="Q17" s="152">
        <f t="shared" si="0"/>
        <v>107547</v>
      </c>
    </row>
    <row r="18" spans="1:17" ht="16.7" customHeight="1" thickBot="1">
      <c r="A18" s="153" t="s">
        <v>125</v>
      </c>
      <c r="B18" s="218" t="s">
        <v>181</v>
      </c>
      <c r="C18" s="280">
        <v>2</v>
      </c>
      <c r="D18" s="155">
        <v>297</v>
      </c>
      <c r="E18" s="155">
        <v>240</v>
      </c>
      <c r="F18" s="155">
        <v>25079</v>
      </c>
      <c r="G18" s="155">
        <v>14842</v>
      </c>
      <c r="H18" s="154">
        <v>0</v>
      </c>
      <c r="I18" s="155">
        <v>0</v>
      </c>
      <c r="J18" s="155">
        <v>0</v>
      </c>
      <c r="K18" s="155">
        <v>0</v>
      </c>
      <c r="L18" s="155">
        <v>0</v>
      </c>
      <c r="M18" s="154">
        <f t="shared" si="0"/>
        <v>2</v>
      </c>
      <c r="N18" s="155">
        <f t="shared" si="0"/>
        <v>297</v>
      </c>
      <c r="O18" s="155">
        <f t="shared" si="0"/>
        <v>240</v>
      </c>
      <c r="P18" s="155">
        <f t="shared" si="0"/>
        <v>25079</v>
      </c>
      <c r="Q18" s="156">
        <f t="shared" si="0"/>
        <v>14842</v>
      </c>
    </row>
    <row r="19" spans="1:17" ht="16.7" customHeight="1">
      <c r="A19" s="158"/>
      <c r="B19" s="217" t="s">
        <v>179</v>
      </c>
      <c r="C19" s="168">
        <v>7</v>
      </c>
      <c r="D19" s="151">
        <v>981</v>
      </c>
      <c r="E19" s="151">
        <v>834</v>
      </c>
      <c r="F19" s="151">
        <v>76901</v>
      </c>
      <c r="G19" s="151">
        <v>44131</v>
      </c>
      <c r="H19" s="150">
        <v>12</v>
      </c>
      <c r="I19" s="151">
        <v>1794</v>
      </c>
      <c r="J19" s="151">
        <v>1412</v>
      </c>
      <c r="K19" s="151">
        <v>156344</v>
      </c>
      <c r="L19" s="151">
        <v>93788</v>
      </c>
      <c r="M19" s="150">
        <f t="shared" si="0"/>
        <v>19</v>
      </c>
      <c r="N19" s="151">
        <f t="shared" si="0"/>
        <v>2775</v>
      </c>
      <c r="O19" s="151">
        <f t="shared" si="0"/>
        <v>2246</v>
      </c>
      <c r="P19" s="151">
        <f t="shared" si="0"/>
        <v>233245</v>
      </c>
      <c r="Q19" s="152">
        <f t="shared" si="0"/>
        <v>137919</v>
      </c>
    </row>
    <row r="20" spans="1:17" ht="16.7" customHeight="1" thickBot="1">
      <c r="A20" s="153" t="s">
        <v>90</v>
      </c>
      <c r="B20" s="218" t="s">
        <v>181</v>
      </c>
      <c r="C20" s="280">
        <v>3</v>
      </c>
      <c r="D20" s="155">
        <v>429</v>
      </c>
      <c r="E20" s="155">
        <v>356</v>
      </c>
      <c r="F20" s="155">
        <v>36423</v>
      </c>
      <c r="G20" s="155">
        <v>21358</v>
      </c>
      <c r="H20" s="154">
        <v>2</v>
      </c>
      <c r="I20" s="155">
        <v>215</v>
      </c>
      <c r="J20" s="155">
        <v>215</v>
      </c>
      <c r="K20" s="155">
        <v>20907</v>
      </c>
      <c r="L20" s="155">
        <v>10453</v>
      </c>
      <c r="M20" s="154">
        <f t="shared" si="0"/>
        <v>5</v>
      </c>
      <c r="N20" s="155">
        <f t="shared" si="0"/>
        <v>644</v>
      </c>
      <c r="O20" s="155">
        <f t="shared" si="0"/>
        <v>571</v>
      </c>
      <c r="P20" s="155">
        <f t="shared" si="0"/>
        <v>57330</v>
      </c>
      <c r="Q20" s="156">
        <f t="shared" si="0"/>
        <v>31811</v>
      </c>
    </row>
    <row r="21" spans="1:17" ht="16.7" customHeight="1">
      <c r="A21" s="158"/>
      <c r="B21" s="217" t="s">
        <v>179</v>
      </c>
      <c r="C21" s="150">
        <v>6</v>
      </c>
      <c r="D21" s="283">
        <v>924</v>
      </c>
      <c r="E21" s="151">
        <v>813</v>
      </c>
      <c r="F21" s="151">
        <v>69084</v>
      </c>
      <c r="G21" s="281">
        <v>38478</v>
      </c>
      <c r="H21" s="150">
        <v>9</v>
      </c>
      <c r="I21" s="151">
        <v>1465</v>
      </c>
      <c r="J21" s="151">
        <v>1129</v>
      </c>
      <c r="K21" s="151">
        <v>122778</v>
      </c>
      <c r="L21" s="151">
        <v>75285</v>
      </c>
      <c r="M21" s="150">
        <f t="shared" si="0"/>
        <v>15</v>
      </c>
      <c r="N21" s="151">
        <f t="shared" si="0"/>
        <v>2389</v>
      </c>
      <c r="O21" s="151">
        <f t="shared" si="0"/>
        <v>1942</v>
      </c>
      <c r="P21" s="151">
        <f t="shared" si="0"/>
        <v>191862</v>
      </c>
      <c r="Q21" s="152">
        <f t="shared" si="0"/>
        <v>113763</v>
      </c>
    </row>
    <row r="22" spans="1:17" ht="16.7" customHeight="1" thickBot="1">
      <c r="A22" s="153" t="s">
        <v>126</v>
      </c>
      <c r="B22" s="218" t="s">
        <v>181</v>
      </c>
      <c r="C22" s="154">
        <v>2</v>
      </c>
      <c r="D22" s="284">
        <v>230</v>
      </c>
      <c r="E22" s="155">
        <v>229</v>
      </c>
      <c r="F22" s="155">
        <v>19795</v>
      </c>
      <c r="G22" s="282">
        <v>9946</v>
      </c>
      <c r="H22" s="154">
        <v>2</v>
      </c>
      <c r="I22" s="155">
        <v>278</v>
      </c>
      <c r="J22" s="155">
        <v>278</v>
      </c>
      <c r="K22" s="155">
        <v>28384</v>
      </c>
      <c r="L22" s="155">
        <v>14192</v>
      </c>
      <c r="M22" s="154">
        <f t="shared" si="0"/>
        <v>4</v>
      </c>
      <c r="N22" s="155">
        <f t="shared" si="0"/>
        <v>508</v>
      </c>
      <c r="O22" s="155">
        <f t="shared" si="0"/>
        <v>507</v>
      </c>
      <c r="P22" s="155">
        <f t="shared" si="0"/>
        <v>48179</v>
      </c>
      <c r="Q22" s="156">
        <f t="shared" si="0"/>
        <v>24138</v>
      </c>
    </row>
    <row r="23" spans="1:17" ht="16.7" customHeight="1">
      <c r="A23" s="158"/>
      <c r="B23" s="217" t="s">
        <v>179</v>
      </c>
      <c r="C23" s="150">
        <v>3</v>
      </c>
      <c r="D23" s="151">
        <v>498</v>
      </c>
      <c r="E23" s="151">
        <v>430</v>
      </c>
      <c r="F23" s="151">
        <v>42342</v>
      </c>
      <c r="G23" s="151">
        <v>24056</v>
      </c>
      <c r="H23" s="150">
        <v>12</v>
      </c>
      <c r="I23" s="151">
        <v>2100</v>
      </c>
      <c r="J23" s="151">
        <v>1786</v>
      </c>
      <c r="K23" s="151">
        <v>183875</v>
      </c>
      <c r="L23" s="151">
        <v>105595</v>
      </c>
      <c r="M23" s="150">
        <f t="shared" si="0"/>
        <v>15</v>
      </c>
      <c r="N23" s="151">
        <f t="shared" si="0"/>
        <v>2598</v>
      </c>
      <c r="O23" s="151">
        <f t="shared" si="0"/>
        <v>2216</v>
      </c>
      <c r="P23" s="151">
        <f t="shared" si="0"/>
        <v>226217</v>
      </c>
      <c r="Q23" s="152">
        <f t="shared" si="0"/>
        <v>129651</v>
      </c>
    </row>
    <row r="24" spans="1:17" ht="16.7" customHeight="1" thickBot="1">
      <c r="A24" s="153" t="s">
        <v>127</v>
      </c>
      <c r="B24" s="218" t="s">
        <v>181</v>
      </c>
      <c r="C24" s="280">
        <v>2</v>
      </c>
      <c r="D24" s="155">
        <v>243</v>
      </c>
      <c r="E24" s="155">
        <v>233</v>
      </c>
      <c r="F24" s="155">
        <v>20025</v>
      </c>
      <c r="G24" s="155">
        <v>10428</v>
      </c>
      <c r="H24" s="154">
        <v>0</v>
      </c>
      <c r="I24" s="155">
        <v>0</v>
      </c>
      <c r="J24" s="155">
        <v>0</v>
      </c>
      <c r="K24" s="155">
        <v>0</v>
      </c>
      <c r="L24" s="155">
        <v>0</v>
      </c>
      <c r="M24" s="154">
        <f t="shared" si="0"/>
        <v>2</v>
      </c>
      <c r="N24" s="155">
        <f t="shared" si="0"/>
        <v>243</v>
      </c>
      <c r="O24" s="155">
        <f t="shared" si="0"/>
        <v>233</v>
      </c>
      <c r="P24" s="155">
        <f t="shared" si="0"/>
        <v>20025</v>
      </c>
      <c r="Q24" s="156">
        <f t="shared" si="0"/>
        <v>10428</v>
      </c>
    </row>
    <row r="25" spans="1:17" ht="16.7" customHeight="1">
      <c r="A25" s="158"/>
      <c r="B25" s="217" t="s">
        <v>179</v>
      </c>
      <c r="C25" s="168">
        <v>9</v>
      </c>
      <c r="D25" s="151">
        <v>1411</v>
      </c>
      <c r="E25" s="151">
        <v>1237</v>
      </c>
      <c r="F25" s="151">
        <v>115151</v>
      </c>
      <c r="G25" s="151">
        <v>63966</v>
      </c>
      <c r="H25" s="150">
        <v>7</v>
      </c>
      <c r="I25" s="151">
        <v>1092</v>
      </c>
      <c r="J25" s="151">
        <v>882</v>
      </c>
      <c r="K25" s="151">
        <v>101759</v>
      </c>
      <c r="L25" s="151">
        <v>60931</v>
      </c>
      <c r="M25" s="150">
        <f t="shared" si="0"/>
        <v>16</v>
      </c>
      <c r="N25" s="151">
        <f t="shared" si="0"/>
        <v>2503</v>
      </c>
      <c r="O25" s="151">
        <f t="shared" si="0"/>
        <v>2119</v>
      </c>
      <c r="P25" s="151">
        <f t="shared" si="0"/>
        <v>216910</v>
      </c>
      <c r="Q25" s="152">
        <f t="shared" si="0"/>
        <v>124897</v>
      </c>
    </row>
    <row r="26" spans="1:17" ht="16.7" customHeight="1" thickBot="1">
      <c r="A26" s="153" t="s">
        <v>128</v>
      </c>
      <c r="B26" s="218" t="s">
        <v>181</v>
      </c>
      <c r="C26" s="280">
        <v>0</v>
      </c>
      <c r="D26" s="155">
        <v>0</v>
      </c>
      <c r="E26" s="155">
        <v>0</v>
      </c>
      <c r="F26" s="155">
        <v>0</v>
      </c>
      <c r="G26" s="155">
        <v>0</v>
      </c>
      <c r="H26" s="154">
        <v>0</v>
      </c>
      <c r="I26" s="155">
        <v>0</v>
      </c>
      <c r="J26" s="155">
        <v>0</v>
      </c>
      <c r="K26" s="155">
        <v>0</v>
      </c>
      <c r="L26" s="155">
        <v>0</v>
      </c>
      <c r="M26" s="154">
        <f t="shared" si="0"/>
        <v>0</v>
      </c>
      <c r="N26" s="155">
        <f t="shared" si="0"/>
        <v>0</v>
      </c>
      <c r="O26" s="155">
        <f t="shared" si="0"/>
        <v>0</v>
      </c>
      <c r="P26" s="155">
        <f t="shared" si="0"/>
        <v>0</v>
      </c>
      <c r="Q26" s="156">
        <f t="shared" si="0"/>
        <v>0</v>
      </c>
    </row>
    <row r="27" spans="1:17" ht="16.7" customHeight="1">
      <c r="A27" s="158"/>
      <c r="B27" s="217" t="s">
        <v>179</v>
      </c>
      <c r="C27" s="168">
        <v>32</v>
      </c>
      <c r="D27" s="151">
        <v>4818</v>
      </c>
      <c r="E27" s="151">
        <v>4050</v>
      </c>
      <c r="F27" s="151">
        <v>369905</v>
      </c>
      <c r="G27" s="151">
        <v>214128</v>
      </c>
      <c r="H27" s="150">
        <v>19</v>
      </c>
      <c r="I27" s="151">
        <v>2687</v>
      </c>
      <c r="J27" s="151">
        <v>2107</v>
      </c>
      <c r="K27" s="151">
        <v>230894</v>
      </c>
      <c r="L27" s="151">
        <v>140323</v>
      </c>
      <c r="M27" s="150">
        <f t="shared" si="0"/>
        <v>51</v>
      </c>
      <c r="N27" s="151">
        <f t="shared" si="0"/>
        <v>7505</v>
      </c>
      <c r="O27" s="151">
        <f t="shared" si="0"/>
        <v>6157</v>
      </c>
      <c r="P27" s="151">
        <f t="shared" si="0"/>
        <v>600799</v>
      </c>
      <c r="Q27" s="152">
        <f t="shared" si="0"/>
        <v>354451</v>
      </c>
    </row>
    <row r="28" spans="1:17" ht="16.7" customHeight="1" thickBot="1">
      <c r="A28" s="153" t="s">
        <v>129</v>
      </c>
      <c r="B28" s="218" t="s">
        <v>181</v>
      </c>
      <c r="C28" s="280">
        <v>5</v>
      </c>
      <c r="D28" s="155">
        <v>658</v>
      </c>
      <c r="E28" s="155">
        <v>556</v>
      </c>
      <c r="F28" s="155">
        <v>54623</v>
      </c>
      <c r="G28" s="155">
        <v>31575</v>
      </c>
      <c r="H28" s="154">
        <v>1</v>
      </c>
      <c r="I28" s="155">
        <v>194</v>
      </c>
      <c r="J28" s="155">
        <v>120</v>
      </c>
      <c r="K28" s="155">
        <v>19478</v>
      </c>
      <c r="L28" s="155">
        <v>13442</v>
      </c>
      <c r="M28" s="154">
        <f t="shared" si="0"/>
        <v>6</v>
      </c>
      <c r="N28" s="155">
        <f t="shared" si="0"/>
        <v>852</v>
      </c>
      <c r="O28" s="155">
        <f t="shared" si="0"/>
        <v>676</v>
      </c>
      <c r="P28" s="155">
        <f t="shared" si="0"/>
        <v>74101</v>
      </c>
      <c r="Q28" s="156">
        <f t="shared" si="0"/>
        <v>45017</v>
      </c>
    </row>
    <row r="29" spans="1:17" ht="16.7" customHeight="1">
      <c r="A29" s="158"/>
      <c r="B29" s="217" t="s">
        <v>179</v>
      </c>
      <c r="C29" s="168">
        <v>5</v>
      </c>
      <c r="D29" s="151">
        <v>785</v>
      </c>
      <c r="E29" s="151">
        <v>641</v>
      </c>
      <c r="F29" s="151">
        <v>64722</v>
      </c>
      <c r="G29" s="151">
        <v>38308</v>
      </c>
      <c r="H29" s="150">
        <v>5419</v>
      </c>
      <c r="I29" s="151">
        <v>25575</v>
      </c>
      <c r="J29" s="151">
        <v>25496</v>
      </c>
      <c r="K29" s="151">
        <v>2763824</v>
      </c>
      <c r="L29" s="151">
        <v>1385553</v>
      </c>
      <c r="M29" s="150">
        <f t="shared" si="0"/>
        <v>5424</v>
      </c>
      <c r="N29" s="151">
        <f t="shared" si="0"/>
        <v>26360</v>
      </c>
      <c r="O29" s="151">
        <f t="shared" si="0"/>
        <v>26137</v>
      </c>
      <c r="P29" s="151">
        <f t="shared" si="0"/>
        <v>2828546</v>
      </c>
      <c r="Q29" s="152">
        <f t="shared" si="0"/>
        <v>1423861</v>
      </c>
    </row>
    <row r="30" spans="1:17" ht="16.7" customHeight="1" thickBot="1">
      <c r="A30" s="153" t="s">
        <v>130</v>
      </c>
      <c r="B30" s="218" t="s">
        <v>181</v>
      </c>
      <c r="C30" s="280">
        <v>1</v>
      </c>
      <c r="D30" s="155">
        <v>172</v>
      </c>
      <c r="E30" s="155">
        <v>120</v>
      </c>
      <c r="F30" s="155">
        <v>14598</v>
      </c>
      <c r="G30" s="155">
        <v>9506</v>
      </c>
      <c r="H30" s="154">
        <v>0</v>
      </c>
      <c r="I30" s="155">
        <v>0</v>
      </c>
      <c r="J30" s="155">
        <v>0</v>
      </c>
      <c r="K30" s="155">
        <v>0</v>
      </c>
      <c r="L30" s="155">
        <v>0</v>
      </c>
      <c r="M30" s="169">
        <f t="shared" si="0"/>
        <v>1</v>
      </c>
      <c r="N30" s="155">
        <f t="shared" si="0"/>
        <v>172</v>
      </c>
      <c r="O30" s="155">
        <f t="shared" si="0"/>
        <v>120</v>
      </c>
      <c r="P30" s="155">
        <f t="shared" si="0"/>
        <v>14598</v>
      </c>
      <c r="Q30" s="156">
        <f t="shared" si="0"/>
        <v>9506</v>
      </c>
    </row>
    <row r="31" spans="1:17" ht="16.7" customHeight="1">
      <c r="A31" s="158"/>
      <c r="B31" s="217" t="s">
        <v>179</v>
      </c>
      <c r="C31" s="168">
        <v>8</v>
      </c>
      <c r="D31" s="151">
        <v>1178</v>
      </c>
      <c r="E31" s="151">
        <v>1018</v>
      </c>
      <c r="F31" s="151">
        <v>89000</v>
      </c>
      <c r="G31" s="151">
        <v>50219</v>
      </c>
      <c r="H31" s="150">
        <v>1</v>
      </c>
      <c r="I31" s="151">
        <v>126</v>
      </c>
      <c r="J31" s="151">
        <v>120</v>
      </c>
      <c r="K31" s="151">
        <v>11856</v>
      </c>
      <c r="L31" s="151">
        <v>6198</v>
      </c>
      <c r="M31" s="150">
        <f t="shared" si="0"/>
        <v>9</v>
      </c>
      <c r="N31" s="151">
        <f t="shared" si="0"/>
        <v>1304</v>
      </c>
      <c r="O31" s="151">
        <f t="shared" si="0"/>
        <v>1138</v>
      </c>
      <c r="P31" s="151">
        <f t="shared" si="0"/>
        <v>100856</v>
      </c>
      <c r="Q31" s="152">
        <f t="shared" si="0"/>
        <v>56417</v>
      </c>
    </row>
    <row r="32" spans="1:17" ht="16.7" customHeight="1" thickBot="1">
      <c r="A32" s="153" t="s">
        <v>131</v>
      </c>
      <c r="B32" s="218" t="s">
        <v>181</v>
      </c>
      <c r="C32" s="280">
        <v>1</v>
      </c>
      <c r="D32" s="155">
        <v>116</v>
      </c>
      <c r="E32" s="155">
        <v>116</v>
      </c>
      <c r="F32" s="155">
        <v>10418</v>
      </c>
      <c r="G32" s="155">
        <v>5209</v>
      </c>
      <c r="H32" s="154">
        <v>0</v>
      </c>
      <c r="I32" s="155">
        <v>0</v>
      </c>
      <c r="J32" s="155">
        <v>0</v>
      </c>
      <c r="K32" s="155">
        <v>0</v>
      </c>
      <c r="L32" s="155">
        <v>0</v>
      </c>
      <c r="M32" s="154">
        <f t="shared" si="0"/>
        <v>1</v>
      </c>
      <c r="N32" s="155">
        <f t="shared" si="0"/>
        <v>116</v>
      </c>
      <c r="O32" s="155">
        <f t="shared" si="0"/>
        <v>116</v>
      </c>
      <c r="P32" s="155">
        <f t="shared" si="0"/>
        <v>10418</v>
      </c>
      <c r="Q32" s="156">
        <f t="shared" si="0"/>
        <v>5209</v>
      </c>
    </row>
    <row r="33" spans="1:17" ht="16.7" customHeight="1">
      <c r="A33" s="158"/>
      <c r="B33" s="217" t="s">
        <v>179</v>
      </c>
      <c r="C33" s="168">
        <v>1</v>
      </c>
      <c r="D33" s="151">
        <v>152</v>
      </c>
      <c r="E33" s="151">
        <v>120</v>
      </c>
      <c r="F33" s="151">
        <v>10543</v>
      </c>
      <c r="G33" s="151">
        <v>6394</v>
      </c>
      <c r="H33" s="150">
        <v>4</v>
      </c>
      <c r="I33" s="151">
        <v>607</v>
      </c>
      <c r="J33" s="151">
        <v>475</v>
      </c>
      <c r="K33" s="151">
        <v>55885</v>
      </c>
      <c r="L33" s="151">
        <v>34014</v>
      </c>
      <c r="M33" s="150">
        <f t="shared" si="0"/>
        <v>5</v>
      </c>
      <c r="N33" s="151">
        <f t="shared" si="0"/>
        <v>759</v>
      </c>
      <c r="O33" s="151">
        <f t="shared" si="0"/>
        <v>595</v>
      </c>
      <c r="P33" s="151">
        <f t="shared" si="0"/>
        <v>66428</v>
      </c>
      <c r="Q33" s="152">
        <f t="shared" si="0"/>
        <v>40408</v>
      </c>
    </row>
    <row r="34" spans="1:17" ht="16.7" customHeight="1" thickBot="1">
      <c r="A34" s="153" t="s">
        <v>132</v>
      </c>
      <c r="B34" s="218" t="s">
        <v>181</v>
      </c>
      <c r="C34" s="280">
        <v>1</v>
      </c>
      <c r="D34" s="155">
        <v>173</v>
      </c>
      <c r="E34" s="155">
        <v>120</v>
      </c>
      <c r="F34" s="155">
        <v>14599</v>
      </c>
      <c r="G34" s="155">
        <v>9538</v>
      </c>
      <c r="H34" s="154">
        <v>0</v>
      </c>
      <c r="I34" s="155">
        <v>0</v>
      </c>
      <c r="J34" s="155">
        <v>0</v>
      </c>
      <c r="K34" s="155">
        <v>0</v>
      </c>
      <c r="L34" s="155">
        <v>0</v>
      </c>
      <c r="M34" s="154">
        <f t="shared" si="0"/>
        <v>1</v>
      </c>
      <c r="N34" s="155">
        <f t="shared" si="0"/>
        <v>173</v>
      </c>
      <c r="O34" s="155">
        <f t="shared" si="0"/>
        <v>120</v>
      </c>
      <c r="P34" s="155">
        <f t="shared" si="0"/>
        <v>14599</v>
      </c>
      <c r="Q34" s="156">
        <f t="shared" si="0"/>
        <v>9538</v>
      </c>
    </row>
    <row r="35" spans="1:17" ht="16.7" customHeight="1">
      <c r="A35" s="158"/>
      <c r="B35" s="217" t="s">
        <v>179</v>
      </c>
      <c r="C35" s="150">
        <v>12</v>
      </c>
      <c r="D35" s="151">
        <v>1859</v>
      </c>
      <c r="E35" s="151">
        <v>1652</v>
      </c>
      <c r="F35" s="151">
        <v>140118</v>
      </c>
      <c r="G35" s="151">
        <v>77415</v>
      </c>
      <c r="H35" s="168">
        <v>8</v>
      </c>
      <c r="I35" s="151">
        <v>1332</v>
      </c>
      <c r="J35" s="151">
        <v>961</v>
      </c>
      <c r="K35" s="151">
        <v>115470</v>
      </c>
      <c r="L35" s="151">
        <v>74112</v>
      </c>
      <c r="M35" s="150">
        <f t="shared" si="0"/>
        <v>20</v>
      </c>
      <c r="N35" s="151">
        <f t="shared" si="0"/>
        <v>3191</v>
      </c>
      <c r="O35" s="151">
        <f t="shared" si="0"/>
        <v>2613</v>
      </c>
      <c r="P35" s="151">
        <f t="shared" si="0"/>
        <v>255588</v>
      </c>
      <c r="Q35" s="152">
        <f t="shared" si="0"/>
        <v>151527</v>
      </c>
    </row>
    <row r="36" spans="1:17" ht="16.7" customHeight="1" thickBot="1">
      <c r="A36" s="153" t="s">
        <v>133</v>
      </c>
      <c r="B36" s="218" t="s">
        <v>181</v>
      </c>
      <c r="C36" s="154">
        <v>1</v>
      </c>
      <c r="D36" s="155">
        <v>128</v>
      </c>
      <c r="E36" s="155">
        <v>120</v>
      </c>
      <c r="F36" s="155">
        <v>10407</v>
      </c>
      <c r="G36" s="155">
        <v>5548</v>
      </c>
      <c r="H36" s="280">
        <v>4</v>
      </c>
      <c r="I36" s="155">
        <v>789</v>
      </c>
      <c r="J36" s="155">
        <v>691</v>
      </c>
      <c r="K36" s="155">
        <v>77372</v>
      </c>
      <c r="L36" s="155">
        <v>43419</v>
      </c>
      <c r="M36" s="154">
        <f t="shared" si="0"/>
        <v>5</v>
      </c>
      <c r="N36" s="155">
        <f t="shared" si="0"/>
        <v>917</v>
      </c>
      <c r="O36" s="155">
        <f t="shared" si="0"/>
        <v>811</v>
      </c>
      <c r="P36" s="155">
        <f t="shared" si="0"/>
        <v>87779</v>
      </c>
      <c r="Q36" s="156">
        <f t="shared" si="0"/>
        <v>48967</v>
      </c>
    </row>
    <row r="37" spans="1:17" ht="16.7" customHeight="1">
      <c r="A37" s="158"/>
      <c r="B37" s="217" t="s">
        <v>179</v>
      </c>
      <c r="C37" s="150">
        <v>3</v>
      </c>
      <c r="D37" s="151">
        <v>461</v>
      </c>
      <c r="E37" s="151">
        <v>411</v>
      </c>
      <c r="F37" s="151">
        <v>41514</v>
      </c>
      <c r="G37" s="151">
        <v>22759</v>
      </c>
      <c r="H37" s="168">
        <v>2</v>
      </c>
      <c r="I37" s="151">
        <v>243</v>
      </c>
      <c r="J37" s="151">
        <v>233</v>
      </c>
      <c r="K37" s="151">
        <v>18966</v>
      </c>
      <c r="L37" s="151">
        <v>9867</v>
      </c>
      <c r="M37" s="150">
        <f t="shared" si="0"/>
        <v>5</v>
      </c>
      <c r="N37" s="151">
        <f t="shared" si="0"/>
        <v>704</v>
      </c>
      <c r="O37" s="151">
        <f t="shared" si="0"/>
        <v>644</v>
      </c>
      <c r="P37" s="151">
        <f t="shared" si="0"/>
        <v>60480</v>
      </c>
      <c r="Q37" s="152">
        <f t="shared" si="0"/>
        <v>32626</v>
      </c>
    </row>
    <row r="38" spans="1:17" ht="16.7" customHeight="1" thickBot="1">
      <c r="A38" s="153" t="s">
        <v>134</v>
      </c>
      <c r="B38" s="218" t="s">
        <v>181</v>
      </c>
      <c r="C38" s="154">
        <v>0</v>
      </c>
      <c r="D38" s="155">
        <v>0</v>
      </c>
      <c r="E38" s="155">
        <v>0</v>
      </c>
      <c r="F38" s="155">
        <v>0</v>
      </c>
      <c r="G38" s="155">
        <v>0</v>
      </c>
      <c r="H38" s="280">
        <v>0</v>
      </c>
      <c r="I38" s="155">
        <v>0</v>
      </c>
      <c r="J38" s="155">
        <v>0</v>
      </c>
      <c r="K38" s="155">
        <v>0</v>
      </c>
      <c r="L38" s="155">
        <v>0</v>
      </c>
      <c r="M38" s="154">
        <f t="shared" si="0"/>
        <v>0</v>
      </c>
      <c r="N38" s="155">
        <f t="shared" si="0"/>
        <v>0</v>
      </c>
      <c r="O38" s="155">
        <f t="shared" si="0"/>
        <v>0</v>
      </c>
      <c r="P38" s="155">
        <f t="shared" si="0"/>
        <v>0</v>
      </c>
      <c r="Q38" s="156">
        <f t="shared" si="0"/>
        <v>0</v>
      </c>
    </row>
    <row r="39" spans="1:17" ht="16.7" customHeight="1">
      <c r="A39" s="158"/>
      <c r="B39" s="217" t="s">
        <v>179</v>
      </c>
      <c r="C39" s="168">
        <v>3</v>
      </c>
      <c r="D39" s="151">
        <v>453</v>
      </c>
      <c r="E39" s="151">
        <v>432</v>
      </c>
      <c r="F39" s="151">
        <v>35386</v>
      </c>
      <c r="G39" s="151">
        <v>18448</v>
      </c>
      <c r="H39" s="150">
        <v>2</v>
      </c>
      <c r="I39" s="151">
        <v>321</v>
      </c>
      <c r="J39" s="151">
        <v>235</v>
      </c>
      <c r="K39" s="151">
        <v>26710</v>
      </c>
      <c r="L39" s="151">
        <v>16865</v>
      </c>
      <c r="M39" s="150">
        <f t="shared" si="0"/>
        <v>5</v>
      </c>
      <c r="N39" s="151">
        <f t="shared" si="0"/>
        <v>774</v>
      </c>
      <c r="O39" s="151">
        <f t="shared" si="0"/>
        <v>667</v>
      </c>
      <c r="P39" s="151">
        <f t="shared" si="0"/>
        <v>62096</v>
      </c>
      <c r="Q39" s="152">
        <f t="shared" si="0"/>
        <v>35313</v>
      </c>
    </row>
    <row r="40" spans="1:17" ht="16.7" customHeight="1" thickBot="1">
      <c r="A40" s="153" t="s">
        <v>135</v>
      </c>
      <c r="B40" s="218" t="s">
        <v>181</v>
      </c>
      <c r="C40" s="280">
        <v>0</v>
      </c>
      <c r="D40" s="155">
        <v>0</v>
      </c>
      <c r="E40" s="155">
        <v>0</v>
      </c>
      <c r="F40" s="155">
        <v>0</v>
      </c>
      <c r="G40" s="155">
        <v>0</v>
      </c>
      <c r="H40" s="154">
        <v>1</v>
      </c>
      <c r="I40" s="155">
        <v>123</v>
      </c>
      <c r="J40" s="155">
        <v>120</v>
      </c>
      <c r="K40" s="155">
        <v>11528</v>
      </c>
      <c r="L40" s="155">
        <v>5905</v>
      </c>
      <c r="M40" s="154">
        <f t="shared" si="0"/>
        <v>1</v>
      </c>
      <c r="N40" s="155">
        <f t="shared" si="0"/>
        <v>123</v>
      </c>
      <c r="O40" s="155">
        <f t="shared" si="0"/>
        <v>120</v>
      </c>
      <c r="P40" s="155">
        <f t="shared" si="0"/>
        <v>11528</v>
      </c>
      <c r="Q40" s="156">
        <f t="shared" si="0"/>
        <v>5905</v>
      </c>
    </row>
    <row r="41" spans="1:17" ht="16.7" customHeight="1">
      <c r="A41" s="158"/>
      <c r="B41" s="217" t="s">
        <v>179</v>
      </c>
      <c r="C41" s="150">
        <v>1</v>
      </c>
      <c r="D41" s="151">
        <v>142</v>
      </c>
      <c r="E41" s="151">
        <v>120</v>
      </c>
      <c r="F41" s="151">
        <v>12391</v>
      </c>
      <c r="G41" s="151">
        <v>7172</v>
      </c>
      <c r="H41" s="150">
        <v>2</v>
      </c>
      <c r="I41" s="151">
        <v>316</v>
      </c>
      <c r="J41" s="151">
        <v>239</v>
      </c>
      <c r="K41" s="151">
        <v>24737</v>
      </c>
      <c r="L41" s="151">
        <v>15208</v>
      </c>
      <c r="M41" s="150">
        <f t="shared" si="0"/>
        <v>3</v>
      </c>
      <c r="N41" s="151">
        <f t="shared" si="0"/>
        <v>458</v>
      </c>
      <c r="O41" s="151">
        <f>E41+J41</f>
        <v>359</v>
      </c>
      <c r="P41" s="151">
        <f t="shared" si="0"/>
        <v>37128</v>
      </c>
      <c r="Q41" s="152">
        <f t="shared" si="0"/>
        <v>22380</v>
      </c>
    </row>
    <row r="42" spans="1:17" ht="16.7" customHeight="1" thickBot="1">
      <c r="A42" s="153" t="s">
        <v>136</v>
      </c>
      <c r="B42" s="218" t="s">
        <v>181</v>
      </c>
      <c r="C42" s="154">
        <v>3</v>
      </c>
      <c r="D42" s="155">
        <v>558</v>
      </c>
      <c r="E42" s="155">
        <v>405</v>
      </c>
      <c r="F42" s="155">
        <v>49361</v>
      </c>
      <c r="G42" s="155">
        <v>31559</v>
      </c>
      <c r="H42" s="154">
        <v>0</v>
      </c>
      <c r="I42" s="155">
        <v>0</v>
      </c>
      <c r="J42" s="155">
        <v>0</v>
      </c>
      <c r="K42" s="155">
        <v>0</v>
      </c>
      <c r="L42" s="155">
        <v>0</v>
      </c>
      <c r="M42" s="154">
        <f t="shared" si="0"/>
        <v>3</v>
      </c>
      <c r="N42" s="155">
        <f t="shared" si="0"/>
        <v>558</v>
      </c>
      <c r="O42" s="155">
        <f t="shared" si="0"/>
        <v>405</v>
      </c>
      <c r="P42" s="155">
        <f t="shared" si="0"/>
        <v>49361</v>
      </c>
      <c r="Q42" s="156">
        <f t="shared" si="0"/>
        <v>31559</v>
      </c>
    </row>
    <row r="43" spans="1:17" ht="16.7" customHeight="1">
      <c r="A43" s="159" t="s">
        <v>180</v>
      </c>
      <c r="B43" s="160"/>
      <c r="C43" s="150">
        <f>C7+C9+C11+C13+C15+C17+C19+C21+C23+C25+C27+C29+C31+C33+C35+C37+C39+C41</f>
        <v>217</v>
      </c>
      <c r="D43" s="151">
        <f t="shared" ref="D43:L44" si="1">D7+D9+D11+D13+D15+D17+D19+D21+D23+D25+D27+D29+D31+D33+D35+D37+D39+D41</f>
        <v>32958</v>
      </c>
      <c r="E43" s="151">
        <f t="shared" si="1"/>
        <v>27675</v>
      </c>
      <c r="F43" s="151">
        <f t="shared" si="1"/>
        <v>2543316</v>
      </c>
      <c r="G43" s="152">
        <f>G7+G9+G11+G13+G15+G17+G19+G21+G23+G25+G27+G29+G31+G33+G35+G37+G39+G41</f>
        <v>1472529</v>
      </c>
      <c r="H43" s="150">
        <f t="shared" si="1"/>
        <v>6244</v>
      </c>
      <c r="I43" s="151">
        <f t="shared" si="1"/>
        <v>80165</v>
      </c>
      <c r="J43" s="151">
        <f t="shared" si="1"/>
        <v>73416</v>
      </c>
      <c r="K43" s="151">
        <f t="shared" si="1"/>
        <v>8639787</v>
      </c>
      <c r="L43" s="152">
        <f t="shared" si="1"/>
        <v>4610840</v>
      </c>
      <c r="M43" s="150">
        <f>C43+H43</f>
        <v>6461</v>
      </c>
      <c r="N43" s="151">
        <f t="shared" si="0"/>
        <v>113123</v>
      </c>
      <c r="O43" s="151">
        <f t="shared" si="0"/>
        <v>101091</v>
      </c>
      <c r="P43" s="151">
        <f t="shared" si="0"/>
        <v>11183103</v>
      </c>
      <c r="Q43" s="152">
        <f t="shared" si="0"/>
        <v>6083369</v>
      </c>
    </row>
    <row r="44" spans="1:17" ht="16.7" customHeight="1">
      <c r="A44" s="291" t="s">
        <v>183</v>
      </c>
      <c r="B44" s="161"/>
      <c r="C44" s="164">
        <f>C8+C10+C12+C14+C16+C18+C20+C22+C24+C26+C28+C30+C32+C34+C36+C38+C40+C42</f>
        <v>45</v>
      </c>
      <c r="D44" s="162">
        <f t="shared" si="1"/>
        <v>6669</v>
      </c>
      <c r="E44" s="162">
        <f t="shared" si="1"/>
        <v>5675</v>
      </c>
      <c r="F44" s="162">
        <f t="shared" si="1"/>
        <v>568844</v>
      </c>
      <c r="G44" s="163">
        <f t="shared" si="1"/>
        <v>327423</v>
      </c>
      <c r="H44" s="164">
        <f t="shared" si="1"/>
        <v>25</v>
      </c>
      <c r="I44" s="162">
        <f t="shared" si="1"/>
        <v>3682</v>
      </c>
      <c r="J44" s="162">
        <f t="shared" si="1"/>
        <v>3115</v>
      </c>
      <c r="K44" s="162">
        <f t="shared" si="1"/>
        <v>355577</v>
      </c>
      <c r="L44" s="163">
        <f t="shared" si="1"/>
        <v>204750</v>
      </c>
      <c r="M44" s="164">
        <f t="shared" si="0"/>
        <v>70</v>
      </c>
      <c r="N44" s="162">
        <f t="shared" si="0"/>
        <v>10351</v>
      </c>
      <c r="O44" s="162">
        <f t="shared" si="0"/>
        <v>8790</v>
      </c>
      <c r="P44" s="162">
        <f t="shared" si="0"/>
        <v>924421</v>
      </c>
      <c r="Q44" s="163">
        <f t="shared" si="0"/>
        <v>532173</v>
      </c>
    </row>
    <row r="45" spans="1:17" ht="16.7" customHeight="1" thickBot="1">
      <c r="A45" s="165" t="s">
        <v>33</v>
      </c>
      <c r="B45" s="166"/>
      <c r="C45" s="154">
        <f>C43+C44</f>
        <v>262</v>
      </c>
      <c r="D45" s="155">
        <f t="shared" ref="D45:L45" si="2">D43+D44</f>
        <v>39627</v>
      </c>
      <c r="E45" s="155">
        <f t="shared" si="2"/>
        <v>33350</v>
      </c>
      <c r="F45" s="155">
        <f t="shared" si="2"/>
        <v>3112160</v>
      </c>
      <c r="G45" s="156">
        <f t="shared" si="2"/>
        <v>1799952</v>
      </c>
      <c r="H45" s="154">
        <f t="shared" si="2"/>
        <v>6269</v>
      </c>
      <c r="I45" s="155">
        <f t="shared" si="2"/>
        <v>83847</v>
      </c>
      <c r="J45" s="155">
        <f t="shared" si="2"/>
        <v>76531</v>
      </c>
      <c r="K45" s="155">
        <f t="shared" si="2"/>
        <v>8995364</v>
      </c>
      <c r="L45" s="156">
        <f t="shared" si="2"/>
        <v>4815590</v>
      </c>
      <c r="M45" s="154">
        <f>C45+H45</f>
        <v>6531</v>
      </c>
      <c r="N45" s="155">
        <f t="shared" si="0"/>
        <v>123474</v>
      </c>
      <c r="O45" s="155">
        <f t="shared" si="0"/>
        <v>109881</v>
      </c>
      <c r="P45" s="155">
        <f t="shared" si="0"/>
        <v>12107524</v>
      </c>
      <c r="Q45" s="156">
        <f t="shared" si="0"/>
        <v>6615542</v>
      </c>
    </row>
    <row r="46" spans="1:17">
      <c r="C46" s="184"/>
      <c r="D46" s="184"/>
      <c r="E46" s="184"/>
      <c r="F46" s="184"/>
      <c r="G46" s="184"/>
      <c r="H46" s="184"/>
      <c r="I46" s="184"/>
      <c r="J46" s="184"/>
      <c r="K46" s="184"/>
      <c r="L46" s="184"/>
    </row>
    <row r="55" spans="1:17">
      <c r="A55" s="401" t="s">
        <v>156</v>
      </c>
      <c r="B55" s="401"/>
      <c r="C55" s="401"/>
      <c r="D55" s="401"/>
      <c r="E55" s="401"/>
      <c r="F55" s="401"/>
      <c r="G55" s="401"/>
      <c r="H55" s="401"/>
      <c r="I55" s="401"/>
      <c r="J55" s="402" t="s">
        <v>157</v>
      </c>
      <c r="K55" s="402"/>
      <c r="L55" s="402"/>
      <c r="M55" s="402"/>
      <c r="N55" s="402"/>
      <c r="O55" s="402"/>
      <c r="P55" s="402"/>
      <c r="Q55" s="402"/>
    </row>
    <row r="56" spans="1:17">
      <c r="A56" s="170"/>
      <c r="B56" s="104"/>
      <c r="C56" s="87"/>
    </row>
    <row r="57" spans="1:17">
      <c r="A57" s="170"/>
      <c r="B57" s="104"/>
      <c r="C57" s="87"/>
    </row>
    <row r="58" spans="1:17">
      <c r="A58" s="170"/>
      <c r="B58" s="104"/>
      <c r="C58" s="87"/>
    </row>
    <row r="59" spans="1:17">
      <c r="A59" s="171"/>
      <c r="B59" s="171"/>
      <c r="C59" s="87"/>
    </row>
    <row r="60" spans="1:17">
      <c r="A60" s="87"/>
      <c r="B60" s="87"/>
      <c r="C60" s="87"/>
    </row>
    <row r="61" spans="1:17">
      <c r="A61" s="87"/>
      <c r="B61" s="87"/>
      <c r="C61" s="87"/>
    </row>
    <row r="62" spans="1:17">
      <c r="A62" s="87"/>
      <c r="B62" s="87"/>
      <c r="C62" s="87"/>
    </row>
    <row r="63" spans="1:17">
      <c r="A63" s="87"/>
      <c r="B63" s="87"/>
      <c r="C63" s="87"/>
    </row>
    <row r="64" spans="1:17">
      <c r="A64" s="87"/>
      <c r="B64" s="87"/>
      <c r="C64" s="87"/>
    </row>
    <row r="65" spans="1:3">
      <c r="A65" s="87"/>
      <c r="B65" s="87"/>
      <c r="C65" s="87"/>
    </row>
    <row r="66" spans="1:3">
      <c r="A66" s="87"/>
      <c r="B66" s="87"/>
      <c r="C66" s="87"/>
    </row>
    <row r="67" spans="1:3">
      <c r="A67" s="87"/>
      <c r="B67" s="87"/>
      <c r="C67" s="87"/>
    </row>
    <row r="68" spans="1:3">
      <c r="A68" s="87"/>
      <c r="B68" s="87"/>
      <c r="C68" s="87"/>
    </row>
    <row r="69" spans="1:3">
      <c r="A69" s="87"/>
      <c r="B69" s="87"/>
      <c r="C69" s="87"/>
    </row>
    <row r="70" spans="1:3">
      <c r="A70" s="87"/>
      <c r="B70" s="87"/>
      <c r="C70" s="87"/>
    </row>
    <row r="71" spans="1:3">
      <c r="A71" s="87"/>
      <c r="B71" s="87"/>
      <c r="C71" s="87"/>
    </row>
    <row r="72" spans="1:3">
      <c r="A72" s="87"/>
      <c r="B72" s="87"/>
      <c r="C72" s="87"/>
    </row>
    <row r="73" spans="1:3">
      <c r="A73" s="87"/>
      <c r="B73" s="87"/>
      <c r="C73" s="87"/>
    </row>
    <row r="74" spans="1:3">
      <c r="A74" s="87"/>
      <c r="B74" s="87"/>
      <c r="C74" s="87"/>
    </row>
    <row r="75" spans="1:3">
      <c r="A75" s="87"/>
      <c r="B75" s="87"/>
      <c r="C75" s="87"/>
    </row>
    <row r="76" spans="1:3">
      <c r="A76" s="87"/>
      <c r="B76" s="87"/>
      <c r="C76" s="87"/>
    </row>
    <row r="77" spans="1:3">
      <c r="A77" s="87"/>
      <c r="B77" s="87"/>
      <c r="C77" s="87"/>
    </row>
    <row r="78" spans="1:3">
      <c r="A78" s="87"/>
      <c r="B78" s="87"/>
      <c r="C78" s="87"/>
    </row>
    <row r="79" spans="1:3">
      <c r="A79" s="87"/>
      <c r="B79" s="87"/>
      <c r="C79" s="87"/>
    </row>
    <row r="80" spans="1:3">
      <c r="A80" s="87"/>
      <c r="B80" s="87"/>
      <c r="C80" s="87"/>
    </row>
    <row r="81" spans="1:3">
      <c r="A81" s="87"/>
      <c r="B81" s="87"/>
      <c r="C81" s="87"/>
    </row>
    <row r="82" spans="1:3">
      <c r="A82" s="87"/>
      <c r="B82" s="87"/>
      <c r="C82" s="87"/>
    </row>
    <row r="83" spans="1:3">
      <c r="A83" s="87"/>
      <c r="B83" s="87"/>
      <c r="C83" s="87"/>
    </row>
    <row r="84" spans="1:3">
      <c r="A84" s="87"/>
      <c r="B84" s="87"/>
      <c r="C84" s="87"/>
    </row>
    <row r="85" spans="1:3">
      <c r="A85" s="87"/>
      <c r="B85" s="87"/>
      <c r="C85" s="87"/>
    </row>
    <row r="86" spans="1:3">
      <c r="A86" s="87"/>
      <c r="B86" s="87"/>
      <c r="C86" s="87"/>
    </row>
    <row r="87" spans="1:3">
      <c r="A87" s="87"/>
      <c r="B87" s="87"/>
      <c r="C87" s="87"/>
    </row>
    <row r="88" spans="1:3">
      <c r="A88" s="87"/>
      <c r="B88" s="87"/>
      <c r="C88" s="87"/>
    </row>
    <row r="89" spans="1:3">
      <c r="A89" s="87"/>
      <c r="B89" s="87"/>
      <c r="C89" s="87"/>
    </row>
    <row r="90" spans="1:3">
      <c r="A90" s="87"/>
      <c r="B90" s="87"/>
      <c r="C90" s="87"/>
    </row>
    <row r="91" spans="1:3">
      <c r="A91" s="87"/>
      <c r="B91" s="87"/>
      <c r="C91" s="87"/>
    </row>
    <row r="92" spans="1:3">
      <c r="A92" s="87"/>
      <c r="B92" s="87"/>
      <c r="C92" s="87"/>
    </row>
    <row r="93" spans="1:3">
      <c r="A93" s="87"/>
      <c r="B93" s="87"/>
      <c r="C93" s="87"/>
    </row>
    <row r="94" spans="1:3">
      <c r="A94" s="87"/>
      <c r="B94" s="87"/>
      <c r="C94" s="87"/>
    </row>
    <row r="95" spans="1:3">
      <c r="A95" s="87"/>
      <c r="B95" s="87"/>
      <c r="C95" s="87"/>
    </row>
    <row r="96" spans="1:3">
      <c r="A96" s="87"/>
      <c r="B96" s="87"/>
      <c r="C96" s="87"/>
    </row>
    <row r="97" spans="1:3">
      <c r="A97" s="87"/>
      <c r="B97" s="87"/>
      <c r="C97" s="87"/>
    </row>
    <row r="98" spans="1:3">
      <c r="A98" s="87"/>
      <c r="B98" s="87"/>
      <c r="C98" s="87"/>
    </row>
    <row r="99" spans="1:3">
      <c r="A99" s="87"/>
      <c r="B99" s="87"/>
      <c r="C99" s="87"/>
    </row>
    <row r="100" spans="1:3">
      <c r="A100" s="87"/>
      <c r="B100" s="87"/>
      <c r="C100" s="87"/>
    </row>
    <row r="101" spans="1:3">
      <c r="A101" s="87"/>
      <c r="B101" s="87"/>
      <c r="C101" s="87"/>
    </row>
    <row r="102" spans="1:3">
      <c r="A102" s="87"/>
      <c r="B102" s="87"/>
      <c r="C102" s="87"/>
    </row>
    <row r="103" spans="1:3">
      <c r="A103" s="87"/>
      <c r="B103" s="87"/>
      <c r="C103" s="87"/>
    </row>
    <row r="104" spans="1:3">
      <c r="A104" s="87"/>
      <c r="B104" s="87"/>
      <c r="C104" s="87"/>
    </row>
    <row r="105" spans="1:3">
      <c r="A105" s="87"/>
      <c r="B105" s="87"/>
      <c r="C105" s="87"/>
    </row>
    <row r="106" spans="1:3">
      <c r="A106" s="87"/>
      <c r="B106" s="87"/>
      <c r="C106" s="87"/>
    </row>
    <row r="107" spans="1:3">
      <c r="A107" s="87"/>
      <c r="B107" s="87"/>
      <c r="C107" s="87"/>
    </row>
    <row r="108" spans="1:3">
      <c r="A108" s="87"/>
      <c r="B108" s="87"/>
      <c r="C108" s="87"/>
    </row>
    <row r="109" spans="1:3">
      <c r="A109" s="87"/>
      <c r="B109" s="87"/>
      <c r="C109" s="87"/>
    </row>
  </sheetData>
  <mergeCells count="2">
    <mergeCell ref="A55:I55"/>
    <mergeCell ref="J55:Q55"/>
  </mergeCells>
  <phoneticPr fontId="3"/>
  <pageMargins left="0.47244094488188981" right="0.47244094488188981" top="0.78740157480314965" bottom="0" header="0.31496062992125984" footer="0"/>
  <pageSetup paperSize="9" scale="88" fitToWidth="0" fitToHeight="0" orientation="portrait" r:id="rId1"/>
  <colBreaks count="1" manualBreakCount="1">
    <brk id="9" max="53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58"/>
  <sheetViews>
    <sheetView tabSelected="1" view="pageBreakPreview" zoomScale="115" zoomScaleNormal="100" zoomScaleSheetLayoutView="115" workbookViewId="0">
      <pane xSplit="2" ySplit="6" topLeftCell="H31" activePane="bottomRight" state="frozen"/>
      <selection activeCell="C6" sqref="C6"/>
      <selection pane="topRight" activeCell="C6" sqref="C6"/>
      <selection pane="bottomLeft" activeCell="C6" sqref="C6"/>
      <selection pane="bottomRight" activeCell="H19" sqref="H19"/>
    </sheetView>
  </sheetViews>
  <sheetFormatPr defaultRowHeight="13.5"/>
  <cols>
    <col min="1" max="1" width="10.875" style="130" customWidth="1"/>
    <col min="2" max="2" width="9.25" style="130" customWidth="1"/>
    <col min="3" max="3" width="9.625" style="130" customWidth="1"/>
    <col min="4" max="4" width="10.5" style="130" bestFit="1" customWidth="1"/>
    <col min="5" max="5" width="9.125" style="130" bestFit="1" customWidth="1"/>
    <col min="6" max="6" width="11.75" style="130" bestFit="1" customWidth="1"/>
    <col min="7" max="7" width="14" style="130" bestFit="1" customWidth="1"/>
    <col min="8" max="8" width="9.375" style="130" bestFit="1" customWidth="1"/>
    <col min="9" max="10" width="9.625" style="130" customWidth="1"/>
    <col min="11" max="12" width="11.625" style="130" customWidth="1"/>
    <col min="13" max="13" width="8.625" style="130" customWidth="1"/>
    <col min="14" max="15" width="11.125" style="130" customWidth="1"/>
    <col min="16" max="17" width="13.125" style="130" customWidth="1"/>
    <col min="18" max="18" width="12.125" style="130" bestFit="1" customWidth="1"/>
    <col min="19" max="16384" width="9" style="130"/>
  </cols>
  <sheetData>
    <row r="1" spans="1:18" s="52" customFormat="1" ht="14.25">
      <c r="A1" s="179" t="s">
        <v>169</v>
      </c>
      <c r="D1" s="239"/>
    </row>
    <row r="2" spans="1:18" s="52" customFormat="1" ht="15" customHeight="1" thickBot="1">
      <c r="A2" s="404" t="s">
        <v>176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</row>
    <row r="3" spans="1:18" ht="13.5" customHeight="1">
      <c r="A3" s="110"/>
      <c r="B3" s="167" t="s">
        <v>108</v>
      </c>
      <c r="C3" s="82"/>
      <c r="D3" s="83"/>
      <c r="E3" s="139" t="s">
        <v>109</v>
      </c>
      <c r="F3" s="83"/>
      <c r="G3" s="85"/>
      <c r="H3" s="82"/>
      <c r="I3" s="83"/>
      <c r="J3" s="139" t="s">
        <v>110</v>
      </c>
      <c r="K3" s="83"/>
      <c r="L3" s="140"/>
      <c r="M3" s="82"/>
      <c r="N3" s="83"/>
      <c r="O3" s="139" t="s">
        <v>111</v>
      </c>
      <c r="P3" s="83"/>
      <c r="Q3" s="85"/>
    </row>
    <row r="4" spans="1:18">
      <c r="A4" s="86"/>
      <c r="B4" s="141" t="s">
        <v>112</v>
      </c>
      <c r="C4" s="142" t="s">
        <v>113</v>
      </c>
      <c r="D4" s="143" t="s">
        <v>114</v>
      </c>
      <c r="E4" s="143" t="s">
        <v>115</v>
      </c>
      <c r="F4" s="143" t="s">
        <v>116</v>
      </c>
      <c r="G4" s="144" t="s">
        <v>6</v>
      </c>
      <c r="H4" s="142" t="s">
        <v>113</v>
      </c>
      <c r="I4" s="180" t="s">
        <v>114</v>
      </c>
      <c r="J4" s="143" t="s">
        <v>115</v>
      </c>
      <c r="K4" s="143" t="s">
        <v>116</v>
      </c>
      <c r="L4" s="144" t="s">
        <v>6</v>
      </c>
      <c r="M4" s="142" t="s">
        <v>113</v>
      </c>
      <c r="N4" s="143" t="s">
        <v>114</v>
      </c>
      <c r="O4" s="143" t="s">
        <v>115</v>
      </c>
      <c r="P4" s="143" t="s">
        <v>116</v>
      </c>
      <c r="Q4" s="144" t="s">
        <v>6</v>
      </c>
      <c r="R4" s="86"/>
    </row>
    <row r="5" spans="1:18">
      <c r="A5" s="86"/>
      <c r="B5" s="87"/>
      <c r="C5" s="142" t="s">
        <v>173</v>
      </c>
      <c r="D5" s="143"/>
      <c r="E5" s="143"/>
      <c r="F5" s="143"/>
      <c r="G5" s="144"/>
      <c r="H5" s="142" t="s">
        <v>117</v>
      </c>
      <c r="I5" s="181"/>
      <c r="J5" s="143"/>
      <c r="K5" s="143"/>
      <c r="L5" s="144"/>
      <c r="M5" s="142" t="s">
        <v>117</v>
      </c>
      <c r="N5" s="145"/>
      <c r="O5" s="145"/>
      <c r="P5" s="145"/>
      <c r="Q5" s="146"/>
    </row>
    <row r="6" spans="1:18" ht="14.25" thickBot="1">
      <c r="A6" s="186" t="s">
        <v>118</v>
      </c>
      <c r="B6" s="219" t="s">
        <v>119</v>
      </c>
      <c r="C6" s="147"/>
      <c r="D6" s="148" t="s">
        <v>120</v>
      </c>
      <c r="E6" s="148" t="s">
        <v>120</v>
      </c>
      <c r="F6" s="148" t="s">
        <v>15</v>
      </c>
      <c r="G6" s="149" t="s">
        <v>15</v>
      </c>
      <c r="H6" s="147"/>
      <c r="I6" s="182" t="s">
        <v>120</v>
      </c>
      <c r="J6" s="148" t="s">
        <v>120</v>
      </c>
      <c r="K6" s="148" t="s">
        <v>15</v>
      </c>
      <c r="L6" s="149" t="s">
        <v>15</v>
      </c>
      <c r="M6" s="147"/>
      <c r="N6" s="148" t="s">
        <v>120</v>
      </c>
      <c r="O6" s="148" t="s">
        <v>120</v>
      </c>
      <c r="P6" s="148" t="s">
        <v>15</v>
      </c>
      <c r="Q6" s="149" t="s">
        <v>15</v>
      </c>
    </row>
    <row r="7" spans="1:18" ht="16.7" customHeight="1">
      <c r="A7" s="81"/>
      <c r="B7" s="217" t="s">
        <v>179</v>
      </c>
      <c r="C7" s="150">
        <v>3</v>
      </c>
      <c r="D7" s="151">
        <v>259</v>
      </c>
      <c r="E7" s="151">
        <v>200</v>
      </c>
      <c r="F7" s="151">
        <v>4742</v>
      </c>
      <c r="G7" s="152">
        <v>3398</v>
      </c>
      <c r="H7" s="150">
        <v>880</v>
      </c>
      <c r="I7" s="151">
        <v>22902</v>
      </c>
      <c r="J7" s="151">
        <v>22902</v>
      </c>
      <c r="K7" s="151">
        <v>1755860</v>
      </c>
      <c r="L7" s="152">
        <v>1052153</v>
      </c>
      <c r="M7" s="150">
        <f>C7+H7</f>
        <v>883</v>
      </c>
      <c r="N7" s="151">
        <f>D7+I7</f>
        <v>23161</v>
      </c>
      <c r="O7" s="151">
        <f>E7+J7</f>
        <v>23102</v>
      </c>
      <c r="P7" s="151">
        <f>F7+K7</f>
        <v>1760602</v>
      </c>
      <c r="Q7" s="152">
        <f>G7+L7</f>
        <v>1055551</v>
      </c>
    </row>
    <row r="8" spans="1:18" ht="16.7" customHeight="1" thickBot="1">
      <c r="A8" s="153" t="s">
        <v>121</v>
      </c>
      <c r="B8" s="218" t="s">
        <v>181</v>
      </c>
      <c r="C8" s="285">
        <v>0</v>
      </c>
      <c r="D8" s="286">
        <v>0</v>
      </c>
      <c r="E8" s="286">
        <v>0</v>
      </c>
      <c r="F8" s="286">
        <v>0</v>
      </c>
      <c r="G8" s="287">
        <v>0</v>
      </c>
      <c r="H8" s="154">
        <v>0</v>
      </c>
      <c r="I8" s="155">
        <v>0</v>
      </c>
      <c r="J8" s="155">
        <v>0</v>
      </c>
      <c r="K8" s="155">
        <v>0</v>
      </c>
      <c r="L8" s="156">
        <v>0</v>
      </c>
      <c r="M8" s="154">
        <f t="shared" ref="M8:Q45" si="0">C8+H8</f>
        <v>0</v>
      </c>
      <c r="N8" s="155">
        <f t="shared" si="0"/>
        <v>0</v>
      </c>
      <c r="O8" s="155">
        <f t="shared" si="0"/>
        <v>0</v>
      </c>
      <c r="P8" s="155">
        <f t="shared" si="0"/>
        <v>0</v>
      </c>
      <c r="Q8" s="156">
        <f t="shared" si="0"/>
        <v>0</v>
      </c>
    </row>
    <row r="9" spans="1:18" ht="16.7" customHeight="1">
      <c r="A9" s="157"/>
      <c r="B9" s="217" t="s">
        <v>179</v>
      </c>
      <c r="C9" s="150">
        <v>6</v>
      </c>
      <c r="D9" s="151">
        <v>518</v>
      </c>
      <c r="E9" s="151">
        <v>515</v>
      </c>
      <c r="F9" s="151">
        <v>14559</v>
      </c>
      <c r="G9" s="152">
        <v>9545</v>
      </c>
      <c r="H9" s="150">
        <v>106</v>
      </c>
      <c r="I9" s="151">
        <v>7628</v>
      </c>
      <c r="J9" s="151">
        <v>6215</v>
      </c>
      <c r="K9" s="151">
        <v>827089</v>
      </c>
      <c r="L9" s="152">
        <v>355679</v>
      </c>
      <c r="M9" s="150">
        <f t="shared" si="0"/>
        <v>112</v>
      </c>
      <c r="N9" s="151">
        <f t="shared" si="0"/>
        <v>8146</v>
      </c>
      <c r="O9" s="151">
        <f t="shared" si="0"/>
        <v>6730</v>
      </c>
      <c r="P9" s="151">
        <f t="shared" si="0"/>
        <v>841648</v>
      </c>
      <c r="Q9" s="152">
        <f t="shared" si="0"/>
        <v>365224</v>
      </c>
    </row>
    <row r="10" spans="1:18" ht="16.7" customHeight="1" thickBot="1">
      <c r="A10" s="153" t="s">
        <v>85</v>
      </c>
      <c r="B10" s="218" t="s">
        <v>181</v>
      </c>
      <c r="C10" s="154">
        <v>0</v>
      </c>
      <c r="D10" s="155">
        <v>0</v>
      </c>
      <c r="E10" s="155">
        <v>0</v>
      </c>
      <c r="F10" s="155">
        <v>0</v>
      </c>
      <c r="G10" s="156">
        <v>0</v>
      </c>
      <c r="H10" s="154">
        <v>0</v>
      </c>
      <c r="I10" s="155">
        <v>0</v>
      </c>
      <c r="J10" s="155">
        <v>0</v>
      </c>
      <c r="K10" s="155">
        <v>0</v>
      </c>
      <c r="L10" s="156">
        <v>0</v>
      </c>
      <c r="M10" s="154">
        <f t="shared" si="0"/>
        <v>0</v>
      </c>
      <c r="N10" s="155">
        <f t="shared" si="0"/>
        <v>0</v>
      </c>
      <c r="O10" s="155">
        <f t="shared" si="0"/>
        <v>0</v>
      </c>
      <c r="P10" s="155">
        <f t="shared" si="0"/>
        <v>0</v>
      </c>
      <c r="Q10" s="156">
        <f t="shared" si="0"/>
        <v>0</v>
      </c>
    </row>
    <row r="11" spans="1:18" ht="16.7" customHeight="1">
      <c r="A11" s="158"/>
      <c r="B11" s="217" t="s">
        <v>179</v>
      </c>
      <c r="C11" s="199">
        <v>1</v>
      </c>
      <c r="D11" s="288">
        <v>96</v>
      </c>
      <c r="E11" s="288">
        <v>96</v>
      </c>
      <c r="F11" s="288">
        <v>2915</v>
      </c>
      <c r="G11" s="289">
        <v>1943</v>
      </c>
      <c r="H11" s="150">
        <v>19</v>
      </c>
      <c r="I11" s="151">
        <v>449</v>
      </c>
      <c r="J11" s="151">
        <v>441</v>
      </c>
      <c r="K11" s="151">
        <v>32434</v>
      </c>
      <c r="L11" s="152">
        <v>21914</v>
      </c>
      <c r="M11" s="150">
        <f t="shared" si="0"/>
        <v>20</v>
      </c>
      <c r="N11" s="151">
        <f t="shared" si="0"/>
        <v>545</v>
      </c>
      <c r="O11" s="151">
        <f t="shared" si="0"/>
        <v>537</v>
      </c>
      <c r="P11" s="151">
        <f t="shared" si="0"/>
        <v>35349</v>
      </c>
      <c r="Q11" s="152">
        <f t="shared" si="0"/>
        <v>23857</v>
      </c>
    </row>
    <row r="12" spans="1:18" ht="16.7" customHeight="1" thickBot="1">
      <c r="A12" s="153" t="s">
        <v>122</v>
      </c>
      <c r="B12" s="218" t="s">
        <v>181</v>
      </c>
      <c r="C12" s="285">
        <v>0</v>
      </c>
      <c r="D12" s="286">
        <v>0</v>
      </c>
      <c r="E12" s="286">
        <v>0</v>
      </c>
      <c r="F12" s="286">
        <v>0</v>
      </c>
      <c r="G12" s="287">
        <v>0</v>
      </c>
      <c r="H12" s="285">
        <v>0</v>
      </c>
      <c r="I12" s="286">
        <v>0</v>
      </c>
      <c r="J12" s="286">
        <v>0</v>
      </c>
      <c r="K12" s="286">
        <v>0</v>
      </c>
      <c r="L12" s="287">
        <v>0</v>
      </c>
      <c r="M12" s="154">
        <f t="shared" si="0"/>
        <v>0</v>
      </c>
      <c r="N12" s="155">
        <f t="shared" si="0"/>
        <v>0</v>
      </c>
      <c r="O12" s="155">
        <f t="shared" si="0"/>
        <v>0</v>
      </c>
      <c r="P12" s="155">
        <f t="shared" si="0"/>
        <v>0</v>
      </c>
      <c r="Q12" s="156">
        <f t="shared" si="0"/>
        <v>0</v>
      </c>
    </row>
    <row r="13" spans="1:18" ht="16.7" customHeight="1">
      <c r="A13" s="158"/>
      <c r="B13" s="217" t="s">
        <v>179</v>
      </c>
      <c r="C13" s="150">
        <v>2</v>
      </c>
      <c r="D13" s="151">
        <v>404</v>
      </c>
      <c r="E13" s="151">
        <v>369</v>
      </c>
      <c r="F13" s="151">
        <v>29887</v>
      </c>
      <c r="G13" s="281">
        <v>17677</v>
      </c>
      <c r="H13" s="150">
        <v>87</v>
      </c>
      <c r="I13" s="151">
        <v>11663</v>
      </c>
      <c r="J13" s="151">
        <v>11663</v>
      </c>
      <c r="K13" s="151">
        <v>609339</v>
      </c>
      <c r="L13" s="152">
        <v>308096</v>
      </c>
      <c r="M13" s="150">
        <f t="shared" si="0"/>
        <v>89</v>
      </c>
      <c r="N13" s="151">
        <f t="shared" si="0"/>
        <v>12067</v>
      </c>
      <c r="O13" s="151">
        <f t="shared" si="0"/>
        <v>12032</v>
      </c>
      <c r="P13" s="151">
        <f t="shared" si="0"/>
        <v>639226</v>
      </c>
      <c r="Q13" s="152">
        <f t="shared" si="0"/>
        <v>325773</v>
      </c>
    </row>
    <row r="14" spans="1:18" ht="16.7" customHeight="1" thickBot="1">
      <c r="A14" s="153" t="s">
        <v>123</v>
      </c>
      <c r="B14" s="218" t="s">
        <v>181</v>
      </c>
      <c r="C14" s="154">
        <v>0</v>
      </c>
      <c r="D14" s="155">
        <v>0</v>
      </c>
      <c r="E14" s="155">
        <v>0</v>
      </c>
      <c r="F14" s="155">
        <v>0</v>
      </c>
      <c r="G14" s="282">
        <v>0</v>
      </c>
      <c r="H14" s="154">
        <v>0</v>
      </c>
      <c r="I14" s="155">
        <v>0</v>
      </c>
      <c r="J14" s="155">
        <v>0</v>
      </c>
      <c r="K14" s="155">
        <v>0</v>
      </c>
      <c r="L14" s="156">
        <v>0</v>
      </c>
      <c r="M14" s="154">
        <f t="shared" si="0"/>
        <v>0</v>
      </c>
      <c r="N14" s="155">
        <f t="shared" si="0"/>
        <v>0</v>
      </c>
      <c r="O14" s="155">
        <f t="shared" si="0"/>
        <v>0</v>
      </c>
      <c r="P14" s="155">
        <f t="shared" si="0"/>
        <v>0</v>
      </c>
      <c r="Q14" s="156">
        <f t="shared" si="0"/>
        <v>0</v>
      </c>
    </row>
    <row r="15" spans="1:18" ht="16.7" customHeight="1">
      <c r="A15" s="158"/>
      <c r="B15" s="217" t="s">
        <v>179</v>
      </c>
      <c r="C15" s="199">
        <v>1</v>
      </c>
      <c r="D15" s="288">
        <v>126</v>
      </c>
      <c r="E15" s="288">
        <v>120</v>
      </c>
      <c r="F15" s="288">
        <v>1857</v>
      </c>
      <c r="G15" s="289">
        <v>970</v>
      </c>
      <c r="H15" s="150">
        <v>9</v>
      </c>
      <c r="I15" s="151">
        <v>84</v>
      </c>
      <c r="J15" s="151">
        <v>84</v>
      </c>
      <c r="K15" s="151">
        <v>6993</v>
      </c>
      <c r="L15" s="152">
        <v>4662</v>
      </c>
      <c r="M15" s="150">
        <f t="shared" si="0"/>
        <v>10</v>
      </c>
      <c r="N15" s="151">
        <f t="shared" si="0"/>
        <v>210</v>
      </c>
      <c r="O15" s="151">
        <f t="shared" si="0"/>
        <v>204</v>
      </c>
      <c r="P15" s="151">
        <f t="shared" si="0"/>
        <v>8850</v>
      </c>
      <c r="Q15" s="152">
        <f t="shared" si="0"/>
        <v>5632</v>
      </c>
    </row>
    <row r="16" spans="1:18" ht="16.7" customHeight="1" thickBot="1">
      <c r="A16" s="153" t="s">
        <v>124</v>
      </c>
      <c r="B16" s="218" t="s">
        <v>181</v>
      </c>
      <c r="C16" s="285">
        <v>0</v>
      </c>
      <c r="D16" s="286">
        <v>0</v>
      </c>
      <c r="E16" s="286">
        <v>0</v>
      </c>
      <c r="F16" s="286">
        <v>0</v>
      </c>
      <c r="G16" s="287">
        <v>0</v>
      </c>
      <c r="H16" s="285">
        <v>0</v>
      </c>
      <c r="I16" s="286">
        <v>0</v>
      </c>
      <c r="J16" s="286">
        <v>0</v>
      </c>
      <c r="K16" s="286">
        <v>0</v>
      </c>
      <c r="L16" s="287">
        <v>0</v>
      </c>
      <c r="M16" s="154">
        <f t="shared" si="0"/>
        <v>0</v>
      </c>
      <c r="N16" s="155">
        <f t="shared" si="0"/>
        <v>0</v>
      </c>
      <c r="O16" s="155">
        <f t="shared" si="0"/>
        <v>0</v>
      </c>
      <c r="P16" s="155">
        <f t="shared" si="0"/>
        <v>0</v>
      </c>
      <c r="Q16" s="156">
        <f t="shared" si="0"/>
        <v>0</v>
      </c>
    </row>
    <row r="17" spans="1:17" ht="16.7" customHeight="1">
      <c r="A17" s="158"/>
      <c r="B17" s="217" t="s">
        <v>179</v>
      </c>
      <c r="C17" s="150">
        <v>7</v>
      </c>
      <c r="D17" s="151">
        <v>899</v>
      </c>
      <c r="E17" s="151">
        <v>866</v>
      </c>
      <c r="F17" s="151">
        <v>40842</v>
      </c>
      <c r="G17" s="152">
        <v>20990</v>
      </c>
      <c r="H17" s="150">
        <v>28</v>
      </c>
      <c r="I17" s="151">
        <v>2783</v>
      </c>
      <c r="J17" s="151">
        <v>2783</v>
      </c>
      <c r="K17" s="151">
        <v>343203</v>
      </c>
      <c r="L17" s="152">
        <v>129180</v>
      </c>
      <c r="M17" s="150">
        <f t="shared" si="0"/>
        <v>35</v>
      </c>
      <c r="N17" s="151">
        <f t="shared" si="0"/>
        <v>3682</v>
      </c>
      <c r="O17" s="151">
        <f t="shared" si="0"/>
        <v>3649</v>
      </c>
      <c r="P17" s="151">
        <f t="shared" si="0"/>
        <v>384045</v>
      </c>
      <c r="Q17" s="152">
        <f t="shared" si="0"/>
        <v>150170</v>
      </c>
    </row>
    <row r="18" spans="1:17" ht="16.7" customHeight="1" thickBot="1">
      <c r="A18" s="153" t="s">
        <v>125</v>
      </c>
      <c r="B18" s="218" t="s">
        <v>181</v>
      </c>
      <c r="C18" s="154">
        <v>0</v>
      </c>
      <c r="D18" s="155">
        <v>0</v>
      </c>
      <c r="E18" s="155">
        <v>0</v>
      </c>
      <c r="F18" s="155">
        <v>0</v>
      </c>
      <c r="G18" s="156">
        <v>0</v>
      </c>
      <c r="H18" s="154">
        <v>0</v>
      </c>
      <c r="I18" s="155">
        <v>0</v>
      </c>
      <c r="J18" s="155">
        <v>0</v>
      </c>
      <c r="K18" s="155">
        <v>0</v>
      </c>
      <c r="L18" s="156">
        <v>0</v>
      </c>
      <c r="M18" s="154">
        <f t="shared" si="0"/>
        <v>0</v>
      </c>
      <c r="N18" s="155">
        <f t="shared" si="0"/>
        <v>0</v>
      </c>
      <c r="O18" s="155">
        <f t="shared" si="0"/>
        <v>0</v>
      </c>
      <c r="P18" s="155">
        <f t="shared" si="0"/>
        <v>0</v>
      </c>
      <c r="Q18" s="156">
        <f t="shared" si="0"/>
        <v>0</v>
      </c>
    </row>
    <row r="19" spans="1:17" ht="16.7" customHeight="1">
      <c r="A19" s="158"/>
      <c r="B19" s="217" t="s">
        <v>179</v>
      </c>
      <c r="C19" s="199">
        <v>2</v>
      </c>
      <c r="D19" s="288">
        <v>177</v>
      </c>
      <c r="E19" s="288">
        <v>177</v>
      </c>
      <c r="F19" s="288">
        <v>3240</v>
      </c>
      <c r="G19" s="289">
        <v>1927</v>
      </c>
      <c r="H19" s="199">
        <v>14</v>
      </c>
      <c r="I19" s="288">
        <v>4837</v>
      </c>
      <c r="J19" s="288">
        <v>4827</v>
      </c>
      <c r="K19" s="288">
        <v>426959</v>
      </c>
      <c r="L19" s="289">
        <v>154697</v>
      </c>
      <c r="M19" s="150">
        <f t="shared" si="0"/>
        <v>16</v>
      </c>
      <c r="N19" s="151">
        <f t="shared" si="0"/>
        <v>5014</v>
      </c>
      <c r="O19" s="151">
        <f t="shared" si="0"/>
        <v>5004</v>
      </c>
      <c r="P19" s="151">
        <f t="shared" si="0"/>
        <v>430199</v>
      </c>
      <c r="Q19" s="152">
        <f t="shared" si="0"/>
        <v>156624</v>
      </c>
    </row>
    <row r="20" spans="1:17" ht="16.7" customHeight="1" thickBot="1">
      <c r="A20" s="153" t="s">
        <v>90</v>
      </c>
      <c r="B20" s="218" t="s">
        <v>181</v>
      </c>
      <c r="C20" s="285">
        <v>1</v>
      </c>
      <c r="D20" s="286">
        <v>4</v>
      </c>
      <c r="E20" s="286">
        <v>4</v>
      </c>
      <c r="F20" s="286">
        <v>240</v>
      </c>
      <c r="G20" s="287">
        <v>160</v>
      </c>
      <c r="H20" s="285">
        <v>0</v>
      </c>
      <c r="I20" s="286">
        <v>0</v>
      </c>
      <c r="J20" s="286">
        <v>0</v>
      </c>
      <c r="K20" s="286">
        <v>0</v>
      </c>
      <c r="L20" s="287">
        <v>0</v>
      </c>
      <c r="M20" s="154">
        <f t="shared" si="0"/>
        <v>1</v>
      </c>
      <c r="N20" s="155">
        <f t="shared" si="0"/>
        <v>4</v>
      </c>
      <c r="O20" s="155">
        <f t="shared" si="0"/>
        <v>4</v>
      </c>
      <c r="P20" s="155">
        <f t="shared" si="0"/>
        <v>240</v>
      </c>
      <c r="Q20" s="156">
        <f t="shared" si="0"/>
        <v>160</v>
      </c>
    </row>
    <row r="21" spans="1:17" ht="16.7" customHeight="1">
      <c r="A21" s="158"/>
      <c r="B21" s="217" t="s">
        <v>179</v>
      </c>
      <c r="C21" s="150">
        <v>7</v>
      </c>
      <c r="D21" s="151">
        <v>514</v>
      </c>
      <c r="E21" s="151">
        <v>487</v>
      </c>
      <c r="F21" s="151">
        <v>14943</v>
      </c>
      <c r="G21" s="152">
        <v>8844</v>
      </c>
      <c r="H21" s="150">
        <v>10</v>
      </c>
      <c r="I21" s="151">
        <v>504</v>
      </c>
      <c r="J21" s="151">
        <v>471</v>
      </c>
      <c r="K21" s="151">
        <v>19025</v>
      </c>
      <c r="L21" s="152">
        <v>12912</v>
      </c>
      <c r="M21" s="150">
        <f t="shared" si="0"/>
        <v>17</v>
      </c>
      <c r="N21" s="151">
        <f t="shared" si="0"/>
        <v>1018</v>
      </c>
      <c r="O21" s="151">
        <f t="shared" si="0"/>
        <v>958</v>
      </c>
      <c r="P21" s="151">
        <f t="shared" si="0"/>
        <v>33968</v>
      </c>
      <c r="Q21" s="152">
        <f t="shared" si="0"/>
        <v>21756</v>
      </c>
    </row>
    <row r="22" spans="1:17" ht="16.7" customHeight="1" thickBot="1">
      <c r="A22" s="153" t="s">
        <v>126</v>
      </c>
      <c r="B22" s="218" t="s">
        <v>181</v>
      </c>
      <c r="C22" s="154">
        <v>0</v>
      </c>
      <c r="D22" s="155">
        <v>0</v>
      </c>
      <c r="E22" s="155">
        <v>0</v>
      </c>
      <c r="F22" s="155">
        <v>0</v>
      </c>
      <c r="G22" s="156">
        <v>0</v>
      </c>
      <c r="H22" s="154">
        <v>0</v>
      </c>
      <c r="I22" s="155">
        <v>0</v>
      </c>
      <c r="J22" s="155">
        <v>0</v>
      </c>
      <c r="K22" s="155">
        <v>0</v>
      </c>
      <c r="L22" s="156">
        <v>0</v>
      </c>
      <c r="M22" s="154">
        <f t="shared" si="0"/>
        <v>0</v>
      </c>
      <c r="N22" s="155">
        <f t="shared" si="0"/>
        <v>0</v>
      </c>
      <c r="O22" s="155">
        <f t="shared" si="0"/>
        <v>0</v>
      </c>
      <c r="P22" s="155">
        <f t="shared" si="0"/>
        <v>0</v>
      </c>
      <c r="Q22" s="156">
        <f t="shared" si="0"/>
        <v>0</v>
      </c>
    </row>
    <row r="23" spans="1:17" ht="16.7" customHeight="1">
      <c r="A23" s="158"/>
      <c r="B23" s="217" t="s">
        <v>179</v>
      </c>
      <c r="C23" s="362">
        <v>2</v>
      </c>
      <c r="D23" s="363">
        <v>188</v>
      </c>
      <c r="E23" s="363">
        <v>184</v>
      </c>
      <c r="F23" s="363">
        <v>3425</v>
      </c>
      <c r="G23" s="364">
        <v>2311</v>
      </c>
      <c r="H23" s="199">
        <v>85</v>
      </c>
      <c r="I23" s="288">
        <v>4511</v>
      </c>
      <c r="J23" s="288">
        <v>4489</v>
      </c>
      <c r="K23" s="288">
        <v>102831</v>
      </c>
      <c r="L23" s="289">
        <v>56263</v>
      </c>
      <c r="M23" s="150">
        <f t="shared" si="0"/>
        <v>87</v>
      </c>
      <c r="N23" s="151">
        <f t="shared" si="0"/>
        <v>4699</v>
      </c>
      <c r="O23" s="151">
        <f t="shared" si="0"/>
        <v>4673</v>
      </c>
      <c r="P23" s="151">
        <f t="shared" si="0"/>
        <v>106256</v>
      </c>
      <c r="Q23" s="152">
        <f t="shared" si="0"/>
        <v>58574</v>
      </c>
    </row>
    <row r="24" spans="1:17" ht="16.7" customHeight="1" thickBot="1">
      <c r="A24" s="153" t="s">
        <v>127</v>
      </c>
      <c r="B24" s="218" t="s">
        <v>181</v>
      </c>
      <c r="C24" s="365">
        <v>0</v>
      </c>
      <c r="D24" s="366">
        <v>0</v>
      </c>
      <c r="E24" s="366">
        <v>0</v>
      </c>
      <c r="F24" s="366">
        <v>0</v>
      </c>
      <c r="G24" s="367">
        <v>0</v>
      </c>
      <c r="H24" s="285">
        <v>0</v>
      </c>
      <c r="I24" s="286">
        <v>0</v>
      </c>
      <c r="J24" s="286">
        <v>0</v>
      </c>
      <c r="K24" s="286">
        <v>0</v>
      </c>
      <c r="L24" s="287">
        <v>0</v>
      </c>
      <c r="M24" s="154">
        <f t="shared" si="0"/>
        <v>0</v>
      </c>
      <c r="N24" s="155">
        <f t="shared" si="0"/>
        <v>0</v>
      </c>
      <c r="O24" s="155">
        <f t="shared" si="0"/>
        <v>0</v>
      </c>
      <c r="P24" s="155">
        <f t="shared" si="0"/>
        <v>0</v>
      </c>
      <c r="Q24" s="156">
        <f t="shared" si="0"/>
        <v>0</v>
      </c>
    </row>
    <row r="25" spans="1:17" ht="16.7" customHeight="1">
      <c r="A25" s="158"/>
      <c r="B25" s="217" t="s">
        <v>179</v>
      </c>
      <c r="C25" s="150">
        <v>6</v>
      </c>
      <c r="D25" s="151">
        <v>697</v>
      </c>
      <c r="E25" s="151">
        <v>577</v>
      </c>
      <c r="F25" s="151">
        <v>14886</v>
      </c>
      <c r="G25" s="152">
        <v>10833</v>
      </c>
      <c r="H25" s="150">
        <v>7</v>
      </c>
      <c r="I25" s="151">
        <v>203</v>
      </c>
      <c r="J25" s="151">
        <v>203</v>
      </c>
      <c r="K25" s="151">
        <v>9144</v>
      </c>
      <c r="L25" s="152">
        <v>6096</v>
      </c>
      <c r="M25" s="150">
        <f t="shared" si="0"/>
        <v>13</v>
      </c>
      <c r="N25" s="151">
        <f t="shared" si="0"/>
        <v>900</v>
      </c>
      <c r="O25" s="151">
        <f t="shared" si="0"/>
        <v>780</v>
      </c>
      <c r="P25" s="151">
        <f t="shared" si="0"/>
        <v>24030</v>
      </c>
      <c r="Q25" s="152">
        <f t="shared" si="0"/>
        <v>16929</v>
      </c>
    </row>
    <row r="26" spans="1:17" ht="16.7" customHeight="1" thickBot="1">
      <c r="A26" s="153" t="s">
        <v>128</v>
      </c>
      <c r="B26" s="218" t="s">
        <v>181</v>
      </c>
      <c r="C26" s="154">
        <v>0</v>
      </c>
      <c r="D26" s="155">
        <v>0</v>
      </c>
      <c r="E26" s="155">
        <v>0</v>
      </c>
      <c r="F26" s="155">
        <v>0</v>
      </c>
      <c r="G26" s="156">
        <v>0</v>
      </c>
      <c r="H26" s="154">
        <v>0</v>
      </c>
      <c r="I26" s="155">
        <v>0</v>
      </c>
      <c r="J26" s="155">
        <v>0</v>
      </c>
      <c r="K26" s="155">
        <v>0</v>
      </c>
      <c r="L26" s="156">
        <v>0</v>
      </c>
      <c r="M26" s="154">
        <f t="shared" si="0"/>
        <v>0</v>
      </c>
      <c r="N26" s="155">
        <f t="shared" si="0"/>
        <v>0</v>
      </c>
      <c r="O26" s="155">
        <f t="shared" si="0"/>
        <v>0</v>
      </c>
      <c r="P26" s="155">
        <f t="shared" si="0"/>
        <v>0</v>
      </c>
      <c r="Q26" s="156">
        <f t="shared" si="0"/>
        <v>0</v>
      </c>
    </row>
    <row r="27" spans="1:17" ht="16.7" customHeight="1">
      <c r="A27" s="158"/>
      <c r="B27" s="217" t="s">
        <v>179</v>
      </c>
      <c r="C27" s="199">
        <v>12</v>
      </c>
      <c r="D27" s="288">
        <v>906</v>
      </c>
      <c r="E27" s="288">
        <v>758</v>
      </c>
      <c r="F27" s="288">
        <v>18621</v>
      </c>
      <c r="G27" s="289">
        <v>12338</v>
      </c>
      <c r="H27" s="199">
        <v>30</v>
      </c>
      <c r="I27" s="288">
        <v>7541</v>
      </c>
      <c r="J27" s="288">
        <v>7507</v>
      </c>
      <c r="K27" s="288">
        <v>875506</v>
      </c>
      <c r="L27" s="289">
        <v>310911</v>
      </c>
      <c r="M27" s="150">
        <f t="shared" si="0"/>
        <v>42</v>
      </c>
      <c r="N27" s="151">
        <f t="shared" si="0"/>
        <v>8447</v>
      </c>
      <c r="O27" s="151">
        <f t="shared" si="0"/>
        <v>8265</v>
      </c>
      <c r="P27" s="151">
        <f t="shared" si="0"/>
        <v>894127</v>
      </c>
      <c r="Q27" s="152">
        <f t="shared" si="0"/>
        <v>323249</v>
      </c>
    </row>
    <row r="28" spans="1:17" ht="16.7" customHeight="1" thickBot="1">
      <c r="A28" s="153" t="s">
        <v>129</v>
      </c>
      <c r="B28" s="218" t="s">
        <v>181</v>
      </c>
      <c r="C28" s="285">
        <v>0</v>
      </c>
      <c r="D28" s="286">
        <v>0</v>
      </c>
      <c r="E28" s="286">
        <v>0</v>
      </c>
      <c r="F28" s="286">
        <v>0</v>
      </c>
      <c r="G28" s="287">
        <v>0</v>
      </c>
      <c r="H28" s="285">
        <v>0</v>
      </c>
      <c r="I28" s="286">
        <v>0</v>
      </c>
      <c r="J28" s="286">
        <v>0</v>
      </c>
      <c r="K28" s="286">
        <v>0</v>
      </c>
      <c r="L28" s="287">
        <v>0</v>
      </c>
      <c r="M28" s="154">
        <f t="shared" si="0"/>
        <v>0</v>
      </c>
      <c r="N28" s="155">
        <f t="shared" si="0"/>
        <v>0</v>
      </c>
      <c r="O28" s="155">
        <f t="shared" si="0"/>
        <v>0</v>
      </c>
      <c r="P28" s="155">
        <f t="shared" si="0"/>
        <v>0</v>
      </c>
      <c r="Q28" s="156">
        <f t="shared" si="0"/>
        <v>0</v>
      </c>
    </row>
    <row r="29" spans="1:17" ht="16.7" customHeight="1">
      <c r="A29" s="158"/>
      <c r="B29" s="217" t="s">
        <v>179</v>
      </c>
      <c r="C29" s="150">
        <v>6</v>
      </c>
      <c r="D29" s="151">
        <v>581</v>
      </c>
      <c r="E29" s="151">
        <v>524</v>
      </c>
      <c r="F29" s="151">
        <v>21951</v>
      </c>
      <c r="G29" s="152">
        <v>14204</v>
      </c>
      <c r="H29" s="150">
        <v>28</v>
      </c>
      <c r="I29" s="151">
        <v>12346</v>
      </c>
      <c r="J29" s="151">
        <v>10303</v>
      </c>
      <c r="K29" s="151">
        <v>1377771</v>
      </c>
      <c r="L29" s="152">
        <v>647093</v>
      </c>
      <c r="M29" s="150">
        <f t="shared" si="0"/>
        <v>34</v>
      </c>
      <c r="N29" s="151">
        <f t="shared" si="0"/>
        <v>12927</v>
      </c>
      <c r="O29" s="151">
        <f t="shared" si="0"/>
        <v>10827</v>
      </c>
      <c r="P29" s="151">
        <f t="shared" si="0"/>
        <v>1399722</v>
      </c>
      <c r="Q29" s="152">
        <f t="shared" si="0"/>
        <v>661297</v>
      </c>
    </row>
    <row r="30" spans="1:17" ht="16.7" customHeight="1" thickBot="1">
      <c r="A30" s="153" t="s">
        <v>130</v>
      </c>
      <c r="B30" s="218" t="s">
        <v>181</v>
      </c>
      <c r="C30" s="154">
        <v>0</v>
      </c>
      <c r="D30" s="155">
        <v>0</v>
      </c>
      <c r="E30" s="155">
        <v>0</v>
      </c>
      <c r="F30" s="155">
        <v>0</v>
      </c>
      <c r="G30" s="156">
        <v>0</v>
      </c>
      <c r="H30" s="154">
        <v>0</v>
      </c>
      <c r="I30" s="155">
        <v>0</v>
      </c>
      <c r="J30" s="155">
        <v>0</v>
      </c>
      <c r="K30" s="155">
        <v>0</v>
      </c>
      <c r="L30" s="156">
        <v>0</v>
      </c>
      <c r="M30" s="154">
        <f t="shared" si="0"/>
        <v>0</v>
      </c>
      <c r="N30" s="155">
        <f t="shared" si="0"/>
        <v>0</v>
      </c>
      <c r="O30" s="155">
        <f t="shared" si="0"/>
        <v>0</v>
      </c>
      <c r="P30" s="155">
        <f t="shared" si="0"/>
        <v>0</v>
      </c>
      <c r="Q30" s="156">
        <f t="shared" si="0"/>
        <v>0</v>
      </c>
    </row>
    <row r="31" spans="1:17" ht="16.7" customHeight="1">
      <c r="A31" s="158"/>
      <c r="B31" s="217" t="s">
        <v>179</v>
      </c>
      <c r="C31" s="199">
        <v>20</v>
      </c>
      <c r="D31" s="288">
        <v>3467</v>
      </c>
      <c r="E31" s="288">
        <v>2983</v>
      </c>
      <c r="F31" s="288">
        <v>163048</v>
      </c>
      <c r="G31" s="289">
        <v>74733</v>
      </c>
      <c r="H31" s="199">
        <v>70</v>
      </c>
      <c r="I31" s="288">
        <v>5948</v>
      </c>
      <c r="J31" s="288">
        <v>5384</v>
      </c>
      <c r="K31" s="288">
        <v>233328</v>
      </c>
      <c r="L31" s="289">
        <v>135794</v>
      </c>
      <c r="M31" s="150">
        <f t="shared" si="0"/>
        <v>90</v>
      </c>
      <c r="N31" s="151">
        <f t="shared" si="0"/>
        <v>9415</v>
      </c>
      <c r="O31" s="151">
        <f t="shared" si="0"/>
        <v>8367</v>
      </c>
      <c r="P31" s="151">
        <f t="shared" si="0"/>
        <v>396376</v>
      </c>
      <c r="Q31" s="152">
        <f t="shared" si="0"/>
        <v>210527</v>
      </c>
    </row>
    <row r="32" spans="1:17" ht="16.7" customHeight="1" thickBot="1">
      <c r="A32" s="153" t="s">
        <v>131</v>
      </c>
      <c r="B32" s="218" t="s">
        <v>181</v>
      </c>
      <c r="C32" s="285">
        <v>2</v>
      </c>
      <c r="D32" s="286">
        <v>60</v>
      </c>
      <c r="E32" s="286">
        <v>43</v>
      </c>
      <c r="F32" s="286">
        <v>4867</v>
      </c>
      <c r="G32" s="287">
        <v>2766</v>
      </c>
      <c r="H32" s="285">
        <v>0</v>
      </c>
      <c r="I32" s="286">
        <v>0</v>
      </c>
      <c r="J32" s="286">
        <v>0</v>
      </c>
      <c r="K32" s="286">
        <v>0</v>
      </c>
      <c r="L32" s="287">
        <v>0</v>
      </c>
      <c r="M32" s="154">
        <f t="shared" si="0"/>
        <v>2</v>
      </c>
      <c r="N32" s="155">
        <f t="shared" si="0"/>
        <v>60</v>
      </c>
      <c r="O32" s="155">
        <f t="shared" si="0"/>
        <v>43</v>
      </c>
      <c r="P32" s="155">
        <f t="shared" si="0"/>
        <v>4867</v>
      </c>
      <c r="Q32" s="156">
        <f t="shared" si="0"/>
        <v>2766</v>
      </c>
    </row>
    <row r="33" spans="1:17" ht="16.7" customHeight="1">
      <c r="A33" s="158"/>
      <c r="B33" s="217" t="s">
        <v>179</v>
      </c>
      <c r="C33" s="150">
        <v>5</v>
      </c>
      <c r="D33" s="151">
        <v>732</v>
      </c>
      <c r="E33" s="151">
        <v>510</v>
      </c>
      <c r="F33" s="151">
        <v>21241</v>
      </c>
      <c r="G33" s="152">
        <v>11830</v>
      </c>
      <c r="H33" s="150">
        <v>109</v>
      </c>
      <c r="I33" s="151">
        <v>5240</v>
      </c>
      <c r="J33" s="151">
        <v>5119</v>
      </c>
      <c r="K33" s="151">
        <v>482114</v>
      </c>
      <c r="L33" s="152">
        <v>211049</v>
      </c>
      <c r="M33" s="150">
        <f t="shared" si="0"/>
        <v>114</v>
      </c>
      <c r="N33" s="151">
        <f t="shared" si="0"/>
        <v>5972</v>
      </c>
      <c r="O33" s="151">
        <f t="shared" si="0"/>
        <v>5629</v>
      </c>
      <c r="P33" s="151">
        <f t="shared" si="0"/>
        <v>503355</v>
      </c>
      <c r="Q33" s="152">
        <f t="shared" si="0"/>
        <v>222879</v>
      </c>
    </row>
    <row r="34" spans="1:17" ht="16.7" customHeight="1" thickBot="1">
      <c r="A34" s="153" t="s">
        <v>132</v>
      </c>
      <c r="B34" s="218" t="s">
        <v>181</v>
      </c>
      <c r="C34" s="154">
        <v>0</v>
      </c>
      <c r="D34" s="155">
        <v>0</v>
      </c>
      <c r="E34" s="155">
        <v>0</v>
      </c>
      <c r="F34" s="155">
        <v>0</v>
      </c>
      <c r="G34" s="156">
        <v>0</v>
      </c>
      <c r="H34" s="154">
        <v>0</v>
      </c>
      <c r="I34" s="155">
        <v>0</v>
      </c>
      <c r="J34" s="155">
        <v>0</v>
      </c>
      <c r="K34" s="155">
        <v>0</v>
      </c>
      <c r="L34" s="156">
        <v>0</v>
      </c>
      <c r="M34" s="154">
        <f t="shared" si="0"/>
        <v>0</v>
      </c>
      <c r="N34" s="155">
        <f t="shared" si="0"/>
        <v>0</v>
      </c>
      <c r="O34" s="155">
        <f t="shared" si="0"/>
        <v>0</v>
      </c>
      <c r="P34" s="155">
        <f t="shared" si="0"/>
        <v>0</v>
      </c>
      <c r="Q34" s="156">
        <f t="shared" si="0"/>
        <v>0</v>
      </c>
    </row>
    <row r="35" spans="1:17" ht="16.7" customHeight="1">
      <c r="A35" s="158"/>
      <c r="B35" s="217" t="s">
        <v>179</v>
      </c>
      <c r="C35" s="199">
        <v>8</v>
      </c>
      <c r="D35" s="288">
        <v>713</v>
      </c>
      <c r="E35" s="288">
        <v>700</v>
      </c>
      <c r="F35" s="288">
        <v>30244</v>
      </c>
      <c r="G35" s="289">
        <v>16221</v>
      </c>
      <c r="H35" s="150">
        <v>11</v>
      </c>
      <c r="I35" s="151">
        <v>4371</v>
      </c>
      <c r="J35" s="151">
        <v>4362</v>
      </c>
      <c r="K35" s="151">
        <v>490617</v>
      </c>
      <c r="L35" s="152">
        <v>171718</v>
      </c>
      <c r="M35" s="150">
        <f t="shared" si="0"/>
        <v>19</v>
      </c>
      <c r="N35" s="151">
        <f t="shared" si="0"/>
        <v>5084</v>
      </c>
      <c r="O35" s="151">
        <f t="shared" si="0"/>
        <v>5062</v>
      </c>
      <c r="P35" s="151">
        <f t="shared" si="0"/>
        <v>520861</v>
      </c>
      <c r="Q35" s="152">
        <f t="shared" si="0"/>
        <v>187939</v>
      </c>
    </row>
    <row r="36" spans="1:17" ht="16.7" customHeight="1" thickBot="1">
      <c r="A36" s="153" t="s">
        <v>133</v>
      </c>
      <c r="B36" s="218" t="s">
        <v>181</v>
      </c>
      <c r="C36" s="285">
        <v>0</v>
      </c>
      <c r="D36" s="286">
        <v>0</v>
      </c>
      <c r="E36" s="286">
        <v>0</v>
      </c>
      <c r="F36" s="286">
        <v>0</v>
      </c>
      <c r="G36" s="287">
        <v>0</v>
      </c>
      <c r="H36" s="154">
        <v>0</v>
      </c>
      <c r="I36" s="155">
        <v>0</v>
      </c>
      <c r="J36" s="155">
        <v>0</v>
      </c>
      <c r="K36" s="155">
        <v>0</v>
      </c>
      <c r="L36" s="156">
        <v>0</v>
      </c>
      <c r="M36" s="154">
        <f t="shared" si="0"/>
        <v>0</v>
      </c>
      <c r="N36" s="155">
        <f t="shared" si="0"/>
        <v>0</v>
      </c>
      <c r="O36" s="155">
        <f t="shared" si="0"/>
        <v>0</v>
      </c>
      <c r="P36" s="155">
        <f t="shared" si="0"/>
        <v>0</v>
      </c>
      <c r="Q36" s="156">
        <f t="shared" si="0"/>
        <v>0</v>
      </c>
    </row>
    <row r="37" spans="1:17" ht="16.7" customHeight="1">
      <c r="A37" s="158"/>
      <c r="B37" s="217" t="s">
        <v>179</v>
      </c>
      <c r="C37" s="150">
        <v>5</v>
      </c>
      <c r="D37" s="151">
        <v>458</v>
      </c>
      <c r="E37" s="151">
        <v>448</v>
      </c>
      <c r="F37" s="151">
        <v>8704</v>
      </c>
      <c r="G37" s="152">
        <v>5062</v>
      </c>
      <c r="H37" s="199">
        <v>501</v>
      </c>
      <c r="I37" s="288">
        <v>35660</v>
      </c>
      <c r="J37" s="288">
        <v>35615</v>
      </c>
      <c r="K37" s="288">
        <v>5717240</v>
      </c>
      <c r="L37" s="289">
        <v>4198619</v>
      </c>
      <c r="M37" s="150">
        <f t="shared" si="0"/>
        <v>506</v>
      </c>
      <c r="N37" s="151">
        <f t="shared" si="0"/>
        <v>36118</v>
      </c>
      <c r="O37" s="151">
        <f t="shared" si="0"/>
        <v>36063</v>
      </c>
      <c r="P37" s="151">
        <f t="shared" si="0"/>
        <v>5725944</v>
      </c>
      <c r="Q37" s="152">
        <f t="shared" si="0"/>
        <v>4203681</v>
      </c>
    </row>
    <row r="38" spans="1:17" ht="16.7" customHeight="1" thickBot="1">
      <c r="A38" s="153" t="s">
        <v>134</v>
      </c>
      <c r="B38" s="218" t="s">
        <v>181</v>
      </c>
      <c r="C38" s="154">
        <v>0</v>
      </c>
      <c r="D38" s="155">
        <v>0</v>
      </c>
      <c r="E38" s="155">
        <v>0</v>
      </c>
      <c r="F38" s="155">
        <v>0</v>
      </c>
      <c r="G38" s="156">
        <v>0</v>
      </c>
      <c r="H38" s="285">
        <v>1</v>
      </c>
      <c r="I38" s="286">
        <v>4406</v>
      </c>
      <c r="J38" s="286">
        <v>4089</v>
      </c>
      <c r="K38" s="286">
        <v>516741</v>
      </c>
      <c r="L38" s="287">
        <v>196817</v>
      </c>
      <c r="M38" s="154">
        <f t="shared" si="0"/>
        <v>1</v>
      </c>
      <c r="N38" s="155">
        <f t="shared" si="0"/>
        <v>4406</v>
      </c>
      <c r="O38" s="155">
        <f t="shared" si="0"/>
        <v>4089</v>
      </c>
      <c r="P38" s="155">
        <f t="shared" si="0"/>
        <v>516741</v>
      </c>
      <c r="Q38" s="156">
        <f t="shared" si="0"/>
        <v>196817</v>
      </c>
    </row>
    <row r="39" spans="1:17" ht="16.7" customHeight="1">
      <c r="A39" s="158"/>
      <c r="B39" s="217" t="s">
        <v>179</v>
      </c>
      <c r="C39" s="199">
        <v>9</v>
      </c>
      <c r="D39" s="288">
        <v>1638</v>
      </c>
      <c r="E39" s="288">
        <v>1400</v>
      </c>
      <c r="F39" s="288">
        <v>88654</v>
      </c>
      <c r="G39" s="289">
        <v>36298</v>
      </c>
      <c r="H39" s="150">
        <v>38</v>
      </c>
      <c r="I39" s="151">
        <v>2647</v>
      </c>
      <c r="J39" s="151">
        <v>2561</v>
      </c>
      <c r="K39" s="151">
        <v>217300</v>
      </c>
      <c r="L39" s="152">
        <v>84466</v>
      </c>
      <c r="M39" s="150">
        <f t="shared" si="0"/>
        <v>47</v>
      </c>
      <c r="N39" s="151">
        <f t="shared" si="0"/>
        <v>4285</v>
      </c>
      <c r="O39" s="151">
        <f t="shared" si="0"/>
        <v>3961</v>
      </c>
      <c r="P39" s="151">
        <f t="shared" si="0"/>
        <v>305954</v>
      </c>
      <c r="Q39" s="152">
        <f t="shared" si="0"/>
        <v>120764</v>
      </c>
    </row>
    <row r="40" spans="1:17" ht="16.7" customHeight="1" thickBot="1">
      <c r="A40" s="153" t="s">
        <v>135</v>
      </c>
      <c r="B40" s="218" t="s">
        <v>181</v>
      </c>
      <c r="C40" s="285">
        <v>1</v>
      </c>
      <c r="D40" s="286">
        <v>10</v>
      </c>
      <c r="E40" s="286">
        <v>5</v>
      </c>
      <c r="F40" s="286">
        <v>686</v>
      </c>
      <c r="G40" s="287">
        <v>456</v>
      </c>
      <c r="H40" s="285">
        <v>0</v>
      </c>
      <c r="I40" s="286">
        <v>0</v>
      </c>
      <c r="J40" s="286">
        <v>0</v>
      </c>
      <c r="K40" s="286">
        <v>0</v>
      </c>
      <c r="L40" s="287">
        <v>0</v>
      </c>
      <c r="M40" s="154">
        <f t="shared" si="0"/>
        <v>1</v>
      </c>
      <c r="N40" s="155">
        <f t="shared" si="0"/>
        <v>10</v>
      </c>
      <c r="O40" s="155">
        <f t="shared" si="0"/>
        <v>5</v>
      </c>
      <c r="P40" s="155">
        <f t="shared" si="0"/>
        <v>686</v>
      </c>
      <c r="Q40" s="156">
        <f t="shared" si="0"/>
        <v>456</v>
      </c>
    </row>
    <row r="41" spans="1:17" ht="16.7" customHeight="1">
      <c r="A41" s="158"/>
      <c r="B41" s="217" t="s">
        <v>179</v>
      </c>
      <c r="C41" s="150">
        <v>7</v>
      </c>
      <c r="D41" s="151">
        <v>401</v>
      </c>
      <c r="E41" s="151">
        <v>370</v>
      </c>
      <c r="F41" s="151">
        <v>12064</v>
      </c>
      <c r="G41" s="152">
        <v>7289</v>
      </c>
      <c r="H41" s="150">
        <v>63</v>
      </c>
      <c r="I41" s="151">
        <v>3471</v>
      </c>
      <c r="J41" s="151">
        <v>3389</v>
      </c>
      <c r="K41" s="151">
        <v>507081</v>
      </c>
      <c r="L41" s="152">
        <v>313403</v>
      </c>
      <c r="M41" s="150">
        <f t="shared" si="0"/>
        <v>70</v>
      </c>
      <c r="N41" s="151">
        <f t="shared" si="0"/>
        <v>3872</v>
      </c>
      <c r="O41" s="151">
        <f>E41+J41</f>
        <v>3759</v>
      </c>
      <c r="P41" s="151">
        <f t="shared" si="0"/>
        <v>519145</v>
      </c>
      <c r="Q41" s="152">
        <f t="shared" si="0"/>
        <v>320692</v>
      </c>
    </row>
    <row r="42" spans="1:17" ht="16.7" customHeight="1" thickBot="1">
      <c r="A42" s="153" t="s">
        <v>136</v>
      </c>
      <c r="B42" s="218" t="s">
        <v>181</v>
      </c>
      <c r="C42" s="154">
        <v>0</v>
      </c>
      <c r="D42" s="155">
        <v>0</v>
      </c>
      <c r="E42" s="155">
        <v>0</v>
      </c>
      <c r="F42" s="155">
        <v>0</v>
      </c>
      <c r="G42" s="156">
        <v>0</v>
      </c>
      <c r="H42" s="154">
        <v>0</v>
      </c>
      <c r="I42" s="155">
        <v>0</v>
      </c>
      <c r="J42" s="155">
        <v>0</v>
      </c>
      <c r="K42" s="155">
        <v>0</v>
      </c>
      <c r="L42" s="156">
        <v>0</v>
      </c>
      <c r="M42" s="154">
        <f t="shared" si="0"/>
        <v>0</v>
      </c>
      <c r="N42" s="155">
        <f t="shared" si="0"/>
        <v>0</v>
      </c>
      <c r="O42" s="155">
        <f t="shared" si="0"/>
        <v>0</v>
      </c>
      <c r="P42" s="155">
        <f t="shared" si="0"/>
        <v>0</v>
      </c>
      <c r="Q42" s="156">
        <f t="shared" si="0"/>
        <v>0</v>
      </c>
    </row>
    <row r="43" spans="1:17" ht="16.7" customHeight="1">
      <c r="A43" s="159" t="s">
        <v>180</v>
      </c>
      <c r="B43" s="160"/>
      <c r="C43" s="150">
        <f>C7+C9+C11+C13+C15+C17+C19+C21+C23+C25+C27+C29+C31+C33+C35+C37+C39+C41</f>
        <v>109</v>
      </c>
      <c r="D43" s="151">
        <f t="shared" ref="D43:L44" si="1">D7+D9+D11+D13+D15+D17+D19+D21+D23+D25+D27+D29+D31+D33+D35+D37+D39+D41</f>
        <v>12774</v>
      </c>
      <c r="E43" s="151">
        <f t="shared" si="1"/>
        <v>11284</v>
      </c>
      <c r="F43" s="151">
        <f t="shared" si="1"/>
        <v>495823</v>
      </c>
      <c r="G43" s="152">
        <f>G7+G9+G11+G13+G15+G17+G19+G21+G23+G25+G27+G29+G31+G33+G35+G37+G39+G41</f>
        <v>256413</v>
      </c>
      <c r="H43" s="150">
        <f>H7+H9+H11+H13+H15+H17+H19+H21+H23+H25+H27+H29+H31+H33+H35+H37+H39+H41</f>
        <v>2095</v>
      </c>
      <c r="I43" s="196">
        <f>I7+I9+I11+I13+I15+I17+I19+I21+I23+I25+I27+I29+I31+I33+I35+I37+I39+I41</f>
        <v>132788</v>
      </c>
      <c r="J43" s="151">
        <f t="shared" si="1"/>
        <v>128318</v>
      </c>
      <c r="K43" s="151">
        <f t="shared" si="1"/>
        <v>14033834</v>
      </c>
      <c r="L43" s="152">
        <f t="shared" si="1"/>
        <v>8174705</v>
      </c>
      <c r="M43" s="150">
        <f>C43+H43</f>
        <v>2204</v>
      </c>
      <c r="N43" s="151">
        <f t="shared" si="0"/>
        <v>145562</v>
      </c>
      <c r="O43" s="151">
        <f t="shared" si="0"/>
        <v>139602</v>
      </c>
      <c r="P43" s="151">
        <f t="shared" si="0"/>
        <v>14529657</v>
      </c>
      <c r="Q43" s="152">
        <f t="shared" si="0"/>
        <v>8431118</v>
      </c>
    </row>
    <row r="44" spans="1:17" ht="16.7" customHeight="1">
      <c r="A44" s="291" t="s">
        <v>183</v>
      </c>
      <c r="B44" s="161"/>
      <c r="C44" s="164">
        <f>C8+C10+C12+C14+C16+C18+C20+C22+C24+C26+C28+C30+C32+C34+C36+C38+C40+C42</f>
        <v>4</v>
      </c>
      <c r="D44" s="162">
        <f t="shared" si="1"/>
        <v>74</v>
      </c>
      <c r="E44" s="162">
        <f t="shared" si="1"/>
        <v>52</v>
      </c>
      <c r="F44" s="162">
        <f t="shared" si="1"/>
        <v>5793</v>
      </c>
      <c r="G44" s="163">
        <f t="shared" si="1"/>
        <v>3382</v>
      </c>
      <c r="H44" s="164">
        <f t="shared" si="1"/>
        <v>1</v>
      </c>
      <c r="I44" s="197">
        <f t="shared" si="1"/>
        <v>4406</v>
      </c>
      <c r="J44" s="162">
        <f t="shared" si="1"/>
        <v>4089</v>
      </c>
      <c r="K44" s="162">
        <f t="shared" si="1"/>
        <v>516741</v>
      </c>
      <c r="L44" s="163">
        <f t="shared" si="1"/>
        <v>196817</v>
      </c>
      <c r="M44" s="164">
        <f t="shared" si="0"/>
        <v>5</v>
      </c>
      <c r="N44" s="162">
        <f t="shared" si="0"/>
        <v>4480</v>
      </c>
      <c r="O44" s="162">
        <f t="shared" si="0"/>
        <v>4141</v>
      </c>
      <c r="P44" s="162">
        <f t="shared" si="0"/>
        <v>522534</v>
      </c>
      <c r="Q44" s="163">
        <f t="shared" si="0"/>
        <v>200199</v>
      </c>
    </row>
    <row r="45" spans="1:17" ht="16.7" customHeight="1" thickBot="1">
      <c r="A45" s="165" t="s">
        <v>33</v>
      </c>
      <c r="B45" s="166"/>
      <c r="C45" s="154">
        <f>C43+C44</f>
        <v>113</v>
      </c>
      <c r="D45" s="155">
        <f t="shared" ref="D45:L45" si="2">D43+D44</f>
        <v>12848</v>
      </c>
      <c r="E45" s="155">
        <f t="shared" si="2"/>
        <v>11336</v>
      </c>
      <c r="F45" s="155">
        <f t="shared" si="2"/>
        <v>501616</v>
      </c>
      <c r="G45" s="156">
        <f t="shared" si="2"/>
        <v>259795</v>
      </c>
      <c r="H45" s="154">
        <f>H43+H44</f>
        <v>2096</v>
      </c>
      <c r="I45" s="198">
        <f t="shared" si="2"/>
        <v>137194</v>
      </c>
      <c r="J45" s="155">
        <f t="shared" si="2"/>
        <v>132407</v>
      </c>
      <c r="K45" s="155">
        <f t="shared" si="2"/>
        <v>14550575</v>
      </c>
      <c r="L45" s="156">
        <f t="shared" si="2"/>
        <v>8371522</v>
      </c>
      <c r="M45" s="154">
        <f>C45+H45</f>
        <v>2209</v>
      </c>
      <c r="N45" s="155">
        <f t="shared" si="0"/>
        <v>150042</v>
      </c>
      <c r="O45" s="155">
        <f t="shared" si="0"/>
        <v>143743</v>
      </c>
      <c r="P45" s="155">
        <f t="shared" si="0"/>
        <v>15052191</v>
      </c>
      <c r="Q45" s="156">
        <f t="shared" si="0"/>
        <v>8631317</v>
      </c>
    </row>
    <row r="46" spans="1:17" ht="12.95" customHeight="1">
      <c r="C46" s="184"/>
      <c r="D46" s="184"/>
      <c r="E46" s="184"/>
      <c r="F46" s="184"/>
      <c r="G46" s="184"/>
      <c r="H46" s="184"/>
      <c r="I46" s="184"/>
      <c r="J46" s="184"/>
      <c r="K46" s="184"/>
      <c r="L46" s="184"/>
    </row>
    <row r="54" spans="1:17">
      <c r="A54" s="402" t="s">
        <v>154</v>
      </c>
      <c r="B54" s="402"/>
      <c r="C54" s="402"/>
      <c r="D54" s="402"/>
      <c r="E54" s="402"/>
      <c r="F54" s="402"/>
      <c r="G54" s="402"/>
      <c r="H54" s="402"/>
      <c r="I54" s="402"/>
      <c r="J54" s="402" t="s">
        <v>155</v>
      </c>
      <c r="K54" s="402"/>
      <c r="L54" s="402"/>
      <c r="M54" s="402"/>
      <c r="N54" s="402"/>
      <c r="O54" s="402"/>
      <c r="P54" s="402"/>
      <c r="Q54" s="402"/>
    </row>
    <row r="58" spans="1:17" ht="14.25">
      <c r="A58" s="179"/>
    </row>
  </sheetData>
  <mergeCells count="3">
    <mergeCell ref="A54:I54"/>
    <mergeCell ref="J54:Q54"/>
    <mergeCell ref="A2:Q2"/>
  </mergeCells>
  <phoneticPr fontId="3"/>
  <pageMargins left="0.47244094488188981" right="0.47244094488188981" top="0.78740157480314965" bottom="0" header="0.31496062992125984" footer="0"/>
  <pageSetup paperSize="9" scale="9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N64"/>
  <sheetViews>
    <sheetView view="pageBreakPreview" zoomScaleNormal="100" zoomScaleSheetLayoutView="100" workbookViewId="0">
      <pane xSplit="3" ySplit="6" topLeftCell="D7" activePane="bottomRight" state="frozen"/>
      <selection activeCell="H24" sqref="H24"/>
      <selection pane="topRight" activeCell="H24" sqref="H24"/>
      <selection pane="bottomLeft" activeCell="H24" sqref="H24"/>
      <selection pane="bottomRight" activeCell="E16" sqref="E16"/>
    </sheetView>
  </sheetViews>
  <sheetFormatPr defaultColWidth="11.375" defaultRowHeight="13.5"/>
  <cols>
    <col min="1" max="1" width="3.375" style="9" customWidth="1"/>
    <col min="2" max="3" width="5.375" style="9" customWidth="1"/>
    <col min="4" max="5" width="19.375" style="9" customWidth="1"/>
    <col min="6" max="6" width="13.375" style="9" customWidth="1"/>
    <col min="7" max="8" width="19.375" style="9" customWidth="1"/>
    <col min="9" max="9" width="13.375" style="9" customWidth="1"/>
    <col min="10" max="10" width="19.375" style="9" customWidth="1"/>
    <col min="11" max="11" width="11.375" style="9" customWidth="1"/>
    <col min="12" max="12" width="15.375" style="9" customWidth="1"/>
    <col min="13" max="13" width="16.375" style="9" customWidth="1"/>
    <col min="14" max="16384" width="11.375" style="9"/>
  </cols>
  <sheetData>
    <row r="1" spans="1:14" s="51" customFormat="1">
      <c r="C1" s="51" t="s">
        <v>1</v>
      </c>
    </row>
    <row r="2" spans="1:14" s="51" customFormat="1">
      <c r="C2" s="53" t="s">
        <v>2</v>
      </c>
      <c r="D2" s="53"/>
      <c r="E2" s="53"/>
      <c r="F2" s="9"/>
      <c r="H2" s="359"/>
    </row>
    <row r="3" spans="1:14" s="51" customFormat="1" ht="14.25" thickBo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4">
      <c r="A4" s="11"/>
      <c r="B4" s="240"/>
      <c r="C4" s="241"/>
      <c r="D4" s="385" t="s">
        <v>178</v>
      </c>
      <c r="E4" s="386"/>
      <c r="F4" s="387"/>
      <c r="G4" s="385" t="s">
        <v>177</v>
      </c>
      <c r="H4" s="386"/>
      <c r="I4" s="387"/>
      <c r="J4" s="385" t="s">
        <v>3</v>
      </c>
      <c r="K4" s="387"/>
      <c r="L4" s="391" t="s">
        <v>4</v>
      </c>
      <c r="M4" s="392"/>
      <c r="N4" s="10"/>
    </row>
    <row r="5" spans="1:14">
      <c r="A5" s="14"/>
      <c r="B5" s="242" t="s">
        <v>5</v>
      </c>
      <c r="C5" s="243"/>
      <c r="D5" s="388"/>
      <c r="E5" s="389"/>
      <c r="F5" s="390"/>
      <c r="G5" s="388"/>
      <c r="H5" s="389"/>
      <c r="I5" s="390"/>
      <c r="J5" s="388"/>
      <c r="K5" s="390"/>
      <c r="L5" s="393"/>
      <c r="M5" s="394"/>
      <c r="N5" s="10"/>
    </row>
    <row r="6" spans="1:14" ht="14.25" thickBot="1">
      <c r="A6" s="16"/>
      <c r="B6" s="244"/>
      <c r="C6" s="245"/>
      <c r="D6" s="335" t="s">
        <v>6</v>
      </c>
      <c r="E6" s="336" t="s">
        <v>7</v>
      </c>
      <c r="F6" s="337" t="s">
        <v>8</v>
      </c>
      <c r="G6" s="88" t="s">
        <v>6</v>
      </c>
      <c r="H6" s="89" t="s">
        <v>9</v>
      </c>
      <c r="I6" s="90" t="s">
        <v>10</v>
      </c>
      <c r="J6" s="88" t="s">
        <v>11</v>
      </c>
      <c r="K6" s="90" t="s">
        <v>12</v>
      </c>
      <c r="L6" s="22" t="s">
        <v>13</v>
      </c>
      <c r="M6" s="23" t="s">
        <v>14</v>
      </c>
      <c r="N6" s="10"/>
    </row>
    <row r="7" spans="1:14">
      <c r="A7" s="24"/>
      <c r="B7" s="246"/>
      <c r="C7" s="247"/>
      <c r="D7" s="338" t="s">
        <v>15</v>
      </c>
      <c r="E7" s="339" t="s">
        <v>16</v>
      </c>
      <c r="F7" s="200" t="s">
        <v>17</v>
      </c>
      <c r="G7" s="338" t="s">
        <v>15</v>
      </c>
      <c r="H7" s="339" t="s">
        <v>16</v>
      </c>
      <c r="I7" s="200" t="s">
        <v>17</v>
      </c>
      <c r="J7" s="201" t="s">
        <v>16</v>
      </c>
      <c r="K7" s="200" t="s">
        <v>17</v>
      </c>
      <c r="L7" s="27" t="s">
        <v>18</v>
      </c>
      <c r="M7" s="26" t="s">
        <v>18</v>
      </c>
      <c r="N7" s="10"/>
    </row>
    <row r="8" spans="1:14">
      <c r="A8" s="28" t="s">
        <v>19</v>
      </c>
      <c r="B8" s="248" t="s">
        <v>20</v>
      </c>
      <c r="C8" s="249"/>
      <c r="D8" s="340"/>
      <c r="E8" s="341"/>
      <c r="F8" s="146"/>
      <c r="G8" s="340"/>
      <c r="H8" s="341"/>
      <c r="I8" s="146"/>
      <c r="J8" s="125"/>
      <c r="K8" s="146"/>
      <c r="L8" s="31"/>
      <c r="M8" s="29"/>
      <c r="N8" s="10"/>
    </row>
    <row r="9" spans="1:14">
      <c r="A9" s="28"/>
      <c r="B9" s="248" t="s">
        <v>21</v>
      </c>
      <c r="C9" s="250" t="s">
        <v>22</v>
      </c>
      <c r="D9" s="342">
        <v>8514463637009</v>
      </c>
      <c r="E9" s="343">
        <v>119139825400</v>
      </c>
      <c r="F9" s="146"/>
      <c r="G9" s="342">
        <v>8312567598884</v>
      </c>
      <c r="H9" s="344">
        <v>116313768000</v>
      </c>
      <c r="I9" s="146"/>
      <c r="J9" s="202">
        <f>E9-H9</f>
        <v>2826057400</v>
      </c>
      <c r="K9" s="146"/>
      <c r="L9" s="192">
        <f>ROUND(E9/H9*100,1)</f>
        <v>102.4</v>
      </c>
      <c r="M9" s="29"/>
      <c r="N9" s="10"/>
    </row>
    <row r="10" spans="1:14">
      <c r="A10" s="28"/>
      <c r="B10" s="248" t="s">
        <v>139</v>
      </c>
      <c r="C10" s="251"/>
      <c r="D10" s="340"/>
      <c r="E10" s="35"/>
      <c r="F10" s="146"/>
      <c r="G10" s="340"/>
      <c r="H10" s="341"/>
      <c r="I10" s="146"/>
      <c r="J10" s="125"/>
      <c r="K10" s="146"/>
      <c r="L10" s="31"/>
      <c r="M10" s="29"/>
      <c r="N10" s="10"/>
    </row>
    <row r="11" spans="1:14">
      <c r="A11" s="28" t="s">
        <v>23</v>
      </c>
      <c r="B11" s="248" t="s">
        <v>24</v>
      </c>
      <c r="C11" s="249"/>
      <c r="D11" s="340"/>
      <c r="E11" s="35"/>
      <c r="F11" s="146"/>
      <c r="G11" s="340"/>
      <c r="H11" s="341"/>
      <c r="I11" s="146"/>
      <c r="J11" s="125"/>
      <c r="K11" s="146"/>
      <c r="L11" s="31"/>
      <c r="M11" s="29"/>
      <c r="N11" s="10"/>
    </row>
    <row r="12" spans="1:14">
      <c r="A12" s="28"/>
      <c r="B12" s="248" t="s">
        <v>25</v>
      </c>
      <c r="C12" s="250" t="s">
        <v>26</v>
      </c>
      <c r="D12" s="342">
        <v>9391164497329</v>
      </c>
      <c r="E12" s="345">
        <v>131468205300</v>
      </c>
      <c r="F12" s="146"/>
      <c r="G12" s="342">
        <v>9187502733199</v>
      </c>
      <c r="H12" s="344">
        <v>128616795100</v>
      </c>
      <c r="I12" s="146"/>
      <c r="J12" s="202">
        <f>E12-H12</f>
        <v>2851410200</v>
      </c>
      <c r="K12" s="146"/>
      <c r="L12" s="33">
        <f>ROUND(E12/H12*100,1)</f>
        <v>102.2</v>
      </c>
      <c r="M12" s="29"/>
      <c r="N12" s="10"/>
    </row>
    <row r="13" spans="1:14">
      <c r="A13" s="28"/>
      <c r="B13" s="248" t="s">
        <v>27</v>
      </c>
      <c r="C13" s="251"/>
      <c r="D13" s="340"/>
      <c r="E13" s="35"/>
      <c r="F13" s="146"/>
      <c r="G13" s="340"/>
      <c r="H13" s="341"/>
      <c r="I13" s="146"/>
      <c r="J13" s="125"/>
      <c r="K13" s="146"/>
      <c r="L13" s="31"/>
      <c r="M13" s="29"/>
      <c r="N13" s="10"/>
    </row>
    <row r="14" spans="1:14">
      <c r="A14" s="28" t="s">
        <v>28</v>
      </c>
      <c r="B14" s="252"/>
      <c r="C14" s="249"/>
      <c r="D14" s="340"/>
      <c r="E14" s="35"/>
      <c r="F14" s="146"/>
      <c r="G14" s="340"/>
      <c r="H14" s="341"/>
      <c r="I14" s="146"/>
      <c r="J14" s="125"/>
      <c r="K14" s="146"/>
      <c r="L14" s="31"/>
      <c r="M14" s="29"/>
      <c r="N14" s="10"/>
    </row>
    <row r="15" spans="1:14">
      <c r="A15" s="28"/>
      <c r="B15" s="253"/>
      <c r="C15" s="250" t="s">
        <v>29</v>
      </c>
      <c r="D15" s="342">
        <f>D9+D12</f>
        <v>17905628134338</v>
      </c>
      <c r="E15" s="346">
        <f>E9+E12</f>
        <v>250608030700</v>
      </c>
      <c r="F15" s="203">
        <v>1263287</v>
      </c>
      <c r="G15" s="342">
        <f>G9+G12</f>
        <v>17500070332083</v>
      </c>
      <c r="H15" s="288">
        <f>H9+H12</f>
        <v>244930563100</v>
      </c>
      <c r="I15" s="203">
        <v>1256306</v>
      </c>
      <c r="J15" s="204">
        <f>E15-H15</f>
        <v>5677467600</v>
      </c>
      <c r="K15" s="205">
        <f>F15-I15</f>
        <v>6981</v>
      </c>
      <c r="L15" s="37">
        <f>ROUND(E15/H15*100,1)</f>
        <v>102.3</v>
      </c>
      <c r="M15" s="38">
        <f>ROUND(F15/I15*100,1)</f>
        <v>100.6</v>
      </c>
      <c r="N15" s="10"/>
    </row>
    <row r="16" spans="1:14">
      <c r="A16" s="28"/>
      <c r="B16" s="255"/>
      <c r="C16" s="256"/>
      <c r="D16" s="340"/>
      <c r="E16" s="35"/>
      <c r="F16" s="347"/>
      <c r="G16" s="340"/>
      <c r="H16" s="341"/>
      <c r="I16" s="347"/>
      <c r="J16" s="206"/>
      <c r="K16" s="207"/>
      <c r="L16" s="39"/>
      <c r="M16" s="34"/>
      <c r="N16" s="10"/>
    </row>
    <row r="17" spans="1:14">
      <c r="A17" s="28" t="s">
        <v>30</v>
      </c>
      <c r="B17" s="257"/>
      <c r="C17" s="258"/>
      <c r="D17" s="348">
        <v>828764859</v>
      </c>
      <c r="E17" s="343">
        <v>11602706200</v>
      </c>
      <c r="F17" s="349">
        <v>215</v>
      </c>
      <c r="G17" s="348">
        <v>849468825</v>
      </c>
      <c r="H17" s="344">
        <v>11892561700</v>
      </c>
      <c r="I17" s="349">
        <v>227</v>
      </c>
      <c r="J17" s="208"/>
      <c r="K17" s="209"/>
      <c r="L17" s="33"/>
      <c r="M17" s="29"/>
      <c r="N17" s="10"/>
    </row>
    <row r="18" spans="1:14">
      <c r="A18" s="28"/>
      <c r="B18" s="395" t="s">
        <v>31</v>
      </c>
      <c r="C18" s="396"/>
      <c r="D18" s="199">
        <f>D17+'95'!G62</f>
        <v>2792062972</v>
      </c>
      <c r="E18" s="369">
        <f>E17+'94'!C62</f>
        <v>39087092500</v>
      </c>
      <c r="F18" s="203">
        <f>F17+'94'!D62</f>
        <v>36783</v>
      </c>
      <c r="G18" s="358">
        <v>1909930297</v>
      </c>
      <c r="H18" s="288">
        <v>26737243900</v>
      </c>
      <c r="I18" s="203">
        <v>36402</v>
      </c>
      <c r="J18" s="204">
        <f>E18-H18</f>
        <v>12349848600</v>
      </c>
      <c r="K18" s="205">
        <f>F18-I18</f>
        <v>381</v>
      </c>
      <c r="L18" s="37">
        <f>ROUND(E18/H18*100,1)</f>
        <v>146.19999999999999</v>
      </c>
      <c r="M18" s="38">
        <f>ROUND(F18/I18*100,1)</f>
        <v>101</v>
      </c>
      <c r="N18" s="10"/>
    </row>
    <row r="19" spans="1:14">
      <c r="A19" s="28"/>
      <c r="B19" s="259"/>
      <c r="C19" s="260"/>
      <c r="D19" s="340"/>
      <c r="E19" s="35"/>
      <c r="F19" s="347"/>
      <c r="G19" s="340"/>
      <c r="H19" s="341"/>
      <c r="I19" s="347"/>
      <c r="J19" s="206"/>
      <c r="K19" s="207"/>
      <c r="L19" s="10"/>
      <c r="M19" s="34"/>
      <c r="N19" s="10"/>
    </row>
    <row r="20" spans="1:14">
      <c r="A20" s="28" t="s">
        <v>32</v>
      </c>
      <c r="B20" s="261"/>
      <c r="C20" s="243"/>
      <c r="D20" s="348">
        <f t="shared" ref="D20:I20" si="0">D17</f>
        <v>828764859</v>
      </c>
      <c r="E20" s="343">
        <f t="shared" si="0"/>
        <v>11602706200</v>
      </c>
      <c r="F20" s="349">
        <f t="shared" si="0"/>
        <v>215</v>
      </c>
      <c r="G20" s="348">
        <f t="shared" si="0"/>
        <v>849468825</v>
      </c>
      <c r="H20" s="344">
        <f t="shared" si="0"/>
        <v>11892561700</v>
      </c>
      <c r="I20" s="349">
        <f t="shared" si="0"/>
        <v>227</v>
      </c>
      <c r="J20" s="208"/>
      <c r="K20" s="209"/>
      <c r="L20" s="33"/>
      <c r="M20" s="29"/>
      <c r="N20" s="10"/>
    </row>
    <row r="21" spans="1:14" ht="14.25" thickBot="1">
      <c r="A21" s="40"/>
      <c r="B21" s="382" t="s">
        <v>33</v>
      </c>
      <c r="C21" s="383"/>
      <c r="D21" s="360">
        <f t="shared" ref="D21:I21" si="1">D15+D18</f>
        <v>17908420197310</v>
      </c>
      <c r="E21" s="350">
        <f t="shared" si="1"/>
        <v>289695123200</v>
      </c>
      <c r="F21" s="351">
        <f t="shared" si="1"/>
        <v>1300070</v>
      </c>
      <c r="G21" s="360">
        <f t="shared" si="1"/>
        <v>17501980262380</v>
      </c>
      <c r="H21" s="352">
        <f t="shared" si="1"/>
        <v>271667807000</v>
      </c>
      <c r="I21" s="351">
        <f t="shared" si="1"/>
        <v>1292708</v>
      </c>
      <c r="J21" s="210">
        <f>E21-H21</f>
        <v>18027316200</v>
      </c>
      <c r="K21" s="211">
        <f>F21-I21</f>
        <v>7362</v>
      </c>
      <c r="L21" s="41">
        <f>ROUND(E21/H21*100,1)</f>
        <v>106.6</v>
      </c>
      <c r="M21" s="42">
        <f>ROUND(F21/I21*100,1)</f>
        <v>100.6</v>
      </c>
      <c r="N21" s="10"/>
    </row>
    <row r="22" spans="1:14">
      <c r="A22" s="28"/>
      <c r="B22" s="261"/>
      <c r="C22" s="243"/>
      <c r="D22" s="340"/>
      <c r="E22" s="35"/>
      <c r="F22" s="353"/>
      <c r="G22" s="340"/>
      <c r="H22" s="341"/>
      <c r="I22" s="353"/>
      <c r="J22" s="208"/>
      <c r="K22" s="209"/>
      <c r="L22" s="43" t="s">
        <v>34</v>
      </c>
      <c r="M22" s="29"/>
      <c r="N22" s="10"/>
    </row>
    <row r="23" spans="1:14">
      <c r="A23" s="28" t="s">
        <v>35</v>
      </c>
      <c r="B23" s="261"/>
      <c r="C23" s="243"/>
      <c r="D23" s="340"/>
      <c r="E23" s="35"/>
      <c r="F23" s="353"/>
      <c r="G23" s="340"/>
      <c r="H23" s="341"/>
      <c r="I23" s="353"/>
      <c r="J23" s="208"/>
      <c r="K23" s="209"/>
      <c r="L23" s="43" t="s">
        <v>36</v>
      </c>
      <c r="M23" s="29"/>
      <c r="N23" s="10"/>
    </row>
    <row r="24" spans="1:14">
      <c r="A24" s="28" t="s">
        <v>37</v>
      </c>
      <c r="B24" s="262" t="s">
        <v>20</v>
      </c>
      <c r="C24" s="263" t="s">
        <v>21</v>
      </c>
      <c r="D24" s="342">
        <v>11595908372567</v>
      </c>
      <c r="E24" s="343">
        <v>34732358100</v>
      </c>
      <c r="F24" s="353"/>
      <c r="G24" s="342">
        <v>11359001425567</v>
      </c>
      <c r="H24" s="344">
        <v>34021941700</v>
      </c>
      <c r="I24" s="353"/>
      <c r="J24" s="202">
        <f>E24-H24</f>
        <v>710416400</v>
      </c>
      <c r="K24" s="209"/>
      <c r="L24" s="33">
        <f>ROUND(E24/H24*100,1)</f>
        <v>102.1</v>
      </c>
      <c r="M24" s="15"/>
      <c r="N24" s="10"/>
    </row>
    <row r="25" spans="1:14">
      <c r="A25" s="28" t="s">
        <v>38</v>
      </c>
      <c r="B25" s="259"/>
      <c r="C25" s="260"/>
      <c r="D25" s="340"/>
      <c r="E25" s="343"/>
      <c r="F25" s="353"/>
      <c r="G25" s="340"/>
      <c r="H25" s="344"/>
      <c r="I25" s="353"/>
      <c r="J25" s="208"/>
      <c r="K25" s="209"/>
      <c r="L25" s="43" t="s">
        <v>36</v>
      </c>
      <c r="M25" s="29"/>
      <c r="N25" s="10"/>
    </row>
    <row r="26" spans="1:14">
      <c r="A26" s="28" t="s">
        <v>39</v>
      </c>
      <c r="B26" s="264"/>
      <c r="C26" s="243"/>
      <c r="D26" s="340"/>
      <c r="E26" s="343"/>
      <c r="F26" s="353"/>
      <c r="G26" s="340"/>
      <c r="H26" s="344"/>
      <c r="I26" s="353"/>
      <c r="J26" s="208"/>
      <c r="K26" s="209"/>
      <c r="L26" s="43" t="s">
        <v>36</v>
      </c>
      <c r="M26" s="29"/>
      <c r="N26" s="10"/>
    </row>
    <row r="27" spans="1:14">
      <c r="A27" s="28" t="s">
        <v>40</v>
      </c>
      <c r="B27" s="262" t="s">
        <v>24</v>
      </c>
      <c r="C27" s="263" t="s">
        <v>25</v>
      </c>
      <c r="D27" s="342">
        <v>9331796562500</v>
      </c>
      <c r="E27" s="343">
        <v>27988342000</v>
      </c>
      <c r="F27" s="353"/>
      <c r="G27" s="342">
        <v>9125162070603</v>
      </c>
      <c r="H27" s="344">
        <v>27368507200</v>
      </c>
      <c r="I27" s="353"/>
      <c r="J27" s="202">
        <f>E27-H27</f>
        <v>619834800</v>
      </c>
      <c r="K27" s="209"/>
      <c r="L27" s="33">
        <f>ROUND(E27/H27*100,1)</f>
        <v>102.3</v>
      </c>
      <c r="M27" s="15"/>
      <c r="N27" s="10"/>
    </row>
    <row r="28" spans="1:14">
      <c r="A28" s="28"/>
      <c r="B28" s="259"/>
      <c r="C28" s="260"/>
      <c r="D28" s="340"/>
      <c r="E28" s="35"/>
      <c r="F28" s="146"/>
      <c r="G28" s="340"/>
      <c r="H28" s="341"/>
      <c r="I28" s="146"/>
      <c r="J28" s="208"/>
      <c r="K28" s="209"/>
      <c r="L28" s="10"/>
      <c r="M28" s="29"/>
      <c r="N28" s="10"/>
    </row>
    <row r="29" spans="1:14">
      <c r="A29" s="28"/>
      <c r="B29" s="261"/>
      <c r="C29" s="243"/>
      <c r="D29" s="340"/>
      <c r="E29" s="35"/>
      <c r="F29" s="146"/>
      <c r="G29" s="340"/>
      <c r="H29" s="341"/>
      <c r="I29" s="146"/>
      <c r="J29" s="208"/>
      <c r="K29" s="209"/>
      <c r="L29" s="43" t="s">
        <v>36</v>
      </c>
      <c r="M29" s="29"/>
      <c r="N29" s="10"/>
    </row>
    <row r="30" spans="1:14" ht="14.25" thickBot="1">
      <c r="A30" s="28"/>
      <c r="B30" s="382" t="s">
        <v>33</v>
      </c>
      <c r="C30" s="383"/>
      <c r="D30" s="360">
        <f>D24+D27</f>
        <v>20927704935067</v>
      </c>
      <c r="E30" s="35">
        <f>E24+E27</f>
        <v>62720700100</v>
      </c>
      <c r="F30" s="203">
        <v>1227238</v>
      </c>
      <c r="G30" s="342">
        <f>G24+G27</f>
        <v>20484163496170</v>
      </c>
      <c r="H30" s="341">
        <f>H24+H27</f>
        <v>61390448900</v>
      </c>
      <c r="I30" s="203">
        <v>1220320</v>
      </c>
      <c r="J30" s="208">
        <f>E30-H30</f>
        <v>1330251200</v>
      </c>
      <c r="K30" s="209">
        <f>F30-I30</f>
        <v>6918</v>
      </c>
      <c r="L30" s="44">
        <f>ROUND(E30/H30*100,1)</f>
        <v>102.2</v>
      </c>
      <c r="M30" s="45">
        <f>ROUND(F30/I30*100,1)</f>
        <v>100.6</v>
      </c>
      <c r="N30" s="10"/>
    </row>
    <row r="31" spans="1:14">
      <c r="A31" s="11"/>
      <c r="B31" s="12"/>
      <c r="C31" s="13"/>
      <c r="D31" s="354"/>
      <c r="E31" s="355"/>
      <c r="F31" s="212"/>
      <c r="G31" s="354"/>
      <c r="H31" s="356"/>
      <c r="I31" s="212"/>
      <c r="J31" s="213" t="s">
        <v>41</v>
      </c>
      <c r="K31" s="212"/>
      <c r="L31" s="46" t="s">
        <v>36</v>
      </c>
      <c r="M31" s="25"/>
      <c r="N31" s="10"/>
    </row>
    <row r="32" spans="1:14">
      <c r="A32" s="14" t="s">
        <v>42</v>
      </c>
      <c r="B32" s="47" t="s">
        <v>33</v>
      </c>
      <c r="C32" s="15"/>
      <c r="D32" s="35"/>
      <c r="E32" s="341">
        <f>E30+E21</f>
        <v>352415823300</v>
      </c>
      <c r="F32" s="357"/>
      <c r="G32" s="340"/>
      <c r="H32" s="341">
        <f>H30+H21</f>
        <v>333058255900</v>
      </c>
      <c r="I32" s="357"/>
      <c r="J32" s="208">
        <f>E32-H32</f>
        <v>19357567400</v>
      </c>
      <c r="K32" s="146"/>
      <c r="L32" s="43">
        <f>ROUND(E32/H32*100,1)</f>
        <v>105.8</v>
      </c>
      <c r="M32" s="29"/>
      <c r="N32" s="10"/>
    </row>
    <row r="33" spans="1:14" ht="14.25" thickBot="1">
      <c r="A33" s="16"/>
      <c r="B33" s="17"/>
      <c r="C33" s="18"/>
      <c r="D33" s="169"/>
      <c r="E33" s="350"/>
      <c r="F33" s="214"/>
      <c r="G33" s="169"/>
      <c r="H33" s="352"/>
      <c r="I33" s="214"/>
      <c r="J33" s="122"/>
      <c r="K33" s="214"/>
      <c r="L33" s="50"/>
      <c r="M33" s="48"/>
      <c r="N33" s="10"/>
    </row>
    <row r="35" spans="1:14">
      <c r="B35" s="9" t="s">
        <v>185</v>
      </c>
    </row>
    <row r="36" spans="1:14">
      <c r="B36" s="9" t="s">
        <v>186</v>
      </c>
    </row>
    <row r="37" spans="1:14">
      <c r="B37" s="9" t="s">
        <v>140</v>
      </c>
    </row>
    <row r="38" spans="1:14">
      <c r="B38" s="9" t="s">
        <v>141</v>
      </c>
    </row>
    <row r="39" spans="1:14">
      <c r="B39" s="9" t="s">
        <v>43</v>
      </c>
    </row>
    <row r="64" spans="1:13">
      <c r="A64" s="384" t="s">
        <v>142</v>
      </c>
      <c r="B64" s="384"/>
      <c r="C64" s="384"/>
      <c r="D64" s="384"/>
      <c r="E64" s="384"/>
      <c r="F64" s="384"/>
      <c r="G64" s="384"/>
      <c r="H64" s="384" t="s">
        <v>143</v>
      </c>
      <c r="I64" s="384"/>
      <c r="J64" s="384"/>
      <c r="K64" s="384"/>
      <c r="L64" s="384"/>
      <c r="M64" s="384"/>
    </row>
  </sheetData>
  <sheetProtection selectLockedCells="1" selectUnlockedCells="1"/>
  <mergeCells count="9">
    <mergeCell ref="B30:C30"/>
    <mergeCell ref="A64:G64"/>
    <mergeCell ref="H64:M64"/>
    <mergeCell ref="D4:F5"/>
    <mergeCell ref="G4:I5"/>
    <mergeCell ref="J4:K5"/>
    <mergeCell ref="L4:M5"/>
    <mergeCell ref="B18:C18"/>
    <mergeCell ref="B21:C21"/>
  </mergeCells>
  <phoneticPr fontId="6"/>
  <pageMargins left="0.70866141732283472" right="0.70866141732283472" top="0.78740157480314965" bottom="0" header="0.31496062992125984" footer="0"/>
  <pageSetup paperSize="9" scale="93" fitToWidth="0" fitToHeight="0" orientation="portrait" r:id="rId1"/>
  <colBreaks count="1" manualBreakCount="1">
    <brk id="7" max="6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8"/>
  <sheetViews>
    <sheetView view="pageBreakPreview" zoomScale="110" zoomScaleNormal="55" zoomScaleSheetLayoutView="110" workbookViewId="0">
      <selection activeCell="C56" sqref="C56"/>
    </sheetView>
  </sheetViews>
  <sheetFormatPr defaultColWidth="11.375" defaultRowHeight="13.5"/>
  <cols>
    <col min="1" max="1" width="11.375" customWidth="1"/>
    <col min="2" max="2" width="5.375" customWidth="1"/>
    <col min="3" max="5" width="19.375" customWidth="1"/>
    <col min="6" max="6" width="18.375" customWidth="1"/>
    <col min="7" max="7" width="20.375" customWidth="1"/>
    <col min="8" max="9" width="11.375" customWidth="1"/>
    <col min="10" max="11" width="17.375" customWidth="1"/>
    <col min="13" max="13" width="8" customWidth="1"/>
  </cols>
  <sheetData>
    <row r="1" spans="1:12" s="51" customFormat="1"/>
    <row r="2" spans="1:12" s="51" customFormat="1">
      <c r="A2" s="51" t="s">
        <v>50</v>
      </c>
      <c r="B2" s="51" t="s">
        <v>51</v>
      </c>
    </row>
    <row r="3" spans="1:12" s="51" customFormat="1" ht="14.25" thickBot="1">
      <c r="A3" s="53"/>
      <c r="B3" s="53"/>
      <c r="C3" s="53"/>
      <c r="D3" s="187"/>
      <c r="E3" s="53"/>
      <c r="F3" s="190"/>
      <c r="G3" s="187"/>
      <c r="H3" s="53"/>
      <c r="I3" s="187"/>
      <c r="J3" s="53"/>
      <c r="K3" s="187"/>
    </row>
    <row r="4" spans="1:12" s="9" customFormat="1">
      <c r="A4" s="11" t="s">
        <v>56</v>
      </c>
      <c r="B4" s="13"/>
      <c r="C4" s="397" t="s">
        <v>73</v>
      </c>
      <c r="D4" s="398"/>
      <c r="E4" s="399" t="s">
        <v>103</v>
      </c>
      <c r="F4" s="400"/>
      <c r="G4" s="54" t="s">
        <v>69</v>
      </c>
      <c r="H4" s="397" t="s">
        <v>70</v>
      </c>
      <c r="I4" s="398"/>
      <c r="J4" s="397" t="s">
        <v>71</v>
      </c>
      <c r="K4" s="398"/>
      <c r="L4" s="10"/>
    </row>
    <row r="5" spans="1:12" s="9" customFormat="1" ht="14.25" thickBot="1">
      <c r="A5" s="16"/>
      <c r="B5" s="18"/>
      <c r="C5" s="19" t="s">
        <v>75</v>
      </c>
      <c r="D5" s="21" t="s">
        <v>76</v>
      </c>
      <c r="E5" s="19" t="s">
        <v>75</v>
      </c>
      <c r="F5" s="20" t="s">
        <v>76</v>
      </c>
      <c r="G5" s="21" t="s">
        <v>77</v>
      </c>
      <c r="H5" s="19" t="s">
        <v>75</v>
      </c>
      <c r="I5" s="21" t="s">
        <v>76</v>
      </c>
      <c r="J5" s="22" t="s">
        <v>78</v>
      </c>
      <c r="K5" s="23" t="s">
        <v>79</v>
      </c>
      <c r="L5" s="10"/>
    </row>
    <row r="6" spans="1:12" s="9" customFormat="1">
      <c r="A6" s="24"/>
      <c r="B6" s="55" t="s">
        <v>82</v>
      </c>
      <c r="C6" s="316">
        <f>'95'!H6</f>
        <v>887510260920</v>
      </c>
      <c r="D6" s="317">
        <f>'95'!I6</f>
        <v>916270551359</v>
      </c>
      <c r="E6" s="56">
        <f>'92～93'!C6+'94'!C6</f>
        <v>16771871500</v>
      </c>
      <c r="F6" s="58">
        <f>'92～93'!D6</f>
        <v>2748603000</v>
      </c>
      <c r="G6" s="57">
        <f>E6+F6</f>
        <v>19520474500</v>
      </c>
      <c r="H6" s="56">
        <f>'96～97'!H6</f>
        <v>6196</v>
      </c>
      <c r="I6" s="57">
        <f>'96～97'!N6</f>
        <v>4074</v>
      </c>
      <c r="J6" s="59">
        <f>'92～93'!H6+'94'!E6</f>
        <v>4889177500</v>
      </c>
      <c r="K6" s="57">
        <f>'92～93'!I6+'94'!F6</f>
        <v>4877099000</v>
      </c>
      <c r="L6" s="10"/>
    </row>
    <row r="7" spans="1:12" s="9" customFormat="1">
      <c r="A7" s="60" t="s">
        <v>83</v>
      </c>
      <c r="B7" s="61" t="s">
        <v>84</v>
      </c>
      <c r="C7" s="318">
        <f>'95'!H7</f>
        <v>761760290675</v>
      </c>
      <c r="D7" s="319">
        <f>'95'!I7</f>
        <v>978959260031</v>
      </c>
      <c r="E7" s="62">
        <f>'92～93'!C7+'94'!C7</f>
        <v>10684983500</v>
      </c>
      <c r="F7" s="64">
        <f>'92～93'!D7</f>
        <v>2932083400</v>
      </c>
      <c r="G7" s="63">
        <f t="shared" ref="G7:G62" si="0">E7+F7</f>
        <v>13617066900</v>
      </c>
      <c r="H7" s="62">
        <f>'96～97'!H7</f>
        <v>95182</v>
      </c>
      <c r="I7" s="63">
        <f>'96～97'!N7</f>
        <v>94645</v>
      </c>
      <c r="J7" s="65">
        <f>'92～93'!H7+'94'!E7</f>
        <v>3542343900</v>
      </c>
      <c r="K7" s="63">
        <f>'92～93'!I7+'94'!F7</f>
        <v>3358241000</v>
      </c>
      <c r="L7" s="10"/>
    </row>
    <row r="8" spans="1:12" s="71" customFormat="1" ht="14.25" customHeight="1" thickBot="1">
      <c r="A8" s="49"/>
      <c r="B8" s="21" t="s">
        <v>33</v>
      </c>
      <c r="C8" s="320">
        <f>'95'!H8</f>
        <v>1649270551595</v>
      </c>
      <c r="D8" s="321">
        <f>'95'!I8</f>
        <v>1895229811390</v>
      </c>
      <c r="E8" s="66">
        <f>'92～93'!C8+'94'!C8</f>
        <v>27456855000</v>
      </c>
      <c r="F8" s="68">
        <f>'92～93'!D8</f>
        <v>5680686400</v>
      </c>
      <c r="G8" s="67">
        <f t="shared" si="0"/>
        <v>33137541400</v>
      </c>
      <c r="H8" s="66">
        <f>'96～97'!H8</f>
        <v>101378</v>
      </c>
      <c r="I8" s="67">
        <f>'96～97'!N8</f>
        <v>98719</v>
      </c>
      <c r="J8" s="69">
        <f>'92～93'!H8+'94'!E8</f>
        <v>8431521400</v>
      </c>
      <c r="K8" s="67">
        <f>'92～93'!I8+'94'!F8</f>
        <v>8235340000</v>
      </c>
      <c r="L8" s="70"/>
    </row>
    <row r="9" spans="1:12" s="74" customFormat="1">
      <c r="A9" s="72"/>
      <c r="B9" s="55" t="s">
        <v>82</v>
      </c>
      <c r="C9" s="316">
        <f>'95'!H9</f>
        <v>538613812320</v>
      </c>
      <c r="D9" s="317">
        <f>'95'!I9</f>
        <v>552325330501</v>
      </c>
      <c r="E9" s="56">
        <f>'92～93'!C9+'94'!C9</f>
        <v>9307506300</v>
      </c>
      <c r="F9" s="58">
        <f>'92～93'!D9</f>
        <v>1656795900</v>
      </c>
      <c r="G9" s="57">
        <f t="shared" si="0"/>
        <v>10964302200</v>
      </c>
      <c r="H9" s="56">
        <f>'96～97'!H9</f>
        <v>5841</v>
      </c>
      <c r="I9" s="57">
        <f>'96～97'!N9</f>
        <v>3536</v>
      </c>
      <c r="J9" s="59">
        <f>'92～93'!H9+'94'!E9</f>
        <v>2749645200</v>
      </c>
      <c r="K9" s="57">
        <f>'92～93'!I9+'94'!F9</f>
        <v>2738219000</v>
      </c>
      <c r="L9" s="73"/>
    </row>
    <row r="10" spans="1:12" s="9" customFormat="1">
      <c r="A10" s="60" t="s">
        <v>85</v>
      </c>
      <c r="B10" s="61" t="s">
        <v>84</v>
      </c>
      <c r="C10" s="318">
        <f>'95'!H10</f>
        <v>649492568796</v>
      </c>
      <c r="D10" s="319">
        <f>'95'!I10</f>
        <v>823062451065</v>
      </c>
      <c r="E10" s="62">
        <f>'92～93'!C10+'94'!C10</f>
        <v>9135923900</v>
      </c>
      <c r="F10" s="64">
        <f>'92～93'!D10</f>
        <v>2465254200</v>
      </c>
      <c r="G10" s="63">
        <f t="shared" si="0"/>
        <v>11601178100</v>
      </c>
      <c r="H10" s="62">
        <f>'96～97'!H10</f>
        <v>79700</v>
      </c>
      <c r="I10" s="63">
        <f>'96～97'!N10</f>
        <v>77642</v>
      </c>
      <c r="J10" s="65">
        <f>'92～93'!H10+'94'!E10</f>
        <v>3017413100</v>
      </c>
      <c r="K10" s="63">
        <f>'92～93'!I10+'94'!F10</f>
        <v>2861255000</v>
      </c>
      <c r="L10" s="10"/>
    </row>
    <row r="11" spans="1:12" s="71" customFormat="1" ht="14.25" thickBot="1">
      <c r="A11" s="49"/>
      <c r="B11" s="21" t="s">
        <v>33</v>
      </c>
      <c r="C11" s="320">
        <f>'95'!H11</f>
        <v>1188106381116</v>
      </c>
      <c r="D11" s="321">
        <f>'95'!I11</f>
        <v>1375387781566</v>
      </c>
      <c r="E11" s="66">
        <f>'92～93'!C11+'94'!C11</f>
        <v>18443430200</v>
      </c>
      <c r="F11" s="68">
        <f>'92～93'!D11</f>
        <v>4122050100</v>
      </c>
      <c r="G11" s="67">
        <f t="shared" si="0"/>
        <v>22565480300</v>
      </c>
      <c r="H11" s="66">
        <f>'96～97'!H11</f>
        <v>85541</v>
      </c>
      <c r="I11" s="67">
        <f>'96～97'!N11</f>
        <v>81178</v>
      </c>
      <c r="J11" s="69">
        <f>'92～93'!H11+'94'!E11</f>
        <v>5767058300</v>
      </c>
      <c r="K11" s="67">
        <f>'92～93'!I11+'94'!F11</f>
        <v>5599474000</v>
      </c>
      <c r="L11" s="70"/>
    </row>
    <row r="12" spans="1:12" s="9" customFormat="1">
      <c r="A12" s="24"/>
      <c r="B12" s="55" t="s">
        <v>82</v>
      </c>
      <c r="C12" s="316">
        <f>'95'!H12</f>
        <v>1298821372727</v>
      </c>
      <c r="D12" s="317">
        <f>'95'!I12</f>
        <v>1311330536177</v>
      </c>
      <c r="E12" s="56">
        <f>'92～93'!C12+'94'!C12</f>
        <v>21375286800</v>
      </c>
      <c r="F12" s="58">
        <f>'92～93'!D12</f>
        <v>3933857500</v>
      </c>
      <c r="G12" s="57">
        <f t="shared" si="0"/>
        <v>25309144300</v>
      </c>
      <c r="H12" s="56">
        <f>'96～97'!H12</f>
        <v>5752</v>
      </c>
      <c r="I12" s="57">
        <f>'96～97'!N12</f>
        <v>2666</v>
      </c>
      <c r="J12" s="59">
        <f>'92～93'!H12+'94'!E12</f>
        <v>6335683300</v>
      </c>
      <c r="K12" s="57">
        <f>'92～93'!I12+'94'!F12</f>
        <v>6324487000</v>
      </c>
      <c r="L12" s="10"/>
    </row>
    <row r="13" spans="1:12" s="9" customFormat="1">
      <c r="A13" s="60" t="s">
        <v>86</v>
      </c>
      <c r="B13" s="61" t="s">
        <v>84</v>
      </c>
      <c r="C13" s="318">
        <f>'95'!H13</f>
        <v>335273453157</v>
      </c>
      <c r="D13" s="319">
        <f>'95'!I13</f>
        <v>398451776065</v>
      </c>
      <c r="E13" s="62">
        <f>'92～93'!C13+'94'!C13</f>
        <v>4712837000</v>
      </c>
      <c r="F13" s="64">
        <f>'92～93'!D13</f>
        <v>1193231200</v>
      </c>
      <c r="G13" s="63">
        <f t="shared" si="0"/>
        <v>5906068200</v>
      </c>
      <c r="H13" s="62">
        <f>'96～97'!H13</f>
        <v>42158</v>
      </c>
      <c r="I13" s="63">
        <f>'96～97'!N13</f>
        <v>41972</v>
      </c>
      <c r="J13" s="65">
        <f>'92～93'!H13+'94'!E13</f>
        <v>1538389200</v>
      </c>
      <c r="K13" s="63">
        <f>'92～93'!I13+'94'!F13</f>
        <v>1455893000</v>
      </c>
      <c r="L13" s="10"/>
    </row>
    <row r="14" spans="1:12" s="71" customFormat="1" ht="14.25" thickBot="1">
      <c r="A14" s="49"/>
      <c r="B14" s="21" t="s">
        <v>33</v>
      </c>
      <c r="C14" s="320">
        <f>'95'!H14</f>
        <v>1634094825884</v>
      </c>
      <c r="D14" s="321">
        <f>'95'!I14</f>
        <v>1709782312242</v>
      </c>
      <c r="E14" s="66">
        <f>'92～93'!C14+'94'!C14</f>
        <v>26088123800</v>
      </c>
      <c r="F14" s="68">
        <f>'92～93'!D14</f>
        <v>5127088700</v>
      </c>
      <c r="G14" s="67">
        <f t="shared" si="0"/>
        <v>31215212500</v>
      </c>
      <c r="H14" s="66">
        <f>'96～97'!H14</f>
        <v>47910</v>
      </c>
      <c r="I14" s="67">
        <f>'96～97'!N14</f>
        <v>44638</v>
      </c>
      <c r="J14" s="69">
        <f>'92～93'!H14+'94'!E14</f>
        <v>7874072500</v>
      </c>
      <c r="K14" s="67">
        <f>'92～93'!I14+'94'!F14</f>
        <v>7780380000</v>
      </c>
      <c r="L14" s="70"/>
    </row>
    <row r="15" spans="1:12" s="9" customFormat="1">
      <c r="A15" s="24"/>
      <c r="B15" s="55" t="s">
        <v>82</v>
      </c>
      <c r="C15" s="316">
        <f>'95'!H15</f>
        <v>941610049762</v>
      </c>
      <c r="D15" s="317">
        <f>'95'!I15</f>
        <v>971090149394</v>
      </c>
      <c r="E15" s="56">
        <f>'92～93'!C15+'94'!C15</f>
        <v>15660774000</v>
      </c>
      <c r="F15" s="58">
        <f>'92～93'!D15</f>
        <v>2913020800</v>
      </c>
      <c r="G15" s="57">
        <f t="shared" si="0"/>
        <v>18573794800</v>
      </c>
      <c r="H15" s="56">
        <f>'96～97'!H15</f>
        <v>8150</v>
      </c>
      <c r="I15" s="57">
        <f>'96～97'!N15</f>
        <v>4876</v>
      </c>
      <c r="J15" s="59">
        <f>'92～93'!H15+'94'!E15</f>
        <v>4655336800</v>
      </c>
      <c r="K15" s="57">
        <f>'92～93'!I15+'94'!F15</f>
        <v>4639486000</v>
      </c>
      <c r="L15" s="10"/>
    </row>
    <row r="16" spans="1:12" s="9" customFormat="1">
      <c r="A16" s="60" t="s">
        <v>87</v>
      </c>
      <c r="B16" s="61" t="s">
        <v>84</v>
      </c>
      <c r="C16" s="318">
        <f>'95'!H16</f>
        <v>484492128644</v>
      </c>
      <c r="D16" s="319">
        <f>'95'!I16</f>
        <v>604483789002</v>
      </c>
      <c r="E16" s="62">
        <f>'92～93'!C16+'94'!C16</f>
        <v>6816634100</v>
      </c>
      <c r="F16" s="64">
        <f>'92～93'!D16</f>
        <v>1810667000</v>
      </c>
      <c r="G16" s="63">
        <f t="shared" si="0"/>
        <v>8627301100</v>
      </c>
      <c r="H16" s="62">
        <f>'96～97'!H16</f>
        <v>55428</v>
      </c>
      <c r="I16" s="63">
        <f>'96～97'!N16</f>
        <v>55063</v>
      </c>
      <c r="J16" s="65">
        <f>'92～93'!H16+'94'!E16</f>
        <v>2236893100</v>
      </c>
      <c r="K16" s="63">
        <f>'92～93'!I16+'94'!F16</f>
        <v>2130136000</v>
      </c>
      <c r="L16" s="10"/>
    </row>
    <row r="17" spans="1:12" s="71" customFormat="1" ht="14.25" thickBot="1">
      <c r="A17" s="49"/>
      <c r="B17" s="21" t="s">
        <v>33</v>
      </c>
      <c r="C17" s="320">
        <f>'95'!H17</f>
        <v>1426102178406</v>
      </c>
      <c r="D17" s="321">
        <f>'95'!I17</f>
        <v>1575573938396</v>
      </c>
      <c r="E17" s="66">
        <f>'92～93'!C17+'94'!C17</f>
        <v>22477408100</v>
      </c>
      <c r="F17" s="68">
        <f>'92～93'!D17</f>
        <v>4723687800</v>
      </c>
      <c r="G17" s="67">
        <f t="shared" si="0"/>
        <v>27201095900</v>
      </c>
      <c r="H17" s="66">
        <f>'96～97'!H17</f>
        <v>63578</v>
      </c>
      <c r="I17" s="67">
        <f>'96～97'!N17</f>
        <v>59939</v>
      </c>
      <c r="J17" s="69">
        <f>'92～93'!H17+'94'!E17</f>
        <v>6892229900</v>
      </c>
      <c r="K17" s="67">
        <f>'92～93'!I17+'94'!F17</f>
        <v>6769622000</v>
      </c>
      <c r="L17" s="70"/>
    </row>
    <row r="18" spans="1:12" s="9" customFormat="1">
      <c r="A18" s="24"/>
      <c r="B18" s="55" t="s">
        <v>82</v>
      </c>
      <c r="C18" s="316">
        <f>'95'!H18</f>
        <v>136181739789</v>
      </c>
      <c r="D18" s="317">
        <f>'95'!I18</f>
        <v>152014805035</v>
      </c>
      <c r="E18" s="56">
        <f>'92～93'!C18+'94'!C18</f>
        <v>2212391900</v>
      </c>
      <c r="F18" s="58">
        <f>'92～93'!D18</f>
        <v>455884100</v>
      </c>
      <c r="G18" s="57">
        <f t="shared" si="0"/>
        <v>2668276000</v>
      </c>
      <c r="H18" s="56">
        <f>'96～97'!H18</f>
        <v>4048</v>
      </c>
      <c r="I18" s="57">
        <f>'96～97'!N18</f>
        <v>3180</v>
      </c>
      <c r="J18" s="59">
        <f>'92～93'!H18+'94'!E18</f>
        <v>672916000</v>
      </c>
      <c r="K18" s="57">
        <f>'92～93'!I18+'94'!F18</f>
        <v>665120000</v>
      </c>
      <c r="L18" s="10"/>
    </row>
    <row r="19" spans="1:12" s="9" customFormat="1">
      <c r="A19" s="60" t="s">
        <v>88</v>
      </c>
      <c r="B19" s="61" t="s">
        <v>84</v>
      </c>
      <c r="C19" s="318">
        <f>'95'!H19</f>
        <v>462876049356</v>
      </c>
      <c r="D19" s="319">
        <f>'95'!I19</f>
        <v>593072150730</v>
      </c>
      <c r="E19" s="62">
        <f>'92～93'!C19+'94'!C19</f>
        <v>6495087800</v>
      </c>
      <c r="F19" s="64">
        <f>'92～93'!D19</f>
        <v>1775475700</v>
      </c>
      <c r="G19" s="63">
        <f t="shared" si="0"/>
        <v>8270563500</v>
      </c>
      <c r="H19" s="62">
        <f>'96～97'!H19</f>
        <v>73749</v>
      </c>
      <c r="I19" s="63">
        <f>'96～97'!N19</f>
        <v>73556</v>
      </c>
      <c r="J19" s="65">
        <f>'92～93'!H19+'94'!E19</f>
        <v>2175166500</v>
      </c>
      <c r="K19" s="63">
        <f>'92～93'!I19+'94'!F19</f>
        <v>2031799000</v>
      </c>
      <c r="L19" s="10"/>
    </row>
    <row r="20" spans="1:12" s="71" customFormat="1" ht="14.25" thickBot="1">
      <c r="A20" s="49"/>
      <c r="B20" s="21" t="s">
        <v>33</v>
      </c>
      <c r="C20" s="320">
        <f>'95'!H20</f>
        <v>599057789145</v>
      </c>
      <c r="D20" s="321">
        <f>'95'!I20</f>
        <v>745086955765</v>
      </c>
      <c r="E20" s="66">
        <f>'92～93'!C20+'94'!C20</f>
        <v>8707479700</v>
      </c>
      <c r="F20" s="68">
        <f>'92～93'!D20</f>
        <v>2231359800</v>
      </c>
      <c r="G20" s="67">
        <f t="shared" si="0"/>
        <v>10938839500</v>
      </c>
      <c r="H20" s="66">
        <f>'96～97'!H20</f>
        <v>77797</v>
      </c>
      <c r="I20" s="67">
        <f>'96～97'!N20</f>
        <v>76736</v>
      </c>
      <c r="J20" s="69">
        <f>'92～93'!H20+'94'!E20</f>
        <v>2848082500</v>
      </c>
      <c r="K20" s="67">
        <f>'92～93'!I20+'94'!F20</f>
        <v>2696919000</v>
      </c>
      <c r="L20" s="70"/>
    </row>
    <row r="21" spans="1:12" s="9" customFormat="1">
      <c r="A21" s="24"/>
      <c r="B21" s="55" t="s">
        <v>82</v>
      </c>
      <c r="C21" s="316">
        <f>'95'!H21</f>
        <v>168227343545</v>
      </c>
      <c r="D21" s="317">
        <f>'95'!I21</f>
        <v>179331728356</v>
      </c>
      <c r="E21" s="56">
        <f>'92～93'!C21+'94'!C21</f>
        <v>2891179200</v>
      </c>
      <c r="F21" s="58">
        <f>'92～93'!D21</f>
        <v>537897600</v>
      </c>
      <c r="G21" s="57">
        <f t="shared" si="0"/>
        <v>3429076800</v>
      </c>
      <c r="H21" s="56">
        <f>'96～97'!H21</f>
        <v>3181</v>
      </c>
      <c r="I21" s="57">
        <f>'96～97'!N21</f>
        <v>1901</v>
      </c>
      <c r="J21" s="59">
        <f>'92～93'!H21+'94'!E21</f>
        <v>861913800</v>
      </c>
      <c r="K21" s="57">
        <f>'92～93'!I21+'94'!F21</f>
        <v>855721000</v>
      </c>
      <c r="L21" s="10"/>
    </row>
    <row r="22" spans="1:12" s="9" customFormat="1">
      <c r="A22" s="60" t="s">
        <v>89</v>
      </c>
      <c r="B22" s="61" t="s">
        <v>84</v>
      </c>
      <c r="C22" s="318">
        <f>'95'!H22</f>
        <v>562090148788</v>
      </c>
      <c r="D22" s="319">
        <f>'95'!I22</f>
        <v>742951083046</v>
      </c>
      <c r="E22" s="62">
        <f>'92～93'!C22+'94'!C22</f>
        <v>7900371900</v>
      </c>
      <c r="F22" s="64">
        <f>'92～93'!D22</f>
        <v>2225156000</v>
      </c>
      <c r="G22" s="63">
        <f t="shared" si="0"/>
        <v>10125527900</v>
      </c>
      <c r="H22" s="62">
        <f>'96～97'!H22</f>
        <v>73312</v>
      </c>
      <c r="I22" s="63">
        <f>'96～97'!N22</f>
        <v>72775</v>
      </c>
      <c r="J22" s="65">
        <f>'92～93'!H22+'94'!E22</f>
        <v>2639711900</v>
      </c>
      <c r="K22" s="63">
        <f>'92～93'!I22+'94'!F22</f>
        <v>2495272000</v>
      </c>
      <c r="L22" s="10"/>
    </row>
    <row r="23" spans="1:12" s="71" customFormat="1" ht="14.25" thickBot="1">
      <c r="A23" s="49"/>
      <c r="B23" s="21" t="s">
        <v>33</v>
      </c>
      <c r="C23" s="320">
        <f>'95'!H23</f>
        <v>730317492333</v>
      </c>
      <c r="D23" s="321">
        <f>'95'!I23</f>
        <v>922282811402</v>
      </c>
      <c r="E23" s="66">
        <f>'92～93'!C23+'94'!C23</f>
        <v>10791551100</v>
      </c>
      <c r="F23" s="68">
        <f>'92～93'!D23</f>
        <v>2763053600</v>
      </c>
      <c r="G23" s="67">
        <f t="shared" si="0"/>
        <v>13554604700</v>
      </c>
      <c r="H23" s="66">
        <f>'96～97'!H23</f>
        <v>76493</v>
      </c>
      <c r="I23" s="67">
        <f>'96～97'!N23</f>
        <v>74676</v>
      </c>
      <c r="J23" s="69">
        <f>'92～93'!H23+'94'!E23</f>
        <v>3501625700</v>
      </c>
      <c r="K23" s="67">
        <f>'92～93'!I23+'94'!F23</f>
        <v>3350993000</v>
      </c>
      <c r="L23" s="70"/>
    </row>
    <row r="24" spans="1:12" s="9" customFormat="1">
      <c r="A24" s="24"/>
      <c r="B24" s="55" t="s">
        <v>82</v>
      </c>
      <c r="C24" s="316">
        <f>'95'!H24</f>
        <v>192693107309</v>
      </c>
      <c r="D24" s="317">
        <f>'95'!I24</f>
        <v>186208123512</v>
      </c>
      <c r="E24" s="56">
        <f>'92～93'!C24+'94'!C24</f>
        <v>3197242500</v>
      </c>
      <c r="F24" s="58">
        <f>'92～93'!D24</f>
        <v>558511000</v>
      </c>
      <c r="G24" s="57">
        <f t="shared" si="0"/>
        <v>3755753500</v>
      </c>
      <c r="H24" s="56">
        <f>'96～97'!H24</f>
        <v>3429</v>
      </c>
      <c r="I24" s="57">
        <f>'96～97'!N24</f>
        <v>2207</v>
      </c>
      <c r="J24" s="59">
        <f>'92～93'!H24+'94'!E24</f>
        <v>943910500</v>
      </c>
      <c r="K24" s="57">
        <f>'92～93'!I24+'94'!F24</f>
        <v>937281000</v>
      </c>
      <c r="L24" s="10"/>
    </row>
    <row r="25" spans="1:12" s="9" customFormat="1">
      <c r="A25" s="60" t="s">
        <v>90</v>
      </c>
      <c r="B25" s="61" t="s">
        <v>84</v>
      </c>
      <c r="C25" s="318">
        <f>'95'!H25</f>
        <v>471698068454</v>
      </c>
      <c r="D25" s="319">
        <f>'95'!I25</f>
        <v>591682505388</v>
      </c>
      <c r="E25" s="62">
        <f>'92～93'!C25+'94'!C25</f>
        <v>6628385800</v>
      </c>
      <c r="F25" s="64">
        <f>'92～93'!D25</f>
        <v>1771768500</v>
      </c>
      <c r="G25" s="63">
        <f t="shared" si="0"/>
        <v>8400154300</v>
      </c>
      <c r="H25" s="62">
        <f>'96～97'!H25</f>
        <v>67244</v>
      </c>
      <c r="I25" s="63">
        <f>'96～97'!N25</f>
        <v>64665</v>
      </c>
      <c r="J25" s="65">
        <f>'92～93'!H25+'94'!E25</f>
        <v>2197990300</v>
      </c>
      <c r="K25" s="63">
        <f>'92～93'!I25+'94'!F25</f>
        <v>2067388000</v>
      </c>
      <c r="L25" s="10"/>
    </row>
    <row r="26" spans="1:12" s="71" customFormat="1" ht="14.25" thickBot="1">
      <c r="A26" s="49"/>
      <c r="B26" s="21" t="s">
        <v>33</v>
      </c>
      <c r="C26" s="320">
        <f>'95'!H26</f>
        <v>664391175763</v>
      </c>
      <c r="D26" s="321">
        <f>'95'!I26</f>
        <v>777890628900</v>
      </c>
      <c r="E26" s="66">
        <f>'92～93'!C26+'94'!C26</f>
        <v>9825628300</v>
      </c>
      <c r="F26" s="68">
        <f>'92～93'!D26</f>
        <v>2330279500</v>
      </c>
      <c r="G26" s="67">
        <f t="shared" si="0"/>
        <v>12155907800</v>
      </c>
      <c r="H26" s="66">
        <f>'96～97'!H26</f>
        <v>70673</v>
      </c>
      <c r="I26" s="67">
        <f>'96～97'!N26</f>
        <v>66872</v>
      </c>
      <c r="J26" s="69">
        <f>'92～93'!H26+'94'!E26</f>
        <v>3141900800</v>
      </c>
      <c r="K26" s="67">
        <f>'92～93'!I26+'94'!F26</f>
        <v>3004669000</v>
      </c>
      <c r="L26" s="70"/>
    </row>
    <row r="27" spans="1:12" s="9" customFormat="1">
      <c r="A27" s="24"/>
      <c r="B27" s="55" t="s">
        <v>82</v>
      </c>
      <c r="C27" s="316">
        <f>'95'!H27</f>
        <v>184713638556</v>
      </c>
      <c r="D27" s="317">
        <f>'95'!I27</f>
        <v>171227965671</v>
      </c>
      <c r="E27" s="56">
        <f>'92～93'!C27+'94'!C27</f>
        <v>3157293700</v>
      </c>
      <c r="F27" s="58">
        <f>'92～93'!D27</f>
        <v>513593900</v>
      </c>
      <c r="G27" s="57">
        <f t="shared" si="0"/>
        <v>3670887600</v>
      </c>
      <c r="H27" s="56">
        <f>'96～97'!H27</f>
        <v>3403</v>
      </c>
      <c r="I27" s="57">
        <f>'96～97'!N27</f>
        <v>1768</v>
      </c>
      <c r="J27" s="59">
        <f>'92～93'!H27+'94'!E27</f>
        <v>922719600</v>
      </c>
      <c r="K27" s="57">
        <f>'92～93'!I27+'94'!F27</f>
        <v>916056000</v>
      </c>
      <c r="L27" s="10"/>
    </row>
    <row r="28" spans="1:12" s="9" customFormat="1">
      <c r="A28" s="60" t="s">
        <v>91</v>
      </c>
      <c r="B28" s="61" t="s">
        <v>84</v>
      </c>
      <c r="C28" s="318">
        <f>'95'!H28</f>
        <v>609193722280</v>
      </c>
      <c r="D28" s="319">
        <f>'95'!I28</f>
        <v>767506946430</v>
      </c>
      <c r="E28" s="62">
        <f>'92～93'!C28+'94'!C28</f>
        <v>8559348700</v>
      </c>
      <c r="F28" s="64">
        <f>'92～93'!D28</f>
        <v>2298612000</v>
      </c>
      <c r="G28" s="63">
        <f t="shared" si="0"/>
        <v>10857960700</v>
      </c>
      <c r="H28" s="62">
        <f>'96～97'!H28</f>
        <v>81997</v>
      </c>
      <c r="I28" s="63">
        <f>'96～97'!N28</f>
        <v>77227</v>
      </c>
      <c r="J28" s="65">
        <f>'92～93'!H28+'94'!E28</f>
        <v>2833833700</v>
      </c>
      <c r="K28" s="63">
        <f>'92～93'!I28+'94'!F28</f>
        <v>2674709000</v>
      </c>
      <c r="L28" s="10"/>
    </row>
    <row r="29" spans="1:12" s="71" customFormat="1" ht="14.25" thickBot="1">
      <c r="A29" s="49"/>
      <c r="B29" s="21" t="s">
        <v>33</v>
      </c>
      <c r="C29" s="320">
        <f>'95'!H29</f>
        <v>793907360836</v>
      </c>
      <c r="D29" s="321">
        <f>'95'!I29</f>
        <v>938734912101</v>
      </c>
      <c r="E29" s="66">
        <f>'92～93'!C29+'94'!C29</f>
        <v>11716642400</v>
      </c>
      <c r="F29" s="68">
        <f>'92～93'!D29</f>
        <v>2812205900</v>
      </c>
      <c r="G29" s="67">
        <f t="shared" si="0"/>
        <v>14528848300</v>
      </c>
      <c r="H29" s="66">
        <f>'96～97'!H29</f>
        <v>85400</v>
      </c>
      <c r="I29" s="67">
        <f>'96～97'!N29</f>
        <v>78995</v>
      </c>
      <c r="J29" s="69">
        <f>'92～93'!H29+'94'!E29</f>
        <v>3756553300</v>
      </c>
      <c r="K29" s="67">
        <f>'92～93'!I29+'94'!F29</f>
        <v>3590765000</v>
      </c>
      <c r="L29" s="70"/>
    </row>
    <row r="30" spans="1:12" s="9" customFormat="1">
      <c r="A30" s="24"/>
      <c r="B30" s="55" t="s">
        <v>82</v>
      </c>
      <c r="C30" s="316">
        <f>'95'!H30</f>
        <v>279940731037</v>
      </c>
      <c r="D30" s="317">
        <f>'95'!I30</f>
        <v>290647230682</v>
      </c>
      <c r="E30" s="56">
        <f>'92～93'!C30+'94'!C30</f>
        <v>6498503200</v>
      </c>
      <c r="F30" s="58">
        <f>'92～93'!D30</f>
        <v>871843300</v>
      </c>
      <c r="G30" s="57">
        <f t="shared" si="0"/>
        <v>7370346500</v>
      </c>
      <c r="H30" s="56">
        <f>'96～97'!H30</f>
        <v>2953</v>
      </c>
      <c r="I30" s="57">
        <f>'96～97'!N30</f>
        <v>1950</v>
      </c>
      <c r="J30" s="59">
        <f>'92～93'!H30+'94'!E30</f>
        <v>1846911500</v>
      </c>
      <c r="K30" s="57">
        <f>'92～93'!I30+'94'!F30</f>
        <v>1841145000</v>
      </c>
      <c r="L30" s="10"/>
    </row>
    <row r="31" spans="1:12" s="9" customFormat="1">
      <c r="A31" s="60" t="s">
        <v>92</v>
      </c>
      <c r="B31" s="61" t="s">
        <v>84</v>
      </c>
      <c r="C31" s="318">
        <f>'95'!H31</f>
        <v>405083804806</v>
      </c>
      <c r="D31" s="319">
        <f>'95'!I31</f>
        <v>525785600195</v>
      </c>
      <c r="E31" s="62">
        <f>'92～93'!C31+'94'!C31</f>
        <v>5687844500</v>
      </c>
      <c r="F31" s="64">
        <f>'92～93'!D31</f>
        <v>1574467700</v>
      </c>
      <c r="G31" s="63">
        <f t="shared" si="0"/>
        <v>7262312200</v>
      </c>
      <c r="H31" s="62">
        <f>'96～97'!H31</f>
        <v>57618</v>
      </c>
      <c r="I31" s="63">
        <f>'96～97'!N31</f>
        <v>57087</v>
      </c>
      <c r="J31" s="65">
        <f>'92～93'!H31+'94'!E31</f>
        <v>1897433200</v>
      </c>
      <c r="K31" s="63">
        <f>'92～93'!I31+'94'!F31</f>
        <v>1788293000</v>
      </c>
      <c r="L31" s="10"/>
    </row>
    <row r="32" spans="1:12" s="71" customFormat="1" ht="14.25" thickBot="1">
      <c r="A32" s="49"/>
      <c r="B32" s="21" t="s">
        <v>33</v>
      </c>
      <c r="C32" s="320">
        <f>'95'!H32</f>
        <v>685024535843</v>
      </c>
      <c r="D32" s="321">
        <f>'95'!I32</f>
        <v>816432830877</v>
      </c>
      <c r="E32" s="66">
        <f>'92～93'!C32+'94'!C32</f>
        <v>12186347700</v>
      </c>
      <c r="F32" s="68">
        <f>'92～93'!D32</f>
        <v>2446311000</v>
      </c>
      <c r="G32" s="67">
        <f t="shared" si="0"/>
        <v>14632658700</v>
      </c>
      <c r="H32" s="66">
        <f>'96～97'!H32</f>
        <v>60571</v>
      </c>
      <c r="I32" s="67">
        <f>'96～97'!N32</f>
        <v>59037</v>
      </c>
      <c r="J32" s="69">
        <f>'92～93'!H32+'94'!E32</f>
        <v>3744344700</v>
      </c>
      <c r="K32" s="67">
        <f>'92～93'!I32+'94'!F32</f>
        <v>3629438000</v>
      </c>
      <c r="L32" s="70"/>
    </row>
    <row r="33" spans="1:12" s="9" customFormat="1">
      <c r="A33" s="24"/>
      <c r="B33" s="55" t="s">
        <v>82</v>
      </c>
      <c r="C33" s="316">
        <f>'95'!H33</f>
        <v>385065050214</v>
      </c>
      <c r="D33" s="317">
        <f>'95'!I33</f>
        <v>391668216362</v>
      </c>
      <c r="E33" s="56">
        <f>'92～93'!C33+'94'!C33</f>
        <v>7121713200</v>
      </c>
      <c r="F33" s="58">
        <f>'92～93'!D33</f>
        <v>1174894000</v>
      </c>
      <c r="G33" s="57">
        <f t="shared" si="0"/>
        <v>8296607200</v>
      </c>
      <c r="H33" s="56">
        <f>'96～97'!H33</f>
        <v>3823</v>
      </c>
      <c r="I33" s="57">
        <f>'96～97'!N33</f>
        <v>2135</v>
      </c>
      <c r="J33" s="59">
        <f>'92～93'!H33+'94'!E33</f>
        <v>2079734200</v>
      </c>
      <c r="K33" s="57">
        <f>'92～93'!I33+'94'!F33</f>
        <v>2072291000</v>
      </c>
      <c r="L33" s="10"/>
    </row>
    <row r="34" spans="1:12" s="9" customFormat="1">
      <c r="A34" s="60" t="s">
        <v>93</v>
      </c>
      <c r="B34" s="61" t="s">
        <v>84</v>
      </c>
      <c r="C34" s="318">
        <f>'95'!H34</f>
        <v>486845300593</v>
      </c>
      <c r="D34" s="319">
        <f>'95'!I34</f>
        <v>639896708120</v>
      </c>
      <c r="E34" s="62">
        <f>'92～93'!C34+'94'!C34</f>
        <v>6841779600</v>
      </c>
      <c r="F34" s="64">
        <f>'92～93'!D34</f>
        <v>1916251900</v>
      </c>
      <c r="G34" s="63">
        <f t="shared" si="0"/>
        <v>8758031500</v>
      </c>
      <c r="H34" s="62">
        <f>'96～97'!H34</f>
        <v>67978</v>
      </c>
      <c r="I34" s="63">
        <f>'96～97'!N34</f>
        <v>67474</v>
      </c>
      <c r="J34" s="65">
        <f>'92～93'!H34+'94'!E34</f>
        <v>2288957500</v>
      </c>
      <c r="K34" s="63">
        <f>'92～93'!I34+'94'!F34</f>
        <v>2156358000</v>
      </c>
      <c r="L34" s="10"/>
    </row>
    <row r="35" spans="1:12" s="71" customFormat="1" ht="14.25" thickBot="1">
      <c r="A35" s="49"/>
      <c r="B35" s="21" t="s">
        <v>33</v>
      </c>
      <c r="C35" s="320">
        <f>'95'!H35</f>
        <v>871910350807</v>
      </c>
      <c r="D35" s="321">
        <f>'95'!I35</f>
        <v>1031564924482</v>
      </c>
      <c r="E35" s="66">
        <f>'92～93'!C35+'94'!C35</f>
        <v>13963492800</v>
      </c>
      <c r="F35" s="68">
        <f>'92～93'!D35</f>
        <v>3091145900</v>
      </c>
      <c r="G35" s="67">
        <f t="shared" si="0"/>
        <v>17054638700</v>
      </c>
      <c r="H35" s="66">
        <f>'96～97'!H35</f>
        <v>71801</v>
      </c>
      <c r="I35" s="67">
        <f>'96～97'!N35</f>
        <v>69609</v>
      </c>
      <c r="J35" s="69">
        <f>'92～93'!H35+'94'!E35</f>
        <v>4368691700</v>
      </c>
      <c r="K35" s="67">
        <f>'92～93'!I35+'94'!F35</f>
        <v>4228649000</v>
      </c>
      <c r="L35" s="70"/>
    </row>
    <row r="36" spans="1:12" s="9" customFormat="1">
      <c r="A36" s="24"/>
      <c r="B36" s="55" t="s">
        <v>82</v>
      </c>
      <c r="C36" s="316">
        <f>'95'!H36</f>
        <v>618925523748</v>
      </c>
      <c r="D36" s="317">
        <f>'95'!I36</f>
        <v>635547345628</v>
      </c>
      <c r="E36" s="56">
        <f>'92～93'!C36+'94'!C36</f>
        <v>10253422500</v>
      </c>
      <c r="F36" s="58">
        <f>'92～93'!D36</f>
        <v>1906443900</v>
      </c>
      <c r="G36" s="57">
        <f t="shared" si="0"/>
        <v>12159866400</v>
      </c>
      <c r="H36" s="56">
        <f>'96～97'!H36</f>
        <v>7144</v>
      </c>
      <c r="I36" s="57">
        <f>'96～97'!N36</f>
        <v>3834</v>
      </c>
      <c r="J36" s="59">
        <f>'92～93'!H36+'94'!E36</f>
        <v>3050324400</v>
      </c>
      <c r="K36" s="57">
        <f>'92～93'!I36+'94'!F36</f>
        <v>3036514000</v>
      </c>
      <c r="L36" s="10"/>
    </row>
    <row r="37" spans="1:12" s="9" customFormat="1">
      <c r="A37" s="60" t="s">
        <v>94</v>
      </c>
      <c r="B37" s="61" t="s">
        <v>84</v>
      </c>
      <c r="C37" s="318">
        <f>'95'!H37</f>
        <v>1155145932944</v>
      </c>
      <c r="D37" s="319">
        <f>'95'!I37</f>
        <v>1488204524827</v>
      </c>
      <c r="E37" s="62">
        <f>'92～93'!C37+'94'!C37</f>
        <v>16250221000</v>
      </c>
      <c r="F37" s="64">
        <f>'92～93'!D37</f>
        <v>4459159800</v>
      </c>
      <c r="G37" s="63">
        <f t="shared" si="0"/>
        <v>20709380800</v>
      </c>
      <c r="H37" s="62">
        <f>'96～97'!H37</f>
        <v>108949</v>
      </c>
      <c r="I37" s="63">
        <f>'96～97'!N37</f>
        <v>106381</v>
      </c>
      <c r="J37" s="65">
        <f>'92～93'!H37+'94'!E37</f>
        <v>5335781800</v>
      </c>
      <c r="K37" s="63">
        <f>'92～93'!I37+'94'!F37</f>
        <v>5124533000</v>
      </c>
      <c r="L37" s="10"/>
    </row>
    <row r="38" spans="1:12" s="71" customFormat="1" ht="14.25" thickBot="1">
      <c r="A38" s="49"/>
      <c r="B38" s="21" t="s">
        <v>33</v>
      </c>
      <c r="C38" s="320">
        <f>'95'!H38</f>
        <v>1774071456692</v>
      </c>
      <c r="D38" s="321">
        <f>'95'!I38</f>
        <v>2123751870455</v>
      </c>
      <c r="E38" s="66">
        <f>'92～93'!C38+'94'!C38</f>
        <v>26503643500</v>
      </c>
      <c r="F38" s="68">
        <f>'92～93'!D38</f>
        <v>6365603700</v>
      </c>
      <c r="G38" s="67">
        <f t="shared" si="0"/>
        <v>32869247200</v>
      </c>
      <c r="H38" s="66">
        <f>'96～97'!H38</f>
        <v>116093</v>
      </c>
      <c r="I38" s="67">
        <f>'96～97'!N38</f>
        <v>110215</v>
      </c>
      <c r="J38" s="69">
        <f>'92～93'!H38+'94'!E38</f>
        <v>8386106200</v>
      </c>
      <c r="K38" s="67">
        <f>'92～93'!I38+'94'!F38</f>
        <v>8161047000</v>
      </c>
      <c r="L38" s="70"/>
    </row>
    <row r="39" spans="1:12" s="9" customFormat="1">
      <c r="A39" s="24"/>
      <c r="B39" s="55" t="s">
        <v>82</v>
      </c>
      <c r="C39" s="316">
        <f>'95'!H39</f>
        <v>160593066205</v>
      </c>
      <c r="D39" s="317">
        <f>'95'!I39</f>
        <v>156191106425</v>
      </c>
      <c r="E39" s="56">
        <f>'92～93'!C39+'94'!C39</f>
        <v>2814531800</v>
      </c>
      <c r="F39" s="58">
        <f>'92～93'!D39</f>
        <v>468509900</v>
      </c>
      <c r="G39" s="57">
        <f t="shared" si="0"/>
        <v>3283041700</v>
      </c>
      <c r="H39" s="56">
        <f>'96～97'!H39</f>
        <v>2436</v>
      </c>
      <c r="I39" s="57">
        <f>'96～97'!N39</f>
        <v>1260</v>
      </c>
      <c r="J39" s="59">
        <f>'92～93'!H39+'94'!E39</f>
        <v>824316700</v>
      </c>
      <c r="K39" s="57">
        <f>'92～93'!I39+'94'!F39</f>
        <v>819575000</v>
      </c>
      <c r="L39" s="10"/>
    </row>
    <row r="40" spans="1:12" s="9" customFormat="1">
      <c r="A40" s="60" t="s">
        <v>95</v>
      </c>
      <c r="B40" s="61" t="s">
        <v>84</v>
      </c>
      <c r="C40" s="318">
        <f>'95'!H40</f>
        <v>486924034426</v>
      </c>
      <c r="D40" s="319">
        <f>'95'!I40</f>
        <v>614517302268</v>
      </c>
      <c r="E40" s="62">
        <f>'92～93'!C40+'94'!C40</f>
        <v>6856816100</v>
      </c>
      <c r="F40" s="64">
        <f>'92～93'!D40</f>
        <v>1841003500</v>
      </c>
      <c r="G40" s="63">
        <f t="shared" si="0"/>
        <v>8697819600</v>
      </c>
      <c r="H40" s="62">
        <f>'96～97'!H40</f>
        <v>53105</v>
      </c>
      <c r="I40" s="63">
        <f>'96～97'!N40</f>
        <v>50633</v>
      </c>
      <c r="J40" s="65">
        <f>'92～93'!H40+'94'!E40</f>
        <v>2251677600</v>
      </c>
      <c r="K40" s="63">
        <f>'92～93'!I40+'94'!F40</f>
        <v>2148714000</v>
      </c>
      <c r="L40" s="10"/>
    </row>
    <row r="41" spans="1:12" s="71" customFormat="1" ht="14.25" thickBot="1">
      <c r="A41" s="49"/>
      <c r="B41" s="21" t="s">
        <v>33</v>
      </c>
      <c r="C41" s="320">
        <f>'95'!H41</f>
        <v>647517100631</v>
      </c>
      <c r="D41" s="321">
        <f>'95'!I41</f>
        <v>770708408693</v>
      </c>
      <c r="E41" s="66">
        <f>'92～93'!C41+'94'!C41</f>
        <v>9671347900</v>
      </c>
      <c r="F41" s="68">
        <f>'92～93'!D41</f>
        <v>2309513400</v>
      </c>
      <c r="G41" s="67">
        <f t="shared" si="0"/>
        <v>11980861300</v>
      </c>
      <c r="H41" s="66">
        <f>'96～97'!H41</f>
        <v>55541</v>
      </c>
      <c r="I41" s="67">
        <f>'96～97'!N41</f>
        <v>51893</v>
      </c>
      <c r="J41" s="69">
        <f>'92～93'!H41+'94'!E41</f>
        <v>3075994300</v>
      </c>
      <c r="K41" s="67">
        <f>'92～93'!I41+'94'!F41</f>
        <v>2968289000</v>
      </c>
      <c r="L41" s="70"/>
    </row>
    <row r="42" spans="1:12" s="9" customFormat="1">
      <c r="A42" s="24"/>
      <c r="B42" s="55" t="s">
        <v>82</v>
      </c>
      <c r="C42" s="316">
        <f>'95'!H42</f>
        <v>334857181560</v>
      </c>
      <c r="D42" s="317">
        <f>'95'!I42</f>
        <v>337785169174</v>
      </c>
      <c r="E42" s="56">
        <f>'92～93'!C42+'94'!C42</f>
        <v>5649478800</v>
      </c>
      <c r="F42" s="58">
        <f>'92～93'!D42</f>
        <v>1013252700</v>
      </c>
      <c r="G42" s="57">
        <f t="shared" si="0"/>
        <v>6662731500</v>
      </c>
      <c r="H42" s="56">
        <f>'96～97'!H42</f>
        <v>3829</v>
      </c>
      <c r="I42" s="57">
        <f>'96～97'!N42</f>
        <v>1980</v>
      </c>
      <c r="J42" s="59">
        <f>'92～93'!H42+'94'!E42</f>
        <v>1671382500</v>
      </c>
      <c r="K42" s="57">
        <f>'92～93'!I42+'94'!F42</f>
        <v>1663783000</v>
      </c>
      <c r="L42" s="10"/>
    </row>
    <row r="43" spans="1:12" s="9" customFormat="1">
      <c r="A43" s="60" t="s">
        <v>96</v>
      </c>
      <c r="B43" s="61" t="s">
        <v>84</v>
      </c>
      <c r="C43" s="318">
        <f>'95'!H43</f>
        <v>1107228186804</v>
      </c>
      <c r="D43" s="319">
        <f>'95'!I43</f>
        <v>1516928206763</v>
      </c>
      <c r="E43" s="62">
        <f>'92～93'!C43+'94'!C43</f>
        <v>15576756100</v>
      </c>
      <c r="F43" s="64">
        <f>'92～93'!D43</f>
        <v>4546196900</v>
      </c>
      <c r="G43" s="63">
        <f t="shared" si="0"/>
        <v>20122953000</v>
      </c>
      <c r="H43" s="62">
        <f>'96～97'!H43</f>
        <v>93030</v>
      </c>
      <c r="I43" s="63">
        <f>'96～97'!N43</f>
        <v>89621</v>
      </c>
      <c r="J43" s="65">
        <f>'92～93'!H43+'94'!E43</f>
        <v>5166024000</v>
      </c>
      <c r="K43" s="63">
        <f>'92～93'!I43+'94'!F43</f>
        <v>4985643000</v>
      </c>
      <c r="L43" s="10"/>
    </row>
    <row r="44" spans="1:12" s="71" customFormat="1" ht="14.25" thickBot="1">
      <c r="A44" s="49"/>
      <c r="B44" s="21" t="s">
        <v>33</v>
      </c>
      <c r="C44" s="320">
        <f>'95'!H44</f>
        <v>1442085368364</v>
      </c>
      <c r="D44" s="321">
        <f>'95'!I44</f>
        <v>1854713375937</v>
      </c>
      <c r="E44" s="66">
        <f>'92～93'!C44+'94'!C44</f>
        <v>21226234900</v>
      </c>
      <c r="F44" s="68">
        <f>'92～93'!D44</f>
        <v>5559449600</v>
      </c>
      <c r="G44" s="67">
        <f t="shared" si="0"/>
        <v>26785684500</v>
      </c>
      <c r="H44" s="66">
        <f>'96～97'!H44</f>
        <v>96859</v>
      </c>
      <c r="I44" s="67">
        <f>'96～97'!N44</f>
        <v>91601</v>
      </c>
      <c r="J44" s="69">
        <f>'92～93'!H44+'94'!E44</f>
        <v>6837406500</v>
      </c>
      <c r="K44" s="67">
        <f>'92～93'!I44+'94'!F44</f>
        <v>6649426000</v>
      </c>
      <c r="L44" s="70"/>
    </row>
    <row r="45" spans="1:12" s="9" customFormat="1">
      <c r="A45" s="28"/>
      <c r="B45" s="32" t="s">
        <v>82</v>
      </c>
      <c r="C45" s="322">
        <f>'95'!H45</f>
        <v>498892523808</v>
      </c>
      <c r="D45" s="323">
        <f>'95'!I45</f>
        <v>505133711989</v>
      </c>
      <c r="E45" s="75">
        <f>'92～93'!C45+'94'!C45</f>
        <v>9319083100</v>
      </c>
      <c r="F45" s="76">
        <f>'92～93'!D45</f>
        <v>1515303300</v>
      </c>
      <c r="G45" s="36">
        <f t="shared" si="0"/>
        <v>10834386400</v>
      </c>
      <c r="H45" s="75">
        <f>'96～97'!H45</f>
        <v>4982</v>
      </c>
      <c r="I45" s="36">
        <f>'96～97'!N45</f>
        <v>1896</v>
      </c>
      <c r="J45" s="56">
        <f>'92～93'!H45+'94'!E45</f>
        <v>2715840400</v>
      </c>
      <c r="K45" s="57">
        <f>'92～93'!I45+'94'!F45</f>
        <v>2706182000</v>
      </c>
      <c r="L45" s="10"/>
    </row>
    <row r="46" spans="1:12" s="9" customFormat="1">
      <c r="A46" s="60" t="s">
        <v>97</v>
      </c>
      <c r="B46" s="61" t="s">
        <v>84</v>
      </c>
      <c r="C46" s="318">
        <f>'95'!H46</f>
        <v>811463546826</v>
      </c>
      <c r="D46" s="319">
        <f>'95'!I46</f>
        <v>960232275942</v>
      </c>
      <c r="E46" s="62">
        <f>'92～93'!C46+'94'!C46</f>
        <v>11423695600</v>
      </c>
      <c r="F46" s="64">
        <f>'92～93'!D46</f>
        <v>2878105300</v>
      </c>
      <c r="G46" s="63">
        <f t="shared" si="0"/>
        <v>14301800900</v>
      </c>
      <c r="H46" s="62">
        <f>'96～97'!H46</f>
        <v>56665</v>
      </c>
      <c r="I46" s="63">
        <f>'96～97'!N46</f>
        <v>50921</v>
      </c>
      <c r="J46" s="62">
        <f>'92～93'!H46+'94'!E46</f>
        <v>3658682900</v>
      </c>
      <c r="K46" s="63">
        <f>'92～93'!I46+'94'!F46</f>
        <v>3547706000</v>
      </c>
      <c r="L46" s="10"/>
    </row>
    <row r="47" spans="1:12" s="71" customFormat="1" ht="14.25" thickBot="1">
      <c r="A47" s="30"/>
      <c r="B47" s="77" t="s">
        <v>33</v>
      </c>
      <c r="C47" s="324">
        <f>'95'!H47</f>
        <v>1310356070634</v>
      </c>
      <c r="D47" s="325">
        <f>'95'!I47</f>
        <v>1465365987931</v>
      </c>
      <c r="E47" s="78">
        <f>'92～93'!C47+'94'!C47</f>
        <v>20742778700</v>
      </c>
      <c r="F47" s="80">
        <f>'92～93'!D47</f>
        <v>4393408600</v>
      </c>
      <c r="G47" s="79">
        <f t="shared" si="0"/>
        <v>25136187300</v>
      </c>
      <c r="H47" s="78">
        <f>'96～97'!H47</f>
        <v>61647</v>
      </c>
      <c r="I47" s="79">
        <f>'96～97'!N47</f>
        <v>52817</v>
      </c>
      <c r="J47" s="66">
        <f>'92～93'!H47+'94'!E47</f>
        <v>6374523300</v>
      </c>
      <c r="K47" s="67">
        <f>'92～93'!I47+'94'!F47</f>
        <v>6253888000</v>
      </c>
      <c r="L47" s="70"/>
    </row>
    <row r="48" spans="1:12" s="9" customFormat="1">
      <c r="A48" s="24"/>
      <c r="B48" s="55" t="s">
        <v>82</v>
      </c>
      <c r="C48" s="316">
        <f>'95'!H48</f>
        <v>377825648947</v>
      </c>
      <c r="D48" s="317">
        <f>'95'!I48</f>
        <v>372773733007</v>
      </c>
      <c r="E48" s="56">
        <f>'92～93'!C48+'94'!C48</f>
        <v>7252014800</v>
      </c>
      <c r="F48" s="58">
        <f>'92～93'!D48</f>
        <v>1118216700</v>
      </c>
      <c r="G48" s="57">
        <f t="shared" si="0"/>
        <v>8370231500</v>
      </c>
      <c r="H48" s="56">
        <f>'96～97'!H48</f>
        <v>3936</v>
      </c>
      <c r="I48" s="57">
        <f>'96～97'!N48</f>
        <v>2028</v>
      </c>
      <c r="J48" s="59">
        <f>'92～93'!H48+'94'!E48</f>
        <v>2098236500</v>
      </c>
      <c r="K48" s="57">
        <f>'92～93'!I48+'94'!F48</f>
        <v>2090665000</v>
      </c>
      <c r="L48" s="10"/>
    </row>
    <row r="49" spans="1:12" s="9" customFormat="1">
      <c r="A49" s="60" t="s">
        <v>98</v>
      </c>
      <c r="B49" s="61" t="s">
        <v>84</v>
      </c>
      <c r="C49" s="318">
        <f>'95'!H49</f>
        <v>750404320264</v>
      </c>
      <c r="D49" s="319">
        <f>'95'!I49</f>
        <v>916223692186</v>
      </c>
      <c r="E49" s="62">
        <f>'92～93'!C49+'94'!C49</f>
        <v>10556070900</v>
      </c>
      <c r="F49" s="64">
        <f>'92～93'!D49</f>
        <v>2744205800</v>
      </c>
      <c r="G49" s="63">
        <f t="shared" si="0"/>
        <v>13300276700</v>
      </c>
      <c r="H49" s="62">
        <f>'96～97'!H49</f>
        <v>93391</v>
      </c>
      <c r="I49" s="63">
        <f>'96～97'!N49</f>
        <v>87420</v>
      </c>
      <c r="J49" s="65">
        <f>'92～93'!H49+'94'!E49</f>
        <v>3463141700</v>
      </c>
      <c r="K49" s="63">
        <f>'92～93'!I49+'94'!F49</f>
        <v>3279045000</v>
      </c>
      <c r="L49" s="10"/>
    </row>
    <row r="50" spans="1:12" s="71" customFormat="1" ht="14.25" thickBot="1">
      <c r="A50" s="49"/>
      <c r="B50" s="21" t="s">
        <v>33</v>
      </c>
      <c r="C50" s="320">
        <f>'95'!H50</f>
        <v>1128229969211</v>
      </c>
      <c r="D50" s="321">
        <f>'95'!I50</f>
        <v>1288997425193</v>
      </c>
      <c r="E50" s="66">
        <f>'92～93'!C50+'94'!C50</f>
        <v>17808085700</v>
      </c>
      <c r="F50" s="68">
        <f>'92～93'!D50</f>
        <v>3862422500</v>
      </c>
      <c r="G50" s="67">
        <f t="shared" si="0"/>
        <v>21670508200</v>
      </c>
      <c r="H50" s="66">
        <f>'96～97'!H50</f>
        <v>97327</v>
      </c>
      <c r="I50" s="67">
        <f>'96～97'!N50</f>
        <v>89448</v>
      </c>
      <c r="J50" s="69">
        <f>'92～93'!H50+'94'!E50</f>
        <v>5561378200</v>
      </c>
      <c r="K50" s="67">
        <f>'92～93'!I50+'94'!F50</f>
        <v>5369710000</v>
      </c>
      <c r="L50" s="70"/>
    </row>
    <row r="51" spans="1:12" s="9" customFormat="1">
      <c r="A51" s="24"/>
      <c r="B51" s="55" t="s">
        <v>82</v>
      </c>
      <c r="C51" s="316">
        <f>'95'!H51</f>
        <v>98612491755</v>
      </c>
      <c r="D51" s="317">
        <f>'95'!I51</f>
        <v>99595411433</v>
      </c>
      <c r="E51" s="56">
        <f>'92～93'!C51+'94'!C51</f>
        <v>2013681900</v>
      </c>
      <c r="F51" s="58">
        <f>'92～93'!D51</f>
        <v>298747000</v>
      </c>
      <c r="G51" s="57">
        <f t="shared" si="0"/>
        <v>2312428900</v>
      </c>
      <c r="H51" s="56">
        <f>'96～97'!H51</f>
        <v>1365</v>
      </c>
      <c r="I51" s="57">
        <f>'96～97'!N51</f>
        <v>768</v>
      </c>
      <c r="J51" s="59">
        <f>'92～93'!H51+'94'!E51</f>
        <v>580042900</v>
      </c>
      <c r="K51" s="57">
        <f>'92～93'!I51+'94'!F51</f>
        <v>577462000</v>
      </c>
      <c r="L51" s="10"/>
    </row>
    <row r="52" spans="1:12" s="9" customFormat="1">
      <c r="A52" s="60" t="s">
        <v>99</v>
      </c>
      <c r="B52" s="61" t="s">
        <v>84</v>
      </c>
      <c r="C52" s="318">
        <f>'95'!H52</f>
        <v>311875560845</v>
      </c>
      <c r="D52" s="319">
        <f>'95'!I52</f>
        <v>407208999462</v>
      </c>
      <c r="E52" s="62">
        <f>'92～93'!C52+'94'!C52</f>
        <v>4387665500</v>
      </c>
      <c r="F52" s="64">
        <f>'92～93'!D52</f>
        <v>1219598700</v>
      </c>
      <c r="G52" s="63">
        <f t="shared" si="0"/>
        <v>5607264200</v>
      </c>
      <c r="H52" s="62">
        <f>'96～97'!H52</f>
        <v>40531</v>
      </c>
      <c r="I52" s="63">
        <f>'96～97'!N52</f>
        <v>39450</v>
      </c>
      <c r="J52" s="65">
        <f>'92～93'!H52+'94'!E52</f>
        <v>1459665200</v>
      </c>
      <c r="K52" s="63">
        <f>'92～93'!I52+'94'!F52</f>
        <v>1382533000</v>
      </c>
      <c r="L52" s="10"/>
    </row>
    <row r="53" spans="1:12" s="71" customFormat="1" ht="14.25" thickBot="1">
      <c r="A53" s="49"/>
      <c r="B53" s="21" t="s">
        <v>33</v>
      </c>
      <c r="C53" s="320">
        <f>'95'!H53</f>
        <v>410488052600</v>
      </c>
      <c r="D53" s="321">
        <f>'95'!I53</f>
        <v>506804410895</v>
      </c>
      <c r="E53" s="66">
        <f>'92～93'!C53+'94'!C53</f>
        <v>6401347400</v>
      </c>
      <c r="F53" s="68">
        <f>'92～93'!D53</f>
        <v>1518345700</v>
      </c>
      <c r="G53" s="67">
        <f t="shared" si="0"/>
        <v>7919693100</v>
      </c>
      <c r="H53" s="66">
        <f>'96～97'!H53</f>
        <v>41896</v>
      </c>
      <c r="I53" s="67">
        <f>'96～97'!N53</f>
        <v>40218</v>
      </c>
      <c r="J53" s="69">
        <f>'92～93'!H53+'94'!E53</f>
        <v>2039708100</v>
      </c>
      <c r="K53" s="67">
        <f>'92～93'!I53+'94'!F53</f>
        <v>1959995000</v>
      </c>
      <c r="L53" s="70"/>
    </row>
    <row r="54" spans="1:12" s="9" customFormat="1">
      <c r="A54" s="24"/>
      <c r="B54" s="55" t="s">
        <v>82</v>
      </c>
      <c r="C54" s="316">
        <f>'95'!H54</f>
        <v>97886086232</v>
      </c>
      <c r="D54" s="317">
        <f>'95'!I54</f>
        <v>86535515078</v>
      </c>
      <c r="E54" s="56">
        <f>'92～93'!C54+'94'!C54</f>
        <v>1678101000</v>
      </c>
      <c r="F54" s="58">
        <f>'92～93'!D54</f>
        <v>259568000</v>
      </c>
      <c r="G54" s="57">
        <f t="shared" si="0"/>
        <v>1937669000</v>
      </c>
      <c r="H54" s="56">
        <f>'96～97'!H54</f>
        <v>1823</v>
      </c>
      <c r="I54" s="57">
        <f>'96～97'!N54</f>
        <v>748</v>
      </c>
      <c r="J54" s="59">
        <f>'92～93'!H54+'94'!E54</f>
        <v>487091000</v>
      </c>
      <c r="K54" s="57">
        <f>'92～93'!I54+'94'!F54</f>
        <v>483526000</v>
      </c>
      <c r="L54" s="10"/>
    </row>
    <row r="55" spans="1:12" s="9" customFormat="1">
      <c r="A55" s="60" t="s">
        <v>100</v>
      </c>
      <c r="B55" s="61" t="s">
        <v>84</v>
      </c>
      <c r="C55" s="318">
        <f>'95'!H55</f>
        <v>430670605325</v>
      </c>
      <c r="D55" s="319">
        <f>'95'!I55</f>
        <v>531515756220</v>
      </c>
      <c r="E55" s="62">
        <f>'92～93'!C55+'94'!C55</f>
        <v>6066493600</v>
      </c>
      <c r="F55" s="64">
        <f>'92～93'!D55</f>
        <v>1592287000</v>
      </c>
      <c r="G55" s="63">
        <f t="shared" si="0"/>
        <v>7658780600</v>
      </c>
      <c r="H55" s="62">
        <f>'96～97'!H55</f>
        <v>49506</v>
      </c>
      <c r="I55" s="63">
        <f>'96～97'!N55</f>
        <v>44404</v>
      </c>
      <c r="J55" s="65">
        <f>'92～93'!H55+'94'!E55</f>
        <v>1986632600</v>
      </c>
      <c r="K55" s="63">
        <f>'92～93'!I55+'94'!F55</f>
        <v>1890716000</v>
      </c>
      <c r="L55" s="10"/>
    </row>
    <row r="56" spans="1:12" s="71" customFormat="1" ht="14.25" thickBot="1">
      <c r="A56" s="49"/>
      <c r="B56" s="21" t="s">
        <v>33</v>
      </c>
      <c r="C56" s="320">
        <f>'95'!H56</f>
        <v>528556691557</v>
      </c>
      <c r="D56" s="321">
        <f>'95'!I56</f>
        <v>618051271298</v>
      </c>
      <c r="E56" s="66">
        <f>'92～93'!C56+'94'!C56</f>
        <v>7744594600</v>
      </c>
      <c r="F56" s="68">
        <f>'92～93'!D56</f>
        <v>1851855000</v>
      </c>
      <c r="G56" s="67">
        <f t="shared" si="0"/>
        <v>9596449600</v>
      </c>
      <c r="H56" s="66">
        <f>'96～97'!H56</f>
        <v>51329</v>
      </c>
      <c r="I56" s="67">
        <f>'96～97'!N56</f>
        <v>45152</v>
      </c>
      <c r="J56" s="69">
        <f>'92～93'!H56+'94'!E56</f>
        <v>2473723600</v>
      </c>
      <c r="K56" s="67">
        <f>'92～93'!I56+'94'!F56</f>
        <v>2374242000</v>
      </c>
      <c r="L56" s="70"/>
    </row>
    <row r="57" spans="1:12" s="9" customFormat="1">
      <c r="A57" s="24"/>
      <c r="B57" s="55" t="s">
        <v>82</v>
      </c>
      <c r="C57" s="316">
        <f>'95'!H57</f>
        <v>112028593292</v>
      </c>
      <c r="D57" s="317">
        <f>'95'!I57</f>
        <v>109626405161</v>
      </c>
      <c r="E57" s="56">
        <f>'92～93'!C57+'94'!C57</f>
        <v>1941994900</v>
      </c>
      <c r="F57" s="58">
        <f>'92～93'!D57</f>
        <v>328833300</v>
      </c>
      <c r="G57" s="57">
        <f t="shared" si="0"/>
        <v>2270828200</v>
      </c>
      <c r="H57" s="56">
        <f>'96～97'!H57</f>
        <v>1744</v>
      </c>
      <c r="I57" s="57">
        <f>'96～97'!N57</f>
        <v>899</v>
      </c>
      <c r="J57" s="59">
        <f>'92～93'!H57+'94'!E57</f>
        <v>570257200</v>
      </c>
      <c r="K57" s="57">
        <f>'92～93'!I57+'94'!F57</f>
        <v>566857000</v>
      </c>
      <c r="L57" s="10"/>
    </row>
    <row r="58" spans="1:12" s="9" customFormat="1">
      <c r="A58" s="60" t="s">
        <v>101</v>
      </c>
      <c r="B58" s="61" t="s">
        <v>84</v>
      </c>
      <c r="C58" s="318">
        <f>'95'!H58</f>
        <v>312075487742</v>
      </c>
      <c r="D58" s="319">
        <f>'95'!I58</f>
        <v>401718872383</v>
      </c>
      <c r="E58" s="62">
        <f>'92～93'!C58+'94'!C58</f>
        <v>4395430300</v>
      </c>
      <c r="F58" s="64">
        <f>'92～93'!D58</f>
        <v>1203399600</v>
      </c>
      <c r="G58" s="63">
        <f t="shared" si="0"/>
        <v>5598829900</v>
      </c>
      <c r="H58" s="62">
        <f>'96～97'!H58</f>
        <v>36277</v>
      </c>
      <c r="I58" s="63">
        <f>'96～97'!N58</f>
        <v>34596</v>
      </c>
      <c r="J58" s="65">
        <f>'92～93'!H58+'94'!E58</f>
        <v>1451866900</v>
      </c>
      <c r="K58" s="63">
        <f>'92～93'!I58+'94'!F58</f>
        <v>1382321000</v>
      </c>
      <c r="L58" s="10"/>
    </row>
    <row r="59" spans="1:12" s="71" customFormat="1" ht="14.25" thickBot="1">
      <c r="A59" s="49"/>
      <c r="B59" s="21" t="s">
        <v>33</v>
      </c>
      <c r="C59" s="320">
        <f>'95'!H59</f>
        <v>424104081034</v>
      </c>
      <c r="D59" s="321">
        <f>'95'!I59</f>
        <v>511345277544</v>
      </c>
      <c r="E59" s="66">
        <f>'92～93'!C59+'94'!C59</f>
        <v>6337425200</v>
      </c>
      <c r="F59" s="68">
        <f>'92～93'!D59</f>
        <v>1532232900</v>
      </c>
      <c r="G59" s="67">
        <f t="shared" si="0"/>
        <v>7869658100</v>
      </c>
      <c r="H59" s="66">
        <f>'96～97'!H59</f>
        <v>38021</v>
      </c>
      <c r="I59" s="67">
        <f>'96～97'!N59</f>
        <v>35495</v>
      </c>
      <c r="J59" s="69">
        <f>'92～93'!H59+'94'!E59</f>
        <v>2022124100</v>
      </c>
      <c r="K59" s="67">
        <f>'92～93'!I59+'94'!F59</f>
        <v>1949178000</v>
      </c>
      <c r="L59" s="70"/>
    </row>
    <row r="60" spans="1:12" s="9" customFormat="1">
      <c r="A60" s="24"/>
      <c r="B60" s="55" t="s">
        <v>82</v>
      </c>
      <c r="C60" s="316">
        <f>'95'!H60</f>
        <v>7312998221726</v>
      </c>
      <c r="D60" s="317">
        <f>'95'!I60</f>
        <v>7425303034944</v>
      </c>
      <c r="E60" s="56">
        <f>'92～93'!C60+'94'!C60</f>
        <v>129116071100</v>
      </c>
      <c r="F60" s="58">
        <f>'92～93'!D60</f>
        <v>22273775900</v>
      </c>
      <c r="G60" s="57">
        <f t="shared" si="0"/>
        <v>151389847000</v>
      </c>
      <c r="H60" s="56">
        <f>'96～97'!H60</f>
        <v>74035</v>
      </c>
      <c r="I60" s="57">
        <f>'96～97'!N60</f>
        <v>41706</v>
      </c>
      <c r="J60" s="59">
        <f>'92～93'!H60+'94'!E60</f>
        <v>37955440000</v>
      </c>
      <c r="K60" s="57">
        <f>'92～93'!I60+'94'!F60</f>
        <v>37811469000</v>
      </c>
      <c r="L60" s="10"/>
    </row>
    <row r="61" spans="1:12" s="9" customFormat="1">
      <c r="A61" s="60" t="s">
        <v>102</v>
      </c>
      <c r="B61" s="61" t="s">
        <v>84</v>
      </c>
      <c r="C61" s="318">
        <f>'95'!H61</f>
        <v>10594593210725</v>
      </c>
      <c r="D61" s="319">
        <f>'95'!I61</f>
        <v>13502401900123</v>
      </c>
      <c r="E61" s="62">
        <f>'92～93'!C61+'94'!C61</f>
        <v>148976345900</v>
      </c>
      <c r="F61" s="64">
        <f>'92～93'!D61</f>
        <v>40446924200</v>
      </c>
      <c r="G61" s="63">
        <f t="shared" si="0"/>
        <v>189423270100</v>
      </c>
      <c r="H61" s="62">
        <f>'96～97'!H61</f>
        <v>1225820</v>
      </c>
      <c r="I61" s="63">
        <f>'96～97'!N61</f>
        <v>1185532</v>
      </c>
      <c r="J61" s="65">
        <f>'92～93'!H61+'94'!E61</f>
        <v>49141605100</v>
      </c>
      <c r="K61" s="63">
        <f>'92～93'!I61+'94'!F61</f>
        <v>46760555000</v>
      </c>
      <c r="L61" s="10"/>
    </row>
    <row r="62" spans="1:12" s="71" customFormat="1" ht="14.25" thickBot="1">
      <c r="A62" s="49"/>
      <c r="B62" s="21" t="s">
        <v>33</v>
      </c>
      <c r="C62" s="320">
        <f>'95'!H62</f>
        <v>17907591432451</v>
      </c>
      <c r="D62" s="321">
        <f>'95'!I62</f>
        <v>20927704935067</v>
      </c>
      <c r="E62" s="66">
        <f>'92～93'!C62+'94'!C62</f>
        <v>278092417000</v>
      </c>
      <c r="F62" s="68">
        <f>'92～93'!D62</f>
        <v>62720700100</v>
      </c>
      <c r="G62" s="67">
        <f t="shared" si="0"/>
        <v>340813117100</v>
      </c>
      <c r="H62" s="66">
        <f>'96～97'!H62</f>
        <v>1299855</v>
      </c>
      <c r="I62" s="67">
        <f>'96～97'!N62</f>
        <v>1227238</v>
      </c>
      <c r="J62" s="69">
        <f>'92～93'!H62+'94'!E62</f>
        <v>87097045100</v>
      </c>
      <c r="K62" s="67">
        <f>'92～93'!I62+'94'!F62</f>
        <v>84572024000</v>
      </c>
      <c r="L62" s="70"/>
    </row>
    <row r="63" spans="1:12" s="9" customFormat="1"/>
    <row r="64" spans="1:12" s="9" customFormat="1"/>
    <row r="65" spans="1:13" s="9" customFormat="1">
      <c r="A65" s="384" t="s">
        <v>144</v>
      </c>
      <c r="B65" s="384"/>
      <c r="C65" s="384"/>
      <c r="D65" s="384"/>
      <c r="E65" s="384"/>
      <c r="F65" s="384"/>
      <c r="G65" s="384" t="s">
        <v>145</v>
      </c>
      <c r="H65" s="384"/>
      <c r="I65" s="384"/>
      <c r="J65" s="384"/>
      <c r="K65" s="384"/>
      <c r="L65" s="384"/>
      <c r="M65" s="384"/>
    </row>
    <row r="66" spans="1:13" s="9" customFormat="1"/>
    <row r="67" spans="1:13" s="9" customFormat="1"/>
    <row r="68" spans="1:13" s="9" customFormat="1"/>
  </sheetData>
  <mergeCells count="6">
    <mergeCell ref="A65:F65"/>
    <mergeCell ref="G65:M65"/>
    <mergeCell ref="C4:D4"/>
    <mergeCell ref="E4:F4"/>
    <mergeCell ref="H4:I4"/>
    <mergeCell ref="J4:K4"/>
  </mergeCells>
  <phoneticPr fontId="6"/>
  <pageMargins left="0.70866141732283472" right="0.70866141732283472" top="0.78740157480314965" bottom="0" header="0.31496062992125984" footer="0"/>
  <pageSetup paperSize="9" scale="94" fitToWidth="0" orientation="portrait" r:id="rId1"/>
  <colBreaks count="1" manualBreakCount="1">
    <brk id="6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66"/>
  <sheetViews>
    <sheetView zoomScale="130" zoomScaleNormal="130" zoomScaleSheetLayoutView="115" workbookViewId="0">
      <pane xSplit="2" ySplit="5" topLeftCell="C45" activePane="bottomRight" state="frozen"/>
      <selection activeCell="J54" sqref="J54:Q54"/>
      <selection pane="topRight" activeCell="J54" sqref="J54:Q54"/>
      <selection pane="bottomLeft" activeCell="J54" sqref="J54:Q54"/>
      <selection pane="bottomRight" activeCell="C50" sqref="C50"/>
    </sheetView>
  </sheetViews>
  <sheetFormatPr defaultColWidth="11.375" defaultRowHeight="13.5"/>
  <cols>
    <col min="1" max="1" width="11.375" customWidth="1"/>
    <col min="2" max="2" width="14.25" style="3" customWidth="1"/>
    <col min="3" max="4" width="16.375" customWidth="1"/>
    <col min="5" max="5" width="17.375" customWidth="1"/>
    <col min="6" max="7" width="11.375" customWidth="1"/>
    <col min="8" max="9" width="16.375" customWidth="1"/>
    <col min="10" max="10" width="16" bestFit="1" customWidth="1"/>
    <col min="11" max="11" width="5.375" customWidth="1"/>
    <col min="12" max="12" width="17.375" customWidth="1"/>
    <col min="13" max="13" width="9" customWidth="1"/>
    <col min="14" max="15" width="16.375" customWidth="1"/>
  </cols>
  <sheetData>
    <row r="1" spans="1:16" s="51" customFormat="1"/>
    <row r="2" spans="1:16" s="51" customFormat="1">
      <c r="A2" s="51" t="s">
        <v>48</v>
      </c>
      <c r="B2" s="51" t="s">
        <v>49</v>
      </c>
      <c r="D2" s="224"/>
    </row>
    <row r="3" spans="1:16" s="51" customFormat="1" ht="14.25" thickBot="1">
      <c r="A3" s="53" t="s">
        <v>54</v>
      </c>
      <c r="B3" s="53"/>
      <c r="C3" s="53"/>
      <c r="D3" s="53"/>
      <c r="E3" s="188"/>
      <c r="G3" s="187"/>
      <c r="H3" s="53"/>
      <c r="I3" s="187"/>
      <c r="J3" s="53"/>
      <c r="K3" s="53"/>
      <c r="L3" s="53"/>
      <c r="M3" s="53"/>
      <c r="N3" s="53"/>
      <c r="O3" s="53"/>
    </row>
    <row r="4" spans="1:16" s="9" customFormat="1">
      <c r="A4" s="11" t="s">
        <v>56</v>
      </c>
      <c r="B4" s="13"/>
      <c r="C4" s="82" t="s">
        <v>171</v>
      </c>
      <c r="D4" s="83" t="s">
        <v>172</v>
      </c>
      <c r="E4" s="84" t="s">
        <v>69</v>
      </c>
      <c r="F4" s="82" t="s">
        <v>70</v>
      </c>
      <c r="G4" s="85"/>
      <c r="H4" s="82" t="s">
        <v>71</v>
      </c>
      <c r="I4" s="85"/>
      <c r="J4" s="86"/>
      <c r="K4" s="87"/>
      <c r="L4" s="87"/>
      <c r="M4" s="87"/>
      <c r="N4" s="87"/>
      <c r="O4" s="87"/>
      <c r="P4" s="10"/>
    </row>
    <row r="5" spans="1:16" s="9" customFormat="1" ht="14.25" thickBot="1">
      <c r="A5" s="16"/>
      <c r="B5" s="18"/>
      <c r="C5" s="88" t="s">
        <v>75</v>
      </c>
      <c r="D5" s="89" t="s">
        <v>76</v>
      </c>
      <c r="E5" s="90" t="s">
        <v>77</v>
      </c>
      <c r="F5" s="88" t="s">
        <v>75</v>
      </c>
      <c r="G5" s="90" t="s">
        <v>76</v>
      </c>
      <c r="H5" s="91" t="s">
        <v>78</v>
      </c>
      <c r="I5" s="92" t="s">
        <v>79</v>
      </c>
      <c r="J5" s="86"/>
      <c r="K5" s="87"/>
      <c r="L5" s="87"/>
      <c r="M5" s="87"/>
      <c r="N5" s="87"/>
      <c r="O5" s="87"/>
      <c r="P5" s="10"/>
    </row>
    <row r="6" spans="1:16" s="9" customFormat="1">
      <c r="A6" s="24"/>
      <c r="B6" s="55" t="s">
        <v>82</v>
      </c>
      <c r="C6" s="228">
        <v>12420564600</v>
      </c>
      <c r="D6" s="229">
        <v>2748603000</v>
      </c>
      <c r="E6" s="230">
        <f>C6+D6</f>
        <v>15169167600</v>
      </c>
      <c r="F6" s="228">
        <v>4083</v>
      </c>
      <c r="G6" s="230">
        <v>4074</v>
      </c>
      <c r="H6" s="228">
        <v>3798258600</v>
      </c>
      <c r="I6" s="230">
        <v>3790303000</v>
      </c>
      <c r="J6" s="86"/>
      <c r="K6" s="87"/>
      <c r="L6" s="96"/>
      <c r="M6" s="96"/>
      <c r="N6" s="96"/>
      <c r="O6" s="96"/>
      <c r="P6" s="10"/>
    </row>
    <row r="7" spans="1:16" s="9" customFormat="1">
      <c r="A7" s="60" t="s">
        <v>83</v>
      </c>
      <c r="B7" s="61" t="s">
        <v>84</v>
      </c>
      <c r="C7" s="231">
        <v>10659331200</v>
      </c>
      <c r="D7" s="232">
        <v>2932083400</v>
      </c>
      <c r="E7" s="233">
        <f>C7+D7</f>
        <v>13591414600</v>
      </c>
      <c r="F7" s="231">
        <v>94894</v>
      </c>
      <c r="G7" s="233">
        <v>94645</v>
      </c>
      <c r="H7" s="231">
        <v>3535474600</v>
      </c>
      <c r="I7" s="233">
        <v>3351980000</v>
      </c>
      <c r="J7" s="100"/>
      <c r="K7" s="87"/>
      <c r="L7" s="96"/>
      <c r="M7" s="96"/>
      <c r="N7" s="96"/>
      <c r="O7" s="96"/>
      <c r="P7" s="10"/>
    </row>
    <row r="8" spans="1:16" s="71" customFormat="1" ht="14.25" customHeight="1" thickBot="1">
      <c r="A8" s="49"/>
      <c r="B8" s="21" t="s">
        <v>33</v>
      </c>
      <c r="C8" s="234">
        <f t="shared" ref="C8:I8" si="0">C6+C7</f>
        <v>23079895800</v>
      </c>
      <c r="D8" s="235">
        <f t="shared" si="0"/>
        <v>5680686400</v>
      </c>
      <c r="E8" s="236">
        <f>E6+E7</f>
        <v>28760582200</v>
      </c>
      <c r="F8" s="234">
        <f t="shared" si="0"/>
        <v>98977</v>
      </c>
      <c r="G8" s="236">
        <f t="shared" si="0"/>
        <v>98719</v>
      </c>
      <c r="H8" s="234">
        <f t="shared" si="0"/>
        <v>7333733200</v>
      </c>
      <c r="I8" s="236">
        <f t="shared" si="0"/>
        <v>7142283000</v>
      </c>
      <c r="J8" s="86"/>
      <c r="K8" s="104"/>
      <c r="L8" s="96"/>
      <c r="M8" s="96"/>
      <c r="N8" s="96"/>
      <c r="O8" s="96"/>
      <c r="P8" s="70"/>
    </row>
    <row r="9" spans="1:16" s="74" customFormat="1">
      <c r="A9" s="72"/>
      <c r="B9" s="55" t="s">
        <v>82</v>
      </c>
      <c r="C9" s="228">
        <v>7538620500</v>
      </c>
      <c r="D9" s="229">
        <v>1656795900</v>
      </c>
      <c r="E9" s="230">
        <f>C9+D9</f>
        <v>9195416400</v>
      </c>
      <c r="F9" s="228">
        <v>3706</v>
      </c>
      <c r="G9" s="230">
        <v>3536</v>
      </c>
      <c r="H9" s="228">
        <v>2304335400</v>
      </c>
      <c r="I9" s="230">
        <v>2297027000</v>
      </c>
      <c r="J9" s="86"/>
      <c r="K9" s="87"/>
      <c r="L9" s="96"/>
      <c r="M9" s="96"/>
      <c r="N9" s="96"/>
      <c r="O9" s="96"/>
      <c r="P9" s="73"/>
    </row>
    <row r="10" spans="1:16" s="9" customFormat="1">
      <c r="A10" s="60" t="s">
        <v>85</v>
      </c>
      <c r="B10" s="61" t="s">
        <v>84</v>
      </c>
      <c r="C10" s="231">
        <v>9088461700</v>
      </c>
      <c r="D10" s="232">
        <v>2465254200</v>
      </c>
      <c r="E10" s="233">
        <f>C10+D10</f>
        <v>11553715900</v>
      </c>
      <c r="F10" s="231">
        <v>79234</v>
      </c>
      <c r="G10" s="233">
        <v>77642</v>
      </c>
      <c r="H10" s="231">
        <v>3004849900</v>
      </c>
      <c r="I10" s="233">
        <v>2849622000</v>
      </c>
      <c r="J10" s="100"/>
      <c r="K10" s="87"/>
      <c r="L10" s="96"/>
      <c r="M10" s="96"/>
      <c r="N10" s="96"/>
      <c r="O10" s="96"/>
      <c r="P10" s="10"/>
    </row>
    <row r="11" spans="1:16" s="71" customFormat="1" ht="14.25" thickBot="1">
      <c r="A11" s="49"/>
      <c r="B11" s="21" t="s">
        <v>33</v>
      </c>
      <c r="C11" s="234">
        <f t="shared" ref="C11:I11" si="1">C9+C10</f>
        <v>16627082200</v>
      </c>
      <c r="D11" s="235">
        <f t="shared" si="1"/>
        <v>4122050100</v>
      </c>
      <c r="E11" s="236">
        <f t="shared" si="1"/>
        <v>20749132300</v>
      </c>
      <c r="F11" s="234">
        <f t="shared" si="1"/>
        <v>82940</v>
      </c>
      <c r="G11" s="236">
        <f t="shared" si="1"/>
        <v>81178</v>
      </c>
      <c r="H11" s="234">
        <f t="shared" si="1"/>
        <v>5309185300</v>
      </c>
      <c r="I11" s="236">
        <f t="shared" si="1"/>
        <v>5146649000</v>
      </c>
      <c r="J11" s="86"/>
      <c r="K11" s="104"/>
      <c r="L11" s="96"/>
      <c r="M11" s="96"/>
      <c r="N11" s="96"/>
      <c r="O11" s="96"/>
      <c r="P11" s="70"/>
    </row>
    <row r="12" spans="1:16" s="9" customFormat="1">
      <c r="A12" s="24"/>
      <c r="B12" s="55" t="s">
        <v>82</v>
      </c>
      <c r="C12" s="228">
        <v>18180152700</v>
      </c>
      <c r="D12" s="229">
        <v>3933857500</v>
      </c>
      <c r="E12" s="230">
        <f>C12+D12</f>
        <v>22114010200</v>
      </c>
      <c r="F12" s="228">
        <v>2666</v>
      </c>
      <c r="G12" s="230">
        <v>2666</v>
      </c>
      <c r="H12" s="228">
        <v>5532434200</v>
      </c>
      <c r="I12" s="230">
        <v>5527192000</v>
      </c>
      <c r="J12" s="86"/>
      <c r="K12" s="87"/>
      <c r="L12" s="96"/>
      <c r="M12" s="96"/>
      <c r="N12" s="96"/>
      <c r="O12" s="96"/>
      <c r="P12" s="10"/>
    </row>
    <row r="13" spans="1:16" s="9" customFormat="1">
      <c r="A13" s="60" t="s">
        <v>86</v>
      </c>
      <c r="B13" s="61" t="s">
        <v>84</v>
      </c>
      <c r="C13" s="231">
        <v>4691437500</v>
      </c>
      <c r="D13" s="232">
        <v>1193231200</v>
      </c>
      <c r="E13" s="233">
        <f>C13+D13</f>
        <v>5884668700</v>
      </c>
      <c r="F13" s="231">
        <v>41972</v>
      </c>
      <c r="G13" s="233">
        <v>41972</v>
      </c>
      <c r="H13" s="231">
        <v>1532748700</v>
      </c>
      <c r="I13" s="233">
        <v>1450640000</v>
      </c>
      <c r="J13" s="100"/>
      <c r="K13" s="87"/>
      <c r="L13" s="96"/>
      <c r="M13" s="96"/>
      <c r="N13" s="96"/>
      <c r="O13" s="96"/>
      <c r="P13" s="10"/>
    </row>
    <row r="14" spans="1:16" s="71" customFormat="1" ht="14.25" thickBot="1">
      <c r="A14" s="49"/>
      <c r="B14" s="21" t="s">
        <v>33</v>
      </c>
      <c r="C14" s="234">
        <f t="shared" ref="C14:I14" si="2">C12+C13</f>
        <v>22871590200</v>
      </c>
      <c r="D14" s="235">
        <f t="shared" si="2"/>
        <v>5127088700</v>
      </c>
      <c r="E14" s="236">
        <f t="shared" si="2"/>
        <v>27998678900</v>
      </c>
      <c r="F14" s="234">
        <f t="shared" si="2"/>
        <v>44638</v>
      </c>
      <c r="G14" s="236">
        <f t="shared" si="2"/>
        <v>44638</v>
      </c>
      <c r="H14" s="234">
        <f t="shared" si="2"/>
        <v>7065182900</v>
      </c>
      <c r="I14" s="236">
        <f t="shared" si="2"/>
        <v>6977832000</v>
      </c>
      <c r="J14" s="86"/>
      <c r="K14" s="104"/>
      <c r="L14" s="96"/>
      <c r="M14" s="96"/>
      <c r="N14" s="96"/>
      <c r="O14" s="96"/>
      <c r="P14" s="70"/>
    </row>
    <row r="15" spans="1:16" s="9" customFormat="1">
      <c r="A15" s="24"/>
      <c r="B15" s="55" t="s">
        <v>82</v>
      </c>
      <c r="C15" s="228">
        <v>13179785700</v>
      </c>
      <c r="D15" s="229">
        <v>2913020800</v>
      </c>
      <c r="E15" s="230">
        <f>C15+D15</f>
        <v>16092806500</v>
      </c>
      <c r="F15" s="228">
        <v>4877</v>
      </c>
      <c r="G15" s="230">
        <v>4876</v>
      </c>
      <c r="H15" s="228">
        <v>4030229500</v>
      </c>
      <c r="I15" s="230">
        <v>4020859000</v>
      </c>
      <c r="J15" s="86"/>
      <c r="K15" s="87"/>
      <c r="L15" s="96"/>
      <c r="M15" s="96"/>
      <c r="N15" s="96"/>
      <c r="O15" s="96"/>
      <c r="P15" s="10"/>
    </row>
    <row r="16" spans="1:16" s="9" customFormat="1">
      <c r="A16" s="60" t="s">
        <v>87</v>
      </c>
      <c r="B16" s="61" t="s">
        <v>84</v>
      </c>
      <c r="C16" s="231">
        <v>6779767600</v>
      </c>
      <c r="D16" s="232">
        <v>1810667000</v>
      </c>
      <c r="E16" s="233">
        <f>C16+D16</f>
        <v>8590434600</v>
      </c>
      <c r="F16" s="231">
        <v>55063</v>
      </c>
      <c r="G16" s="233">
        <v>55063</v>
      </c>
      <c r="H16" s="231">
        <v>2227164600</v>
      </c>
      <c r="I16" s="233">
        <v>2121090000</v>
      </c>
      <c r="J16" s="100"/>
      <c r="K16" s="87"/>
      <c r="L16" s="96"/>
      <c r="M16" s="96"/>
      <c r="N16" s="96"/>
      <c r="O16" s="96"/>
      <c r="P16" s="10"/>
    </row>
    <row r="17" spans="1:16" s="71" customFormat="1" ht="14.25" thickBot="1">
      <c r="A17" s="49"/>
      <c r="B17" s="21" t="s">
        <v>33</v>
      </c>
      <c r="C17" s="234">
        <f t="shared" ref="C17:I17" si="3">C15+C16</f>
        <v>19959553300</v>
      </c>
      <c r="D17" s="235">
        <f t="shared" si="3"/>
        <v>4723687800</v>
      </c>
      <c r="E17" s="236">
        <f t="shared" si="3"/>
        <v>24683241100</v>
      </c>
      <c r="F17" s="234">
        <f t="shared" si="3"/>
        <v>59940</v>
      </c>
      <c r="G17" s="236">
        <f t="shared" si="3"/>
        <v>59939</v>
      </c>
      <c r="H17" s="234">
        <f t="shared" si="3"/>
        <v>6257394100</v>
      </c>
      <c r="I17" s="236">
        <f t="shared" si="3"/>
        <v>6141949000</v>
      </c>
      <c r="J17" s="86"/>
      <c r="K17" s="104"/>
      <c r="L17" s="96"/>
      <c r="M17" s="96"/>
      <c r="N17" s="96"/>
      <c r="O17" s="96"/>
      <c r="P17" s="70"/>
    </row>
    <row r="18" spans="1:16" s="9" customFormat="1">
      <c r="A18" s="24"/>
      <c r="B18" s="55" t="s">
        <v>82</v>
      </c>
      <c r="C18" s="228">
        <v>1906059000</v>
      </c>
      <c r="D18" s="229">
        <v>455884100</v>
      </c>
      <c r="E18" s="230">
        <f>C18+D18</f>
        <v>2361943100</v>
      </c>
      <c r="F18" s="228">
        <v>3185</v>
      </c>
      <c r="G18" s="230">
        <v>3180</v>
      </c>
      <c r="H18" s="228">
        <v>595078100</v>
      </c>
      <c r="I18" s="230">
        <v>588955000</v>
      </c>
      <c r="J18" s="86"/>
      <c r="K18" s="87"/>
      <c r="L18" s="96"/>
      <c r="M18" s="96"/>
      <c r="N18" s="96"/>
      <c r="O18" s="96"/>
      <c r="P18" s="10"/>
    </row>
    <row r="19" spans="1:16" s="9" customFormat="1">
      <c r="A19" s="60" t="s">
        <v>88</v>
      </c>
      <c r="B19" s="61" t="s">
        <v>84</v>
      </c>
      <c r="C19" s="231">
        <v>6476160300</v>
      </c>
      <c r="D19" s="232">
        <v>1775475700</v>
      </c>
      <c r="E19" s="233">
        <f>C19+D19</f>
        <v>8251636000</v>
      </c>
      <c r="F19" s="231">
        <v>73559</v>
      </c>
      <c r="G19" s="233">
        <v>73556</v>
      </c>
      <c r="H19" s="231">
        <v>2170135000</v>
      </c>
      <c r="I19" s="233">
        <v>2027167000</v>
      </c>
      <c r="J19" s="100"/>
      <c r="K19" s="87"/>
      <c r="L19" s="96"/>
      <c r="M19" s="96"/>
      <c r="N19" s="96"/>
      <c r="O19" s="96"/>
      <c r="P19" s="10"/>
    </row>
    <row r="20" spans="1:16" s="71" customFormat="1" ht="14.25" thickBot="1">
      <c r="A20" s="49"/>
      <c r="B20" s="21" t="s">
        <v>33</v>
      </c>
      <c r="C20" s="234">
        <f t="shared" ref="C20:I20" si="4">C18+C19</f>
        <v>8382219300</v>
      </c>
      <c r="D20" s="235">
        <f t="shared" si="4"/>
        <v>2231359800</v>
      </c>
      <c r="E20" s="236">
        <f t="shared" si="4"/>
        <v>10613579100</v>
      </c>
      <c r="F20" s="234">
        <f t="shared" si="4"/>
        <v>76744</v>
      </c>
      <c r="G20" s="236">
        <f t="shared" si="4"/>
        <v>76736</v>
      </c>
      <c r="H20" s="234">
        <f t="shared" si="4"/>
        <v>2765213100</v>
      </c>
      <c r="I20" s="236">
        <f t="shared" si="4"/>
        <v>2616122000</v>
      </c>
      <c r="J20" s="86"/>
      <c r="K20" s="104"/>
      <c r="L20" s="96"/>
      <c r="M20" s="96"/>
      <c r="N20" s="96"/>
      <c r="O20" s="96"/>
      <c r="P20" s="70"/>
    </row>
    <row r="21" spans="1:16" s="9" customFormat="1">
      <c r="A21" s="24"/>
      <c r="B21" s="55" t="s">
        <v>82</v>
      </c>
      <c r="C21" s="228">
        <v>2354537300</v>
      </c>
      <c r="D21" s="229">
        <v>537897600</v>
      </c>
      <c r="E21" s="230">
        <f>C21+D21</f>
        <v>2892434900</v>
      </c>
      <c r="F21" s="228">
        <v>1924</v>
      </c>
      <c r="G21" s="230">
        <v>1901</v>
      </c>
      <c r="H21" s="228">
        <v>725921900</v>
      </c>
      <c r="I21" s="230">
        <v>722171000</v>
      </c>
      <c r="J21" s="86"/>
      <c r="K21" s="87"/>
      <c r="L21" s="96"/>
      <c r="M21" s="96"/>
      <c r="N21" s="96"/>
      <c r="O21" s="96"/>
      <c r="P21" s="10"/>
    </row>
    <row r="22" spans="1:16" s="9" customFormat="1">
      <c r="A22" s="60" t="s">
        <v>89</v>
      </c>
      <c r="B22" s="61" t="s">
        <v>84</v>
      </c>
      <c r="C22" s="231">
        <v>7865131800</v>
      </c>
      <c r="D22" s="232">
        <v>2225156000</v>
      </c>
      <c r="E22" s="233">
        <f>C22+D22</f>
        <v>10090287800</v>
      </c>
      <c r="F22" s="231">
        <v>72979</v>
      </c>
      <c r="G22" s="233">
        <v>72775</v>
      </c>
      <c r="H22" s="231">
        <v>2630400800</v>
      </c>
      <c r="I22" s="233">
        <v>2486629000</v>
      </c>
      <c r="J22" s="100"/>
      <c r="K22" s="87"/>
      <c r="L22" s="96"/>
      <c r="M22" s="96"/>
      <c r="N22" s="96"/>
      <c r="O22" s="96"/>
      <c r="P22" s="10"/>
    </row>
    <row r="23" spans="1:16" s="71" customFormat="1" ht="14.25" thickBot="1">
      <c r="A23" s="49"/>
      <c r="B23" s="21" t="s">
        <v>33</v>
      </c>
      <c r="C23" s="234">
        <f t="shared" ref="C23:I23" si="5">C21+C22</f>
        <v>10219669100</v>
      </c>
      <c r="D23" s="235">
        <f t="shared" si="5"/>
        <v>2763053600</v>
      </c>
      <c r="E23" s="236">
        <f t="shared" si="5"/>
        <v>12982722700</v>
      </c>
      <c r="F23" s="234">
        <f t="shared" si="5"/>
        <v>74903</v>
      </c>
      <c r="G23" s="236">
        <f t="shared" si="5"/>
        <v>74676</v>
      </c>
      <c r="H23" s="234">
        <f t="shared" si="5"/>
        <v>3356322700</v>
      </c>
      <c r="I23" s="236">
        <f t="shared" si="5"/>
        <v>3208800000</v>
      </c>
      <c r="J23" s="86"/>
      <c r="K23" s="104"/>
      <c r="L23" s="96"/>
      <c r="M23" s="96"/>
      <c r="N23" s="96"/>
      <c r="O23" s="96"/>
      <c r="P23" s="70"/>
    </row>
    <row r="24" spans="1:16" s="9" customFormat="1">
      <c r="A24" s="24"/>
      <c r="B24" s="55" t="s">
        <v>82</v>
      </c>
      <c r="C24" s="228">
        <v>2697068900</v>
      </c>
      <c r="D24" s="229">
        <v>558511000</v>
      </c>
      <c r="E24" s="230">
        <f>C24+D24</f>
        <v>3255579900</v>
      </c>
      <c r="F24" s="228">
        <v>2424</v>
      </c>
      <c r="G24" s="230">
        <v>2207</v>
      </c>
      <c r="H24" s="228">
        <v>817458900</v>
      </c>
      <c r="I24" s="230">
        <v>812707000</v>
      </c>
      <c r="J24" s="86"/>
      <c r="K24" s="87"/>
      <c r="L24" s="96"/>
      <c r="M24" s="96"/>
      <c r="N24" s="96"/>
      <c r="O24" s="96"/>
      <c r="P24" s="10"/>
    </row>
    <row r="25" spans="1:16" s="9" customFormat="1">
      <c r="A25" s="60" t="s">
        <v>90</v>
      </c>
      <c r="B25" s="61" t="s">
        <v>84</v>
      </c>
      <c r="C25" s="231">
        <v>6599961000</v>
      </c>
      <c r="D25" s="232">
        <v>1771768500</v>
      </c>
      <c r="E25" s="233">
        <f>C25+D25</f>
        <v>8371729500</v>
      </c>
      <c r="F25" s="231">
        <v>66985</v>
      </c>
      <c r="G25" s="233">
        <v>64665</v>
      </c>
      <c r="H25" s="231">
        <v>2190514500</v>
      </c>
      <c r="I25" s="233">
        <v>2060405000</v>
      </c>
      <c r="J25" s="100"/>
      <c r="K25" s="87"/>
      <c r="L25" s="96"/>
      <c r="M25" s="96"/>
      <c r="N25" s="96"/>
      <c r="O25" s="96"/>
      <c r="P25" s="10"/>
    </row>
    <row r="26" spans="1:16" s="71" customFormat="1" ht="14.25" thickBot="1">
      <c r="A26" s="49"/>
      <c r="B26" s="21" t="s">
        <v>33</v>
      </c>
      <c r="C26" s="234">
        <f t="shared" ref="C26:I26" si="6">C24+C25</f>
        <v>9297029900</v>
      </c>
      <c r="D26" s="235">
        <f t="shared" si="6"/>
        <v>2330279500</v>
      </c>
      <c r="E26" s="236">
        <f t="shared" si="6"/>
        <v>11627309400</v>
      </c>
      <c r="F26" s="234">
        <f t="shared" si="6"/>
        <v>69409</v>
      </c>
      <c r="G26" s="236">
        <f t="shared" si="6"/>
        <v>66872</v>
      </c>
      <c r="H26" s="234">
        <f t="shared" si="6"/>
        <v>3007973400</v>
      </c>
      <c r="I26" s="236">
        <f t="shared" si="6"/>
        <v>2873112000</v>
      </c>
      <c r="J26" s="86"/>
      <c r="K26" s="104"/>
      <c r="L26" s="96"/>
      <c r="M26" s="96"/>
      <c r="N26" s="96"/>
      <c r="O26" s="96"/>
      <c r="P26" s="70"/>
    </row>
    <row r="27" spans="1:16" s="9" customFormat="1">
      <c r="A27" s="24"/>
      <c r="B27" s="55" t="s">
        <v>82</v>
      </c>
      <c r="C27" s="228">
        <v>2585295000</v>
      </c>
      <c r="D27" s="229">
        <v>513593900</v>
      </c>
      <c r="E27" s="230">
        <f>C27+D27</f>
        <v>3098888900</v>
      </c>
      <c r="F27" s="228">
        <v>2192</v>
      </c>
      <c r="G27" s="230">
        <v>1768</v>
      </c>
      <c r="H27" s="228">
        <v>777932900</v>
      </c>
      <c r="I27" s="230">
        <v>773652000</v>
      </c>
      <c r="J27" s="86"/>
      <c r="K27" s="87"/>
      <c r="L27" s="96"/>
      <c r="M27" s="96"/>
      <c r="N27" s="96"/>
      <c r="O27" s="96"/>
      <c r="P27" s="10"/>
    </row>
    <row r="28" spans="1:16" s="9" customFormat="1">
      <c r="A28" s="60" t="s">
        <v>91</v>
      </c>
      <c r="B28" s="61" t="s">
        <v>84</v>
      </c>
      <c r="C28" s="231">
        <v>8524101000</v>
      </c>
      <c r="D28" s="232">
        <v>2298612000</v>
      </c>
      <c r="E28" s="233">
        <f>C28+D28</f>
        <v>10822713000</v>
      </c>
      <c r="F28" s="231">
        <v>81654</v>
      </c>
      <c r="G28" s="233">
        <v>77227</v>
      </c>
      <c r="H28" s="231">
        <v>2824503000</v>
      </c>
      <c r="I28" s="233">
        <v>2666070000</v>
      </c>
      <c r="J28" s="100"/>
      <c r="K28" s="87"/>
      <c r="L28" s="96"/>
      <c r="M28" s="96"/>
      <c r="N28" s="96"/>
      <c r="O28" s="96"/>
      <c r="P28" s="10"/>
    </row>
    <row r="29" spans="1:16" s="71" customFormat="1" ht="14.25" thickBot="1">
      <c r="A29" s="49"/>
      <c r="B29" s="21" t="s">
        <v>33</v>
      </c>
      <c r="C29" s="234">
        <f t="shared" ref="C29:I29" si="7">C27+C28</f>
        <v>11109396000</v>
      </c>
      <c r="D29" s="235">
        <f t="shared" si="7"/>
        <v>2812205900</v>
      </c>
      <c r="E29" s="236">
        <f t="shared" si="7"/>
        <v>13921601900</v>
      </c>
      <c r="F29" s="236">
        <f>F27+F28</f>
        <v>83846</v>
      </c>
      <c r="G29" s="236">
        <f t="shared" si="7"/>
        <v>78995</v>
      </c>
      <c r="H29" s="234">
        <f t="shared" si="7"/>
        <v>3602435900</v>
      </c>
      <c r="I29" s="236">
        <f t="shared" si="7"/>
        <v>3439722000</v>
      </c>
      <c r="J29" s="86"/>
      <c r="K29" s="104"/>
      <c r="L29" s="96"/>
      <c r="M29" s="96"/>
      <c r="N29" s="96"/>
      <c r="O29" s="96"/>
      <c r="P29" s="70"/>
    </row>
    <row r="30" spans="1:16" s="9" customFormat="1">
      <c r="A30" s="24"/>
      <c r="B30" s="55" t="s">
        <v>82</v>
      </c>
      <c r="C30" s="228">
        <v>3916478700</v>
      </c>
      <c r="D30" s="229">
        <v>871843300</v>
      </c>
      <c r="E30" s="230">
        <f>C30+D30</f>
        <v>4788322000</v>
      </c>
      <c r="F30" s="228">
        <v>1978</v>
      </c>
      <c r="G30" s="230">
        <v>1950</v>
      </c>
      <c r="H30" s="228">
        <v>1200001000</v>
      </c>
      <c r="I30" s="230">
        <v>1196107000</v>
      </c>
      <c r="J30" s="86"/>
      <c r="K30" s="87"/>
      <c r="L30" s="96"/>
      <c r="M30" s="96"/>
      <c r="N30" s="96"/>
      <c r="O30" s="96"/>
      <c r="P30" s="10"/>
    </row>
    <row r="31" spans="1:16" s="9" customFormat="1">
      <c r="A31" s="60" t="s">
        <v>92</v>
      </c>
      <c r="B31" s="61" t="s">
        <v>84</v>
      </c>
      <c r="C31" s="231">
        <v>5667959000</v>
      </c>
      <c r="D31" s="232">
        <v>1574467700</v>
      </c>
      <c r="E31" s="233">
        <f>C31+D31</f>
        <v>7242426700</v>
      </c>
      <c r="F31" s="231">
        <v>57393</v>
      </c>
      <c r="G31" s="233">
        <v>57087</v>
      </c>
      <c r="H31" s="231">
        <v>1892121700</v>
      </c>
      <c r="I31" s="233">
        <v>1783435000</v>
      </c>
      <c r="J31" s="100"/>
      <c r="K31" s="87"/>
      <c r="L31" s="96"/>
      <c r="M31" s="96"/>
      <c r="N31" s="96"/>
      <c r="O31" s="96"/>
      <c r="P31" s="10"/>
    </row>
    <row r="32" spans="1:16" s="71" customFormat="1" ht="14.25" thickBot="1">
      <c r="A32" s="49"/>
      <c r="B32" s="21" t="s">
        <v>104</v>
      </c>
      <c r="C32" s="234">
        <f t="shared" ref="C32:I32" si="8">C30+C31</f>
        <v>9584437700</v>
      </c>
      <c r="D32" s="235">
        <f t="shared" si="8"/>
        <v>2446311000</v>
      </c>
      <c r="E32" s="236">
        <f t="shared" si="8"/>
        <v>12030748700</v>
      </c>
      <c r="F32" s="234">
        <f t="shared" si="8"/>
        <v>59371</v>
      </c>
      <c r="G32" s="236">
        <f t="shared" si="8"/>
        <v>59037</v>
      </c>
      <c r="H32" s="234">
        <f t="shared" si="8"/>
        <v>3092122700</v>
      </c>
      <c r="I32" s="236">
        <f t="shared" si="8"/>
        <v>2979542000</v>
      </c>
      <c r="J32" s="86"/>
      <c r="K32" s="104"/>
      <c r="L32" s="96"/>
      <c r="M32" s="96"/>
      <c r="N32" s="96"/>
      <c r="O32" s="96"/>
      <c r="P32" s="70"/>
    </row>
    <row r="33" spans="1:16" s="9" customFormat="1">
      <c r="A33" s="24"/>
      <c r="B33" s="55" t="s">
        <v>105</v>
      </c>
      <c r="C33" s="228">
        <v>5389057400</v>
      </c>
      <c r="D33" s="229">
        <v>1174894000</v>
      </c>
      <c r="E33" s="230">
        <f>C33+D33</f>
        <v>6563951400</v>
      </c>
      <c r="F33" s="228">
        <v>2162</v>
      </c>
      <c r="G33" s="230">
        <v>2135</v>
      </c>
      <c r="H33" s="228">
        <v>1644155400</v>
      </c>
      <c r="I33" s="230">
        <v>1639932000</v>
      </c>
      <c r="J33" s="86"/>
      <c r="K33" s="87"/>
      <c r="L33" s="96"/>
      <c r="M33" s="96"/>
      <c r="N33" s="96"/>
      <c r="O33" s="96"/>
      <c r="P33" s="10"/>
    </row>
    <row r="34" spans="1:16" s="9" customFormat="1">
      <c r="A34" s="60" t="s">
        <v>93</v>
      </c>
      <c r="B34" s="61" t="s">
        <v>84</v>
      </c>
      <c r="C34" s="231">
        <v>6811992800</v>
      </c>
      <c r="D34" s="232">
        <v>1916251900</v>
      </c>
      <c r="E34" s="233">
        <f>C34+D34</f>
        <v>8728244700</v>
      </c>
      <c r="F34" s="231">
        <v>67693</v>
      </c>
      <c r="G34" s="233">
        <v>67474</v>
      </c>
      <c r="H34" s="231">
        <v>2281100700</v>
      </c>
      <c r="I34" s="233">
        <v>2149048000</v>
      </c>
      <c r="J34" s="100"/>
      <c r="K34" s="87"/>
      <c r="L34" s="96"/>
      <c r="M34" s="96"/>
      <c r="N34" s="96"/>
      <c r="O34" s="96"/>
      <c r="P34" s="10"/>
    </row>
    <row r="35" spans="1:16" s="71" customFormat="1" ht="14.25" thickBot="1">
      <c r="A35" s="49"/>
      <c r="B35" s="21" t="s">
        <v>33</v>
      </c>
      <c r="C35" s="234">
        <f t="shared" ref="C35:I35" si="9">C33+C34</f>
        <v>12201050200</v>
      </c>
      <c r="D35" s="235">
        <f t="shared" si="9"/>
        <v>3091145900</v>
      </c>
      <c r="E35" s="236">
        <f t="shared" si="9"/>
        <v>15292196100</v>
      </c>
      <c r="F35" s="234">
        <f t="shared" si="9"/>
        <v>69855</v>
      </c>
      <c r="G35" s="236">
        <f t="shared" si="9"/>
        <v>69609</v>
      </c>
      <c r="H35" s="234">
        <f t="shared" si="9"/>
        <v>3925256100</v>
      </c>
      <c r="I35" s="236">
        <f t="shared" si="9"/>
        <v>3788980000</v>
      </c>
      <c r="J35" s="86"/>
      <c r="K35" s="104"/>
      <c r="L35" s="96"/>
      <c r="M35" s="96"/>
      <c r="N35" s="96"/>
      <c r="O35" s="96"/>
      <c r="P35" s="70"/>
    </row>
    <row r="36" spans="1:16" s="9" customFormat="1">
      <c r="A36" s="24"/>
      <c r="B36" s="55" t="s">
        <v>82</v>
      </c>
      <c r="C36" s="228">
        <v>8663142300</v>
      </c>
      <c r="D36" s="229">
        <v>1906443900</v>
      </c>
      <c r="E36" s="230">
        <f>C36+D36</f>
        <v>10569586200</v>
      </c>
      <c r="F36" s="228">
        <v>4006</v>
      </c>
      <c r="G36" s="230">
        <v>3834</v>
      </c>
      <c r="H36" s="228">
        <v>2648173200</v>
      </c>
      <c r="I36" s="230">
        <v>2640471000</v>
      </c>
      <c r="J36" s="86"/>
      <c r="K36" s="87"/>
      <c r="L36" s="96"/>
      <c r="M36" s="96"/>
      <c r="N36" s="96"/>
      <c r="O36" s="96"/>
      <c r="P36" s="10"/>
    </row>
    <row r="37" spans="1:16" s="9" customFormat="1">
      <c r="A37" s="60" t="s">
        <v>94</v>
      </c>
      <c r="B37" s="61" t="s">
        <v>84</v>
      </c>
      <c r="C37" s="231">
        <v>16165864400</v>
      </c>
      <c r="D37" s="232">
        <v>4459159800</v>
      </c>
      <c r="E37" s="233">
        <f>C37+D37</f>
        <v>20625024200</v>
      </c>
      <c r="F37" s="231">
        <v>108151</v>
      </c>
      <c r="G37" s="233">
        <v>106381</v>
      </c>
      <c r="H37" s="231">
        <v>5313528200</v>
      </c>
      <c r="I37" s="233">
        <v>5103832000</v>
      </c>
      <c r="J37" s="100"/>
      <c r="K37" s="87"/>
      <c r="L37" s="96"/>
      <c r="M37" s="96"/>
      <c r="N37" s="96"/>
      <c r="O37" s="96"/>
      <c r="P37" s="10"/>
    </row>
    <row r="38" spans="1:16" s="71" customFormat="1" ht="14.25" thickBot="1">
      <c r="A38" s="49"/>
      <c r="B38" s="21" t="s">
        <v>33</v>
      </c>
      <c r="C38" s="234">
        <f t="shared" ref="C38:I38" si="10">C36+C37</f>
        <v>24829006700</v>
      </c>
      <c r="D38" s="235">
        <f t="shared" si="10"/>
        <v>6365603700</v>
      </c>
      <c r="E38" s="236">
        <f t="shared" si="10"/>
        <v>31194610400</v>
      </c>
      <c r="F38" s="234">
        <f t="shared" si="10"/>
        <v>112157</v>
      </c>
      <c r="G38" s="236">
        <f t="shared" si="10"/>
        <v>110215</v>
      </c>
      <c r="H38" s="234">
        <f t="shared" si="10"/>
        <v>7961701400</v>
      </c>
      <c r="I38" s="236">
        <f t="shared" si="10"/>
        <v>7744303000</v>
      </c>
      <c r="J38" s="86"/>
      <c r="K38" s="104"/>
      <c r="L38" s="96"/>
      <c r="M38" s="96"/>
      <c r="N38" s="96"/>
      <c r="O38" s="96"/>
      <c r="P38" s="70"/>
    </row>
    <row r="39" spans="1:16" s="9" customFormat="1">
      <c r="A39" s="24"/>
      <c r="B39" s="55" t="s">
        <v>82</v>
      </c>
      <c r="C39" s="228">
        <v>2247655100</v>
      </c>
      <c r="D39" s="229">
        <v>468509900</v>
      </c>
      <c r="E39" s="230">
        <f>C39+D39</f>
        <v>2716165000</v>
      </c>
      <c r="F39" s="228">
        <v>1431</v>
      </c>
      <c r="G39" s="230">
        <v>1260</v>
      </c>
      <c r="H39" s="228">
        <v>681145000</v>
      </c>
      <c r="I39" s="230">
        <v>678340000</v>
      </c>
      <c r="J39" s="86"/>
      <c r="K39" s="87"/>
      <c r="L39" s="96"/>
      <c r="M39" s="96"/>
      <c r="N39" s="96"/>
      <c r="O39" s="96"/>
      <c r="P39" s="10"/>
    </row>
    <row r="40" spans="1:16" s="9" customFormat="1">
      <c r="A40" s="60" t="s">
        <v>95</v>
      </c>
      <c r="B40" s="61" t="s">
        <v>84</v>
      </c>
      <c r="C40" s="231">
        <v>6813915100</v>
      </c>
      <c r="D40" s="232">
        <v>1841003500</v>
      </c>
      <c r="E40" s="233">
        <f>C40+D40</f>
        <v>8654918600</v>
      </c>
      <c r="F40" s="231">
        <v>52715</v>
      </c>
      <c r="G40" s="233">
        <v>50633</v>
      </c>
      <c r="H40" s="231">
        <v>2240378600</v>
      </c>
      <c r="I40" s="233">
        <v>2138180000</v>
      </c>
      <c r="J40" s="100"/>
      <c r="K40" s="87"/>
      <c r="L40" s="96"/>
      <c r="M40" s="96"/>
      <c r="N40" s="96"/>
      <c r="O40" s="96"/>
      <c r="P40" s="10"/>
    </row>
    <row r="41" spans="1:16" s="71" customFormat="1" ht="14.25" thickBot="1">
      <c r="A41" s="49"/>
      <c r="B41" s="21" t="s">
        <v>33</v>
      </c>
      <c r="C41" s="234">
        <f t="shared" ref="C41:I41" si="11">C39+C40</f>
        <v>9061570200</v>
      </c>
      <c r="D41" s="235">
        <f t="shared" si="11"/>
        <v>2309513400</v>
      </c>
      <c r="E41" s="236">
        <f t="shared" si="11"/>
        <v>11371083600</v>
      </c>
      <c r="F41" s="234">
        <f t="shared" si="11"/>
        <v>54146</v>
      </c>
      <c r="G41" s="236">
        <f t="shared" si="11"/>
        <v>51893</v>
      </c>
      <c r="H41" s="234">
        <f t="shared" si="11"/>
        <v>2921523600</v>
      </c>
      <c r="I41" s="236">
        <f t="shared" si="11"/>
        <v>2816520000</v>
      </c>
      <c r="J41" s="86"/>
      <c r="K41" s="104"/>
      <c r="L41" s="96"/>
      <c r="M41" s="96"/>
      <c r="N41" s="96"/>
      <c r="O41" s="96"/>
      <c r="P41" s="70"/>
    </row>
    <row r="42" spans="1:16" s="9" customFormat="1">
      <c r="A42" s="24"/>
      <c r="B42" s="55" t="s">
        <v>82</v>
      </c>
      <c r="C42" s="228">
        <v>4686918600</v>
      </c>
      <c r="D42" s="229">
        <v>1013252700</v>
      </c>
      <c r="E42" s="230">
        <f>C42+D42</f>
        <v>5700171300</v>
      </c>
      <c r="F42" s="228">
        <v>2132</v>
      </c>
      <c r="G42" s="230">
        <v>1980</v>
      </c>
      <c r="H42" s="228">
        <v>1428231300</v>
      </c>
      <c r="I42" s="230">
        <v>1423980000</v>
      </c>
      <c r="J42" s="86"/>
      <c r="K42" s="87"/>
      <c r="L42" s="96"/>
      <c r="M42" s="96"/>
      <c r="N42" s="96"/>
      <c r="O42" s="96"/>
      <c r="P42" s="10"/>
    </row>
    <row r="43" spans="1:16" s="9" customFormat="1">
      <c r="A43" s="60" t="s">
        <v>96</v>
      </c>
      <c r="B43" s="61" t="s">
        <v>84</v>
      </c>
      <c r="C43" s="231">
        <v>15495950000</v>
      </c>
      <c r="D43" s="232">
        <v>4546196900</v>
      </c>
      <c r="E43" s="233">
        <f>C43+D43</f>
        <v>20042146900</v>
      </c>
      <c r="F43" s="231">
        <v>92306</v>
      </c>
      <c r="G43" s="233">
        <v>89621</v>
      </c>
      <c r="H43" s="231">
        <v>5144782900</v>
      </c>
      <c r="I43" s="233">
        <v>4965788000</v>
      </c>
      <c r="J43" s="100"/>
      <c r="K43" s="87"/>
      <c r="L43" s="96"/>
      <c r="M43" s="96"/>
      <c r="N43" s="96"/>
      <c r="O43" s="96"/>
      <c r="P43" s="10"/>
    </row>
    <row r="44" spans="1:16" s="71" customFormat="1" ht="14.25" thickBot="1">
      <c r="A44" s="49"/>
      <c r="B44" s="21" t="s">
        <v>33</v>
      </c>
      <c r="C44" s="234">
        <f t="shared" ref="C44:I44" si="12">C42+C43</f>
        <v>20182868600</v>
      </c>
      <c r="D44" s="235">
        <f t="shared" si="12"/>
        <v>5559449600</v>
      </c>
      <c r="E44" s="236">
        <f t="shared" si="12"/>
        <v>25742318200</v>
      </c>
      <c r="F44" s="234">
        <f t="shared" si="12"/>
        <v>94438</v>
      </c>
      <c r="G44" s="236">
        <f t="shared" si="12"/>
        <v>91601</v>
      </c>
      <c r="H44" s="234">
        <f t="shared" si="12"/>
        <v>6573014200</v>
      </c>
      <c r="I44" s="236">
        <f t="shared" si="12"/>
        <v>6389768000</v>
      </c>
      <c r="J44" s="86"/>
      <c r="K44" s="104"/>
      <c r="L44" s="96"/>
      <c r="M44" s="96"/>
      <c r="N44" s="96"/>
      <c r="O44" s="96"/>
      <c r="P44" s="70"/>
    </row>
    <row r="45" spans="1:16" s="9" customFormat="1">
      <c r="A45" s="28"/>
      <c r="B45" s="32" t="s">
        <v>82</v>
      </c>
      <c r="C45" s="265">
        <v>6982035300</v>
      </c>
      <c r="D45" s="278">
        <v>1515303300</v>
      </c>
      <c r="E45" s="230">
        <f>C45+D45</f>
        <v>8497338600</v>
      </c>
      <c r="F45" s="265">
        <v>2195</v>
      </c>
      <c r="G45" s="254">
        <v>1896</v>
      </c>
      <c r="H45" s="265">
        <v>2127519600</v>
      </c>
      <c r="I45" s="254">
        <v>2123273000</v>
      </c>
      <c r="J45" s="86"/>
      <c r="K45" s="87"/>
      <c r="L45" s="96"/>
      <c r="M45" s="96"/>
      <c r="N45" s="96"/>
      <c r="O45" s="96"/>
      <c r="P45" s="10"/>
    </row>
    <row r="46" spans="1:16" s="9" customFormat="1">
      <c r="A46" s="60" t="s">
        <v>97</v>
      </c>
      <c r="B46" s="61" t="s">
        <v>84</v>
      </c>
      <c r="C46" s="231">
        <v>11357294300</v>
      </c>
      <c r="D46" s="232">
        <v>2878105300</v>
      </c>
      <c r="E46" s="233">
        <f>C46+D46</f>
        <v>14235399600</v>
      </c>
      <c r="F46" s="231">
        <v>56026</v>
      </c>
      <c r="G46" s="233">
        <v>50921</v>
      </c>
      <c r="H46" s="231">
        <v>3641136600</v>
      </c>
      <c r="I46" s="233">
        <v>3531421000</v>
      </c>
      <c r="J46" s="100"/>
      <c r="K46" s="87"/>
      <c r="L46" s="96"/>
      <c r="M46" s="96"/>
      <c r="N46" s="96"/>
      <c r="O46" s="96"/>
      <c r="P46" s="10"/>
    </row>
    <row r="47" spans="1:16" s="71" customFormat="1" ht="14.25" thickBot="1">
      <c r="A47" s="30"/>
      <c r="B47" s="77" t="s">
        <v>33</v>
      </c>
      <c r="C47" s="266">
        <f t="shared" ref="C47:I47" si="13">C45+C46</f>
        <v>18339329600</v>
      </c>
      <c r="D47" s="279">
        <f t="shared" si="13"/>
        <v>4393408600</v>
      </c>
      <c r="E47" s="236">
        <f t="shared" si="13"/>
        <v>22732738200</v>
      </c>
      <c r="F47" s="266">
        <f t="shared" si="13"/>
        <v>58221</v>
      </c>
      <c r="G47" s="267">
        <f t="shared" si="13"/>
        <v>52817</v>
      </c>
      <c r="H47" s="266">
        <f t="shared" si="13"/>
        <v>5768656200</v>
      </c>
      <c r="I47" s="267">
        <f t="shared" si="13"/>
        <v>5654694000</v>
      </c>
      <c r="J47" s="86"/>
      <c r="K47" s="104"/>
      <c r="L47" s="96"/>
      <c r="M47" s="96"/>
      <c r="N47" s="96"/>
      <c r="O47" s="96"/>
      <c r="P47" s="70"/>
    </row>
    <row r="48" spans="1:16" s="9" customFormat="1">
      <c r="A48" s="81"/>
      <c r="B48" s="55" t="s">
        <v>82</v>
      </c>
      <c r="C48" s="228">
        <v>5287466200</v>
      </c>
      <c r="D48" s="229">
        <v>1118216700</v>
      </c>
      <c r="E48" s="230">
        <f>C48+D48</f>
        <v>6405682900</v>
      </c>
      <c r="F48" s="228">
        <v>2273</v>
      </c>
      <c r="G48" s="230">
        <v>2028</v>
      </c>
      <c r="H48" s="228">
        <v>1604704900</v>
      </c>
      <c r="I48" s="230">
        <v>1600326000</v>
      </c>
      <c r="J48" s="86"/>
      <c r="K48" s="87"/>
      <c r="L48" s="96"/>
      <c r="M48" s="96"/>
      <c r="N48" s="96"/>
      <c r="O48" s="96"/>
      <c r="P48" s="10"/>
    </row>
    <row r="49" spans="1:16" s="9" customFormat="1">
      <c r="A49" s="119" t="s">
        <v>98</v>
      </c>
      <c r="B49" s="61" t="s">
        <v>84</v>
      </c>
      <c r="C49" s="231">
        <v>10500377100</v>
      </c>
      <c r="D49" s="232">
        <v>2744205800</v>
      </c>
      <c r="E49" s="233">
        <f>C49+D49</f>
        <v>13244582900</v>
      </c>
      <c r="F49" s="231">
        <v>92935</v>
      </c>
      <c r="G49" s="233">
        <v>87420</v>
      </c>
      <c r="H49" s="231">
        <v>3448532900</v>
      </c>
      <c r="I49" s="233">
        <v>3265350000</v>
      </c>
      <c r="J49" s="100"/>
      <c r="K49" s="87"/>
      <c r="L49" s="96"/>
      <c r="M49" s="96"/>
      <c r="N49" s="96"/>
      <c r="O49" s="96"/>
      <c r="P49" s="10"/>
    </row>
    <row r="50" spans="1:16" s="71" customFormat="1" ht="14.25" thickBot="1">
      <c r="A50" s="376"/>
      <c r="B50" s="21" t="s">
        <v>33</v>
      </c>
      <c r="C50" s="234">
        <f t="shared" ref="C50:I50" si="14">C48+C49</f>
        <v>15787843300</v>
      </c>
      <c r="D50" s="235">
        <f t="shared" si="14"/>
        <v>3862422500</v>
      </c>
      <c r="E50" s="236">
        <f t="shared" si="14"/>
        <v>19650265800</v>
      </c>
      <c r="F50" s="234">
        <f t="shared" si="14"/>
        <v>95208</v>
      </c>
      <c r="G50" s="236">
        <f t="shared" si="14"/>
        <v>89448</v>
      </c>
      <c r="H50" s="234">
        <f t="shared" si="14"/>
        <v>5053237800</v>
      </c>
      <c r="I50" s="236">
        <f t="shared" si="14"/>
        <v>4865676000</v>
      </c>
      <c r="J50" s="86"/>
      <c r="K50" s="104"/>
      <c r="L50" s="96"/>
      <c r="M50" s="96"/>
      <c r="N50" s="96"/>
      <c r="O50" s="96"/>
      <c r="P50" s="70"/>
    </row>
    <row r="51" spans="1:16" s="9" customFormat="1">
      <c r="A51" s="81"/>
      <c r="B51" s="55" t="s">
        <v>82</v>
      </c>
      <c r="C51" s="228">
        <v>1379894900</v>
      </c>
      <c r="D51" s="229">
        <v>298747000</v>
      </c>
      <c r="E51" s="230">
        <f>C51+D51</f>
        <v>1678641900</v>
      </c>
      <c r="F51" s="228">
        <v>839</v>
      </c>
      <c r="G51" s="230">
        <v>768</v>
      </c>
      <c r="H51" s="228">
        <v>420837900</v>
      </c>
      <c r="I51" s="230">
        <v>419268000</v>
      </c>
      <c r="J51" s="86"/>
      <c r="K51" s="87"/>
      <c r="L51" s="96"/>
      <c r="M51" s="96"/>
      <c r="N51" s="96"/>
      <c r="O51" s="96"/>
      <c r="P51" s="10"/>
    </row>
    <row r="52" spans="1:16" s="9" customFormat="1">
      <c r="A52" s="119" t="s">
        <v>99</v>
      </c>
      <c r="B52" s="61" t="s">
        <v>84</v>
      </c>
      <c r="C52" s="231">
        <v>4363990000</v>
      </c>
      <c r="D52" s="232">
        <v>1219598700</v>
      </c>
      <c r="E52" s="233">
        <f>C52+D52</f>
        <v>5583588700</v>
      </c>
      <c r="F52" s="231">
        <v>40322</v>
      </c>
      <c r="G52" s="233">
        <v>39450</v>
      </c>
      <c r="H52" s="231">
        <v>1453440700</v>
      </c>
      <c r="I52" s="233">
        <v>1376716000</v>
      </c>
      <c r="J52" s="100"/>
      <c r="K52" s="87"/>
      <c r="L52" s="96"/>
      <c r="M52" s="96"/>
      <c r="N52" s="96"/>
      <c r="O52" s="96"/>
      <c r="P52" s="10"/>
    </row>
    <row r="53" spans="1:16" s="71" customFormat="1" ht="14.25" thickBot="1">
      <c r="A53" s="376"/>
      <c r="B53" s="21" t="s">
        <v>33</v>
      </c>
      <c r="C53" s="234">
        <f t="shared" ref="C53:I53" si="15">C51+C52</f>
        <v>5743884900</v>
      </c>
      <c r="D53" s="235">
        <f t="shared" si="15"/>
        <v>1518345700</v>
      </c>
      <c r="E53" s="236">
        <f t="shared" si="15"/>
        <v>7262230600</v>
      </c>
      <c r="F53" s="234">
        <f t="shared" si="15"/>
        <v>41161</v>
      </c>
      <c r="G53" s="236">
        <f t="shared" si="15"/>
        <v>40218</v>
      </c>
      <c r="H53" s="234">
        <f t="shared" si="15"/>
        <v>1874278600</v>
      </c>
      <c r="I53" s="236">
        <f t="shared" si="15"/>
        <v>1795984000</v>
      </c>
      <c r="J53" s="86"/>
      <c r="K53" s="104"/>
      <c r="L53" s="96"/>
      <c r="M53" s="96"/>
      <c r="N53" s="96"/>
      <c r="O53" s="96"/>
      <c r="P53" s="70"/>
    </row>
    <row r="54" spans="1:16" s="9" customFormat="1">
      <c r="A54" s="81"/>
      <c r="B54" s="55" t="s">
        <v>82</v>
      </c>
      <c r="C54" s="228">
        <v>1370036700</v>
      </c>
      <c r="D54" s="229">
        <v>259568000</v>
      </c>
      <c r="E54" s="230">
        <f>C54+D54</f>
        <v>1629604700</v>
      </c>
      <c r="F54" s="228">
        <v>1049</v>
      </c>
      <c r="G54" s="230">
        <v>748</v>
      </c>
      <c r="H54" s="228">
        <v>408937700</v>
      </c>
      <c r="I54" s="230">
        <v>406889000</v>
      </c>
      <c r="J54" s="86"/>
      <c r="K54" s="87"/>
      <c r="L54" s="96"/>
      <c r="M54" s="96"/>
      <c r="N54" s="96"/>
      <c r="O54" s="96"/>
      <c r="P54" s="10"/>
    </row>
    <row r="55" spans="1:16" s="9" customFormat="1">
      <c r="A55" s="119" t="s">
        <v>100</v>
      </c>
      <c r="B55" s="61" t="s">
        <v>84</v>
      </c>
      <c r="C55" s="231">
        <v>6026591800</v>
      </c>
      <c r="D55" s="232">
        <v>1592287000</v>
      </c>
      <c r="E55" s="233">
        <f>C55+D55</f>
        <v>7618878800</v>
      </c>
      <c r="F55" s="231">
        <v>49193</v>
      </c>
      <c r="G55" s="233">
        <v>44404</v>
      </c>
      <c r="H55" s="231">
        <v>1976196800</v>
      </c>
      <c r="I55" s="233">
        <v>1880894000</v>
      </c>
      <c r="J55" s="100"/>
      <c r="K55" s="87"/>
      <c r="L55" s="96"/>
      <c r="M55" s="96"/>
      <c r="N55" s="96"/>
      <c r="O55" s="96"/>
      <c r="P55" s="10"/>
    </row>
    <row r="56" spans="1:16" s="71" customFormat="1" ht="14.25" thickBot="1">
      <c r="A56" s="376"/>
      <c r="B56" s="21" t="s">
        <v>33</v>
      </c>
      <c r="C56" s="234">
        <f t="shared" ref="C56:I56" si="16">C54+C55</f>
        <v>7396628500</v>
      </c>
      <c r="D56" s="235">
        <f t="shared" si="16"/>
        <v>1851855000</v>
      </c>
      <c r="E56" s="236">
        <f t="shared" si="16"/>
        <v>9248483500</v>
      </c>
      <c r="F56" s="234">
        <f t="shared" si="16"/>
        <v>50242</v>
      </c>
      <c r="G56" s="236">
        <f t="shared" si="16"/>
        <v>45152</v>
      </c>
      <c r="H56" s="234">
        <f t="shared" si="16"/>
        <v>2385134500</v>
      </c>
      <c r="I56" s="236">
        <f t="shared" si="16"/>
        <v>2287783000</v>
      </c>
      <c r="J56" s="86"/>
      <c r="K56" s="104"/>
      <c r="L56" s="96"/>
      <c r="M56" s="96"/>
      <c r="N56" s="96"/>
      <c r="O56" s="96"/>
      <c r="P56" s="70"/>
    </row>
    <row r="57" spans="1:16" s="9" customFormat="1">
      <c r="A57" s="81"/>
      <c r="B57" s="55" t="s">
        <v>82</v>
      </c>
      <c r="C57" s="228">
        <v>1567967500</v>
      </c>
      <c r="D57" s="229">
        <v>328833300</v>
      </c>
      <c r="E57" s="230">
        <f>C57+D57</f>
        <v>1896800800</v>
      </c>
      <c r="F57" s="228">
        <v>1025</v>
      </c>
      <c r="G57" s="230">
        <v>899</v>
      </c>
      <c r="H57" s="228">
        <v>475679800</v>
      </c>
      <c r="I57" s="230">
        <v>473707000</v>
      </c>
      <c r="J57" s="86"/>
      <c r="K57" s="87"/>
      <c r="L57" s="96"/>
      <c r="M57" s="96"/>
      <c r="N57" s="96"/>
      <c r="O57" s="96"/>
      <c r="P57" s="10"/>
    </row>
    <row r="58" spans="1:16" s="9" customFormat="1">
      <c r="A58" s="119" t="s">
        <v>101</v>
      </c>
      <c r="B58" s="61" t="s">
        <v>84</v>
      </c>
      <c r="C58" s="231">
        <v>4367007700</v>
      </c>
      <c r="D58" s="232">
        <v>1203399600</v>
      </c>
      <c r="E58" s="233">
        <f>C58+D58</f>
        <v>5570407300</v>
      </c>
      <c r="F58" s="231">
        <v>36066</v>
      </c>
      <c r="G58" s="233">
        <v>34596</v>
      </c>
      <c r="H58" s="231">
        <v>1444456300</v>
      </c>
      <c r="I58" s="233">
        <v>1375317000</v>
      </c>
      <c r="J58" s="100"/>
      <c r="K58" s="87"/>
      <c r="L58" s="96"/>
      <c r="M58" s="96"/>
      <c r="N58" s="96"/>
      <c r="O58" s="96"/>
      <c r="P58" s="10"/>
    </row>
    <row r="59" spans="1:16" s="71" customFormat="1" ht="14.25" thickBot="1">
      <c r="A59" s="376"/>
      <c r="B59" s="21" t="s">
        <v>33</v>
      </c>
      <c r="C59" s="234">
        <f t="shared" ref="C59:I59" si="17">C57+C58</f>
        <v>5934975200</v>
      </c>
      <c r="D59" s="235">
        <f t="shared" si="17"/>
        <v>1532232900</v>
      </c>
      <c r="E59" s="236">
        <f t="shared" si="17"/>
        <v>7467208100</v>
      </c>
      <c r="F59" s="234">
        <f t="shared" si="17"/>
        <v>37091</v>
      </c>
      <c r="G59" s="236">
        <f t="shared" si="17"/>
        <v>35495</v>
      </c>
      <c r="H59" s="234">
        <f t="shared" si="17"/>
        <v>1920136100</v>
      </c>
      <c r="I59" s="236">
        <f t="shared" si="17"/>
        <v>1849024000</v>
      </c>
      <c r="J59" s="86"/>
      <c r="K59" s="104"/>
      <c r="L59" s="96"/>
      <c r="M59" s="96"/>
      <c r="N59" s="96"/>
      <c r="O59" s="96"/>
      <c r="P59" s="70"/>
    </row>
    <row r="60" spans="1:16" s="9" customFormat="1">
      <c r="A60" s="24"/>
      <c r="B60" s="55" t="s">
        <v>82</v>
      </c>
      <c r="C60" s="228">
        <f>C6+C9+C12+C15+C18+C21+C24+C27+C30+C33+C36+C39+C42+C45+C48+C51+C54+C57</f>
        <v>102352736400</v>
      </c>
      <c r="D60" s="229">
        <f t="shared" ref="C60:E61" si="18">D6+D9+D12+D15+D18+D21+D24+D27+D30+D33+D36+D39+D42+D45+D48+D51+D54+D57</f>
        <v>22273775900</v>
      </c>
      <c r="E60" s="230">
        <f t="shared" si="18"/>
        <v>124626512300</v>
      </c>
      <c r="F60" s="93">
        <f>'96～97'!F60</f>
        <v>44147</v>
      </c>
      <c r="G60" s="95">
        <f>'96～97'!N60</f>
        <v>41706</v>
      </c>
      <c r="H60" s="228">
        <f>H6+H9+H12+H15+H18+H21+H24+H27+H30+H33+H36+H39+H42+H45+H48+H51+H54+H57</f>
        <v>31221035300</v>
      </c>
      <c r="I60" s="230">
        <f>I6+I9+I12+I15+I18+I21+I24+I27+I30+I33+I36+I39+I42+I45+I48+I51+I54+I57</f>
        <v>31135159000</v>
      </c>
      <c r="J60" s="86"/>
      <c r="K60" s="87"/>
      <c r="L60" s="96"/>
      <c r="M60" s="96"/>
      <c r="N60" s="96"/>
      <c r="O60" s="96"/>
      <c r="P60" s="10"/>
    </row>
    <row r="61" spans="1:16" s="9" customFormat="1">
      <c r="A61" s="60" t="s">
        <v>102</v>
      </c>
      <c r="B61" s="61" t="s">
        <v>84</v>
      </c>
      <c r="C61" s="231">
        <f t="shared" si="18"/>
        <v>148255294300</v>
      </c>
      <c r="D61" s="232">
        <f t="shared" si="18"/>
        <v>40446924200</v>
      </c>
      <c r="E61" s="233">
        <f>E7+E10+E13+E16+E19+E22+E25+E28+E31+E34+E37+E40+E43+E46+E49+E52+E55+E58</f>
        <v>188702218500</v>
      </c>
      <c r="F61" s="97">
        <f>'96～97'!F61</f>
        <v>1219140</v>
      </c>
      <c r="G61" s="99">
        <f>'96～97'!N61</f>
        <v>1185532</v>
      </c>
      <c r="H61" s="231">
        <f>H7+H10+H13+H16+H19+H22+H25+H28+H31+H34+H37+H40+H43+H46+H49+H52+H55+H58</f>
        <v>48951466500</v>
      </c>
      <c r="I61" s="233">
        <f>I7+I10+I13+I16+I19+I22+I25+I28+I31+I34+I37+I40+I43+I46+I49+I52+I55+I58</f>
        <v>46583584000</v>
      </c>
      <c r="J61" s="100"/>
      <c r="K61" s="87"/>
      <c r="L61" s="96"/>
      <c r="M61" s="96"/>
      <c r="N61" s="96"/>
      <c r="O61" s="96"/>
      <c r="P61" s="10"/>
    </row>
    <row r="62" spans="1:16" s="71" customFormat="1" ht="14.25" thickBot="1">
      <c r="A62" s="49"/>
      <c r="B62" s="21" t="s">
        <v>33</v>
      </c>
      <c r="C62" s="234">
        <f>C60+C61</f>
        <v>250608030700</v>
      </c>
      <c r="D62" s="235">
        <f>D60+D61</f>
        <v>62720700100</v>
      </c>
      <c r="E62" s="236">
        <f>E60+E61</f>
        <v>313328730800</v>
      </c>
      <c r="F62" s="101">
        <f>'96～97'!F62</f>
        <v>1263287</v>
      </c>
      <c r="G62" s="103">
        <f>'96～97'!N62</f>
        <v>1227238</v>
      </c>
      <c r="H62" s="234">
        <f>H60+H61</f>
        <v>80172501800</v>
      </c>
      <c r="I62" s="236">
        <f>I60+I61</f>
        <v>77718743000</v>
      </c>
      <c r="J62" s="191"/>
      <c r="K62" s="104"/>
      <c r="L62" s="96"/>
      <c r="M62" s="96"/>
      <c r="N62" s="96"/>
      <c r="O62" s="96"/>
      <c r="P62" s="70"/>
    </row>
    <row r="63" spans="1:16" s="2" customFormat="1">
      <c r="A63" s="1"/>
      <c r="B63" s="7"/>
      <c r="C63" s="5"/>
      <c r="D63" s="5"/>
      <c r="E63" s="5"/>
      <c r="F63" s="5"/>
      <c r="G63" s="5"/>
      <c r="H63" s="5"/>
      <c r="I63" s="5"/>
      <c r="J63" s="6"/>
      <c r="K63" s="4"/>
      <c r="L63" s="5"/>
      <c r="M63" s="5"/>
      <c r="N63" s="5"/>
      <c r="O63" s="5"/>
      <c r="P63" s="1"/>
    </row>
    <row r="64" spans="1:16" s="9" customFormat="1">
      <c r="A64" s="384" t="s">
        <v>146</v>
      </c>
      <c r="B64" s="384"/>
      <c r="C64" s="384"/>
      <c r="D64" s="384"/>
      <c r="E64" s="384"/>
      <c r="F64" s="384"/>
      <c r="G64" s="384"/>
      <c r="H64" s="384" t="s">
        <v>147</v>
      </c>
      <c r="I64" s="384"/>
      <c r="J64" s="384"/>
      <c r="K64" s="384"/>
      <c r="L64" s="384"/>
      <c r="M64" s="384"/>
      <c r="N64" s="193"/>
    </row>
    <row r="66" spans="8:8">
      <c r="H66" s="9"/>
    </row>
  </sheetData>
  <mergeCells count="2">
    <mergeCell ref="A64:G64"/>
    <mergeCell ref="H64:M64"/>
  </mergeCells>
  <phoneticPr fontId="6"/>
  <pageMargins left="0.70866141732283472" right="0.70866141732283472" top="0.78740157480314965" bottom="0" header="0.31496062992125984" footer="0"/>
  <pageSetup paperSize="9" scale="89" orientation="portrait" r:id="rId1"/>
  <colBreaks count="1" manualBreakCount="1">
    <brk id="7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66"/>
  <sheetViews>
    <sheetView view="pageBreakPreview" zoomScale="130" zoomScaleNormal="100" zoomScaleSheetLayoutView="130" workbookViewId="0">
      <selection activeCell="D53" sqref="D53"/>
    </sheetView>
  </sheetViews>
  <sheetFormatPr defaultRowHeight="13.5"/>
  <cols>
    <col min="1" max="1" width="11.375" customWidth="1"/>
    <col min="2" max="2" width="5.375" customWidth="1"/>
    <col min="3" max="3" width="17.375" customWidth="1"/>
    <col min="4" max="4" width="11.875" bestFit="1" customWidth="1"/>
    <col min="5" max="6" width="16.375" customWidth="1"/>
  </cols>
  <sheetData>
    <row r="1" spans="1:6" s="51" customFormat="1"/>
    <row r="2" spans="1:6" s="51" customFormat="1"/>
    <row r="3" spans="1:6" s="51" customFormat="1" ht="13.5" customHeight="1" thickBot="1">
      <c r="A3" s="53" t="s">
        <v>55</v>
      </c>
      <c r="B3" s="53"/>
      <c r="C3" s="53"/>
      <c r="D3" s="53"/>
      <c r="E3" s="53"/>
      <c r="F3" s="53"/>
    </row>
    <row r="4" spans="1:6" s="9" customFormat="1" ht="13.5" customHeight="1">
      <c r="A4" s="110" t="s">
        <v>56</v>
      </c>
      <c r="B4" s="111"/>
      <c r="C4" s="112" t="s">
        <v>72</v>
      </c>
      <c r="D4" s="112" t="s">
        <v>12</v>
      </c>
      <c r="E4" s="83" t="s">
        <v>71</v>
      </c>
      <c r="F4" s="85"/>
    </row>
    <row r="5" spans="1:6" s="9" customFormat="1" ht="13.5" customHeight="1" thickBot="1">
      <c r="A5" s="113"/>
      <c r="B5" s="114"/>
      <c r="C5" s="115" t="s">
        <v>80</v>
      </c>
      <c r="D5" s="115" t="s">
        <v>81</v>
      </c>
      <c r="E5" s="116" t="s">
        <v>78</v>
      </c>
      <c r="F5" s="92" t="s">
        <v>79</v>
      </c>
    </row>
    <row r="6" spans="1:6" s="9" customFormat="1" ht="13.5" customHeight="1">
      <c r="A6" s="81"/>
      <c r="B6" s="117" t="s">
        <v>82</v>
      </c>
      <c r="C6" s="118">
        <v>4351306900</v>
      </c>
      <c r="D6" s="118">
        <v>2113</v>
      </c>
      <c r="E6" s="326">
        <v>1090918900</v>
      </c>
      <c r="F6" s="95">
        <v>1086796000</v>
      </c>
    </row>
    <row r="7" spans="1:6" s="9" customFormat="1" ht="13.5" customHeight="1">
      <c r="A7" s="119" t="s">
        <v>83</v>
      </c>
      <c r="B7" s="120" t="s">
        <v>84</v>
      </c>
      <c r="C7" s="121">
        <v>25652300</v>
      </c>
      <c r="D7" s="121">
        <v>288</v>
      </c>
      <c r="E7" s="327">
        <v>6869300</v>
      </c>
      <c r="F7" s="99">
        <v>6261000</v>
      </c>
    </row>
    <row r="8" spans="1:6" s="9" customFormat="1" ht="13.5" customHeight="1" thickBot="1">
      <c r="A8" s="122"/>
      <c r="B8" s="90" t="s">
        <v>33</v>
      </c>
      <c r="C8" s="123">
        <f>C6+C7</f>
        <v>4376959200</v>
      </c>
      <c r="D8" s="328">
        <f>D6+D7</f>
        <v>2401</v>
      </c>
      <c r="E8" s="329">
        <f>E6+E7</f>
        <v>1097788200</v>
      </c>
      <c r="F8" s="103">
        <f>F6+F7</f>
        <v>1093057000</v>
      </c>
    </row>
    <row r="9" spans="1:6" s="9" customFormat="1" ht="13.5" customHeight="1">
      <c r="A9" s="81"/>
      <c r="B9" s="117" t="s">
        <v>82</v>
      </c>
      <c r="C9" s="118">
        <v>1768885800</v>
      </c>
      <c r="D9" s="118">
        <v>2135</v>
      </c>
      <c r="E9" s="326">
        <v>445309800</v>
      </c>
      <c r="F9" s="95">
        <v>441192000</v>
      </c>
    </row>
    <row r="10" spans="1:6" s="9" customFormat="1" ht="13.5" customHeight="1">
      <c r="A10" s="119" t="s">
        <v>85</v>
      </c>
      <c r="B10" s="120" t="s">
        <v>84</v>
      </c>
      <c r="C10" s="121">
        <v>47462200</v>
      </c>
      <c r="D10" s="121">
        <v>466</v>
      </c>
      <c r="E10" s="327">
        <v>12563200</v>
      </c>
      <c r="F10" s="99">
        <v>11633000</v>
      </c>
    </row>
    <row r="11" spans="1:6" s="9" customFormat="1" ht="13.5" customHeight="1" thickBot="1">
      <c r="A11" s="122"/>
      <c r="B11" s="90" t="s">
        <v>33</v>
      </c>
      <c r="C11" s="123">
        <f>C9+C10</f>
        <v>1816348000</v>
      </c>
      <c r="D11" s="328">
        <f>D9+D10</f>
        <v>2601</v>
      </c>
      <c r="E11" s="329">
        <f>E9+E10</f>
        <v>457873000</v>
      </c>
      <c r="F11" s="103">
        <f>F9+F10</f>
        <v>452825000</v>
      </c>
    </row>
    <row r="12" spans="1:6" s="9" customFormat="1" ht="13.5" customHeight="1">
      <c r="A12" s="81"/>
      <c r="B12" s="117" t="s">
        <v>82</v>
      </c>
      <c r="C12" s="118">
        <v>3195134100</v>
      </c>
      <c r="D12" s="118">
        <v>3086</v>
      </c>
      <c r="E12" s="326">
        <v>803249100</v>
      </c>
      <c r="F12" s="95">
        <v>797295000</v>
      </c>
    </row>
    <row r="13" spans="1:6" s="9" customFormat="1" ht="13.5" customHeight="1">
      <c r="A13" s="119" t="s">
        <v>86</v>
      </c>
      <c r="B13" s="120" t="s">
        <v>84</v>
      </c>
      <c r="C13" s="121">
        <v>21399500</v>
      </c>
      <c r="D13" s="121">
        <v>186</v>
      </c>
      <c r="E13" s="327">
        <v>5640500</v>
      </c>
      <c r="F13" s="99">
        <v>5253000</v>
      </c>
    </row>
    <row r="14" spans="1:6" s="9" customFormat="1" ht="13.5" customHeight="1" thickBot="1">
      <c r="A14" s="122"/>
      <c r="B14" s="90" t="s">
        <v>33</v>
      </c>
      <c r="C14" s="123">
        <f>C12+C13</f>
        <v>3216533600</v>
      </c>
      <c r="D14" s="328">
        <f>D12+D13</f>
        <v>3272</v>
      </c>
      <c r="E14" s="329">
        <f>E12+E13</f>
        <v>808889600</v>
      </c>
      <c r="F14" s="103">
        <f>F12+F13</f>
        <v>802548000</v>
      </c>
    </row>
    <row r="15" spans="1:6" s="9" customFormat="1" ht="13.5" customHeight="1">
      <c r="A15" s="81"/>
      <c r="B15" s="117" t="s">
        <v>82</v>
      </c>
      <c r="C15" s="118">
        <v>2480988300</v>
      </c>
      <c r="D15" s="118">
        <v>3273</v>
      </c>
      <c r="E15" s="326">
        <v>625107300</v>
      </c>
      <c r="F15" s="95">
        <v>618627000</v>
      </c>
    </row>
    <row r="16" spans="1:6" s="9" customFormat="1" ht="13.5" customHeight="1">
      <c r="A16" s="119" t="s">
        <v>87</v>
      </c>
      <c r="B16" s="120" t="s">
        <v>84</v>
      </c>
      <c r="C16" s="121">
        <v>36866500</v>
      </c>
      <c r="D16" s="121">
        <v>365</v>
      </c>
      <c r="E16" s="327">
        <v>9728500</v>
      </c>
      <c r="F16" s="99">
        <v>9046000</v>
      </c>
    </row>
    <row r="17" spans="1:6" s="9" customFormat="1" ht="13.5" customHeight="1" thickBot="1">
      <c r="A17" s="122"/>
      <c r="B17" s="90" t="s">
        <v>33</v>
      </c>
      <c r="C17" s="123">
        <f>C15+C16</f>
        <v>2517854800</v>
      </c>
      <c r="D17" s="328">
        <f>D15+D16</f>
        <v>3638</v>
      </c>
      <c r="E17" s="329">
        <f>E15+E16</f>
        <v>634835800</v>
      </c>
      <c r="F17" s="103">
        <f>F15+F16</f>
        <v>627673000</v>
      </c>
    </row>
    <row r="18" spans="1:6" s="9" customFormat="1" ht="13.5" customHeight="1">
      <c r="A18" s="81"/>
      <c r="B18" s="117" t="s">
        <v>82</v>
      </c>
      <c r="C18" s="118">
        <v>306332900</v>
      </c>
      <c r="D18" s="118">
        <v>863</v>
      </c>
      <c r="E18" s="326">
        <v>77837900</v>
      </c>
      <c r="F18" s="95">
        <v>76165000</v>
      </c>
    </row>
    <row r="19" spans="1:6" s="9" customFormat="1" ht="13.5" customHeight="1">
      <c r="A19" s="119" t="s">
        <v>88</v>
      </c>
      <c r="B19" s="120" t="s">
        <v>84</v>
      </c>
      <c r="C19" s="121">
        <v>18927500</v>
      </c>
      <c r="D19" s="121">
        <v>190</v>
      </c>
      <c r="E19" s="327">
        <v>5031500</v>
      </c>
      <c r="F19" s="99">
        <v>4632000</v>
      </c>
    </row>
    <row r="20" spans="1:6" s="9" customFormat="1" ht="13.5" customHeight="1" thickBot="1">
      <c r="A20" s="122"/>
      <c r="B20" s="90" t="s">
        <v>33</v>
      </c>
      <c r="C20" s="123">
        <f>C18+C19</f>
        <v>325260400</v>
      </c>
      <c r="D20" s="328">
        <f>D18+D19</f>
        <v>1053</v>
      </c>
      <c r="E20" s="329">
        <f>E18+E19</f>
        <v>82869400</v>
      </c>
      <c r="F20" s="103">
        <f>F18+F19</f>
        <v>80797000</v>
      </c>
    </row>
    <row r="21" spans="1:6" s="9" customFormat="1" ht="13.5" customHeight="1">
      <c r="A21" s="81"/>
      <c r="B21" s="117" t="s">
        <v>82</v>
      </c>
      <c r="C21" s="118">
        <v>536641900</v>
      </c>
      <c r="D21" s="118">
        <v>1257</v>
      </c>
      <c r="E21" s="326">
        <v>135991900</v>
      </c>
      <c r="F21" s="95">
        <v>133550000</v>
      </c>
    </row>
    <row r="22" spans="1:6" s="9" customFormat="1" ht="13.5" customHeight="1">
      <c r="A22" s="119" t="s">
        <v>89</v>
      </c>
      <c r="B22" s="120" t="s">
        <v>84</v>
      </c>
      <c r="C22" s="121">
        <v>35240100</v>
      </c>
      <c r="D22" s="121">
        <v>333</v>
      </c>
      <c r="E22" s="327">
        <v>9311100</v>
      </c>
      <c r="F22" s="99">
        <v>8643000</v>
      </c>
    </row>
    <row r="23" spans="1:6" s="9" customFormat="1" ht="13.5" customHeight="1" thickBot="1">
      <c r="A23" s="122"/>
      <c r="B23" s="90" t="s">
        <v>33</v>
      </c>
      <c r="C23" s="123">
        <f>C21+C22</f>
        <v>571882000</v>
      </c>
      <c r="D23" s="328">
        <f>D21+D22</f>
        <v>1590</v>
      </c>
      <c r="E23" s="329">
        <f>E21+E22</f>
        <v>145303000</v>
      </c>
      <c r="F23" s="103">
        <f>F21+F22</f>
        <v>142193000</v>
      </c>
    </row>
    <row r="24" spans="1:6" s="9" customFormat="1" ht="13.5" customHeight="1">
      <c r="A24" s="81"/>
      <c r="B24" s="117" t="s">
        <v>82</v>
      </c>
      <c r="C24" s="118">
        <v>500173600</v>
      </c>
      <c r="D24" s="118">
        <v>1005</v>
      </c>
      <c r="E24" s="326">
        <v>126451600</v>
      </c>
      <c r="F24" s="95">
        <v>124574000</v>
      </c>
    </row>
    <row r="25" spans="1:6" s="9" customFormat="1" ht="13.5" customHeight="1">
      <c r="A25" s="119" t="s">
        <v>90</v>
      </c>
      <c r="B25" s="120" t="s">
        <v>84</v>
      </c>
      <c r="C25" s="121">
        <v>28424800</v>
      </c>
      <c r="D25" s="121">
        <v>259</v>
      </c>
      <c r="E25" s="327">
        <v>7475800</v>
      </c>
      <c r="F25" s="99">
        <v>6983000</v>
      </c>
    </row>
    <row r="26" spans="1:6" s="9" customFormat="1" ht="13.5" customHeight="1" thickBot="1">
      <c r="A26" s="122"/>
      <c r="B26" s="90" t="s">
        <v>33</v>
      </c>
      <c r="C26" s="123">
        <f>C24+C25</f>
        <v>528598400</v>
      </c>
      <c r="D26" s="328">
        <f>D24+D25</f>
        <v>1264</v>
      </c>
      <c r="E26" s="329">
        <f>E24+E25</f>
        <v>133927400</v>
      </c>
      <c r="F26" s="103">
        <f>F24+F25</f>
        <v>131557000</v>
      </c>
    </row>
    <row r="27" spans="1:6" s="9" customFormat="1" ht="13.5" customHeight="1">
      <c r="A27" s="81"/>
      <c r="B27" s="117" t="s">
        <v>82</v>
      </c>
      <c r="C27" s="118">
        <v>571998700</v>
      </c>
      <c r="D27" s="118">
        <v>1211</v>
      </c>
      <c r="E27" s="326">
        <v>144786700</v>
      </c>
      <c r="F27" s="95">
        <v>142404000</v>
      </c>
    </row>
    <row r="28" spans="1:6" s="9" customFormat="1" ht="13.5" customHeight="1">
      <c r="A28" s="119" t="s">
        <v>91</v>
      </c>
      <c r="B28" s="120" t="s">
        <v>84</v>
      </c>
      <c r="C28" s="121">
        <v>35247700</v>
      </c>
      <c r="D28" s="121">
        <v>343</v>
      </c>
      <c r="E28" s="327">
        <v>9330700</v>
      </c>
      <c r="F28" s="99">
        <v>8639000</v>
      </c>
    </row>
    <row r="29" spans="1:6" s="9" customFormat="1" ht="13.5" customHeight="1" thickBot="1">
      <c r="A29" s="122"/>
      <c r="B29" s="90" t="s">
        <v>33</v>
      </c>
      <c r="C29" s="123">
        <f>C27+C28</f>
        <v>607246400</v>
      </c>
      <c r="D29" s="328">
        <f>D27+D28</f>
        <v>1554</v>
      </c>
      <c r="E29" s="329">
        <f>E27+E28</f>
        <v>154117400</v>
      </c>
      <c r="F29" s="103">
        <f>F27+F28</f>
        <v>151043000</v>
      </c>
    </row>
    <row r="30" spans="1:6" s="9" customFormat="1" ht="13.5" customHeight="1">
      <c r="A30" s="81"/>
      <c r="B30" s="117" t="s">
        <v>82</v>
      </c>
      <c r="C30" s="118">
        <v>2582024500</v>
      </c>
      <c r="D30" s="118">
        <v>975</v>
      </c>
      <c r="E30" s="326">
        <v>646910500</v>
      </c>
      <c r="F30" s="95">
        <v>645038000</v>
      </c>
    </row>
    <row r="31" spans="1:6" s="9" customFormat="1" ht="13.5" customHeight="1">
      <c r="A31" s="119" t="s">
        <v>92</v>
      </c>
      <c r="B31" s="120" t="s">
        <v>84</v>
      </c>
      <c r="C31" s="121">
        <v>19885500</v>
      </c>
      <c r="D31" s="121">
        <v>225</v>
      </c>
      <c r="E31" s="327">
        <v>5311500</v>
      </c>
      <c r="F31" s="99">
        <v>4858000</v>
      </c>
    </row>
    <row r="32" spans="1:6" s="9" customFormat="1" ht="13.5" customHeight="1" thickBot="1">
      <c r="A32" s="122"/>
      <c r="B32" s="90" t="s">
        <v>33</v>
      </c>
      <c r="C32" s="123">
        <f>C30+C31</f>
        <v>2601910000</v>
      </c>
      <c r="D32" s="328">
        <f>D30+D31</f>
        <v>1200</v>
      </c>
      <c r="E32" s="329">
        <f>E30+E31</f>
        <v>652222000</v>
      </c>
      <c r="F32" s="103">
        <f>F30+F31</f>
        <v>649896000</v>
      </c>
    </row>
    <row r="33" spans="1:6" s="9" customFormat="1" ht="13.5" customHeight="1">
      <c r="A33" s="81"/>
      <c r="B33" s="117" t="s">
        <v>82</v>
      </c>
      <c r="C33" s="118">
        <v>1732655800</v>
      </c>
      <c r="D33" s="118">
        <v>1661</v>
      </c>
      <c r="E33" s="326">
        <v>435578800</v>
      </c>
      <c r="F33" s="95">
        <v>432359000</v>
      </c>
    </row>
    <row r="34" spans="1:6" s="9" customFormat="1" ht="13.5" customHeight="1">
      <c r="A34" s="119" t="s">
        <v>93</v>
      </c>
      <c r="B34" s="120" t="s">
        <v>84</v>
      </c>
      <c r="C34" s="121">
        <v>29786800</v>
      </c>
      <c r="D34" s="121">
        <v>285</v>
      </c>
      <c r="E34" s="327">
        <v>7856800</v>
      </c>
      <c r="F34" s="99">
        <v>7310000</v>
      </c>
    </row>
    <row r="35" spans="1:6" s="9" customFormat="1" ht="13.5" customHeight="1" thickBot="1">
      <c r="A35" s="122"/>
      <c r="B35" s="90" t="s">
        <v>33</v>
      </c>
      <c r="C35" s="123">
        <f>C33+C34</f>
        <v>1762442600</v>
      </c>
      <c r="D35" s="328">
        <f>D33+D34</f>
        <v>1946</v>
      </c>
      <c r="E35" s="329">
        <f>E33+E34</f>
        <v>443435600</v>
      </c>
      <c r="F35" s="103">
        <f>F33+F34</f>
        <v>439669000</v>
      </c>
    </row>
    <row r="36" spans="1:6" s="9" customFormat="1" ht="13.5" customHeight="1">
      <c r="A36" s="81"/>
      <c r="B36" s="117" t="s">
        <v>82</v>
      </c>
      <c r="C36" s="118">
        <v>1590280200</v>
      </c>
      <c r="D36" s="118">
        <v>3138</v>
      </c>
      <c r="E36" s="326">
        <v>402151200</v>
      </c>
      <c r="F36" s="95">
        <v>396043000</v>
      </c>
    </row>
    <row r="37" spans="1:6" s="9" customFormat="1" ht="13.5" customHeight="1">
      <c r="A37" s="119" t="s">
        <v>94</v>
      </c>
      <c r="B37" s="120" t="s">
        <v>84</v>
      </c>
      <c r="C37" s="121">
        <v>84356600</v>
      </c>
      <c r="D37" s="121">
        <v>798</v>
      </c>
      <c r="E37" s="327">
        <v>22253600</v>
      </c>
      <c r="F37" s="99">
        <v>20701000</v>
      </c>
    </row>
    <row r="38" spans="1:6" s="9" customFormat="1" ht="13.5" customHeight="1" thickBot="1">
      <c r="A38" s="122"/>
      <c r="B38" s="90" t="s">
        <v>33</v>
      </c>
      <c r="C38" s="123">
        <f>C36+C37</f>
        <v>1674636800</v>
      </c>
      <c r="D38" s="328">
        <f>D36+D37</f>
        <v>3936</v>
      </c>
      <c r="E38" s="329">
        <f>E36+E37</f>
        <v>424404800</v>
      </c>
      <c r="F38" s="103">
        <f>F36+F37</f>
        <v>416744000</v>
      </c>
    </row>
    <row r="39" spans="1:6" s="9" customFormat="1" ht="13.5" customHeight="1">
      <c r="A39" s="81"/>
      <c r="B39" s="117" t="s">
        <v>82</v>
      </c>
      <c r="C39" s="118">
        <v>566876700</v>
      </c>
      <c r="D39" s="118">
        <v>1005</v>
      </c>
      <c r="E39" s="326">
        <v>143171700</v>
      </c>
      <c r="F39" s="95">
        <v>141235000</v>
      </c>
    </row>
    <row r="40" spans="1:6" s="9" customFormat="1" ht="13.5" customHeight="1">
      <c r="A40" s="119" t="s">
        <v>95</v>
      </c>
      <c r="B40" s="120" t="s">
        <v>84</v>
      </c>
      <c r="C40" s="121">
        <v>42901000</v>
      </c>
      <c r="D40" s="121">
        <v>390</v>
      </c>
      <c r="E40" s="327">
        <v>11299000</v>
      </c>
      <c r="F40" s="99">
        <v>10534000</v>
      </c>
    </row>
    <row r="41" spans="1:6" s="9" customFormat="1" ht="13.5" customHeight="1" thickBot="1">
      <c r="A41" s="122"/>
      <c r="B41" s="90" t="s">
        <v>33</v>
      </c>
      <c r="C41" s="123">
        <f>C39+C40</f>
        <v>609777700</v>
      </c>
      <c r="D41" s="328">
        <f>D39+D40</f>
        <v>1395</v>
      </c>
      <c r="E41" s="329">
        <f>E39+E40</f>
        <v>154470700</v>
      </c>
      <c r="F41" s="103">
        <f>F39+F40</f>
        <v>151769000</v>
      </c>
    </row>
    <row r="42" spans="1:6" s="9" customFormat="1" ht="13.5" customHeight="1">
      <c r="A42" s="81"/>
      <c r="B42" s="117" t="s">
        <v>82</v>
      </c>
      <c r="C42" s="118">
        <v>962560200</v>
      </c>
      <c r="D42" s="118">
        <v>1697</v>
      </c>
      <c r="E42" s="326">
        <v>243151200</v>
      </c>
      <c r="F42" s="95">
        <v>239803000</v>
      </c>
    </row>
    <row r="43" spans="1:6" s="9" customFormat="1" ht="13.5" customHeight="1">
      <c r="A43" s="119" t="s">
        <v>96</v>
      </c>
      <c r="B43" s="120" t="s">
        <v>84</v>
      </c>
      <c r="C43" s="121">
        <v>80806100</v>
      </c>
      <c r="D43" s="121">
        <v>724</v>
      </c>
      <c r="E43" s="327">
        <v>21241100</v>
      </c>
      <c r="F43" s="99">
        <v>19855000</v>
      </c>
    </row>
    <row r="44" spans="1:6" s="9" customFormat="1" ht="13.5" customHeight="1" thickBot="1">
      <c r="A44" s="122"/>
      <c r="B44" s="90" t="s">
        <v>33</v>
      </c>
      <c r="C44" s="123">
        <f>C42+C43</f>
        <v>1043366300</v>
      </c>
      <c r="D44" s="328">
        <f>D42+D43</f>
        <v>2421</v>
      </c>
      <c r="E44" s="329">
        <f>E42+E43</f>
        <v>264392300</v>
      </c>
      <c r="F44" s="108">
        <f>F42+F43</f>
        <v>259658000</v>
      </c>
    </row>
    <row r="45" spans="1:6" s="9" customFormat="1" ht="13.5" customHeight="1">
      <c r="A45" s="125"/>
      <c r="B45" s="126" t="s">
        <v>82</v>
      </c>
      <c r="C45" s="124">
        <v>2337047800</v>
      </c>
      <c r="D45" s="118">
        <v>2787</v>
      </c>
      <c r="E45" s="330">
        <v>588320800</v>
      </c>
      <c r="F45" s="203">
        <v>582909000</v>
      </c>
    </row>
    <row r="46" spans="1:6" s="9" customFormat="1" ht="13.5" customHeight="1">
      <c r="A46" s="119" t="s">
        <v>97</v>
      </c>
      <c r="B46" s="120" t="s">
        <v>84</v>
      </c>
      <c r="C46" s="121">
        <v>66401300</v>
      </c>
      <c r="D46" s="121">
        <v>639</v>
      </c>
      <c r="E46" s="327">
        <v>17546300</v>
      </c>
      <c r="F46" s="99">
        <v>16285000</v>
      </c>
    </row>
    <row r="47" spans="1:6" s="9" customFormat="1" ht="13.5" customHeight="1" thickBot="1">
      <c r="A47" s="125"/>
      <c r="B47" s="127" t="s">
        <v>33</v>
      </c>
      <c r="C47" s="128">
        <f>C45+C46</f>
        <v>2403449100</v>
      </c>
      <c r="D47" s="328">
        <f>D45+D46</f>
        <v>3426</v>
      </c>
      <c r="E47" s="331">
        <f>E45+E46</f>
        <v>605867100</v>
      </c>
      <c r="F47" s="332">
        <f>F45+F46</f>
        <v>599194000</v>
      </c>
    </row>
    <row r="48" spans="1:6" s="9" customFormat="1" ht="13.5" customHeight="1">
      <c r="A48" s="81"/>
      <c r="B48" s="117" t="s">
        <v>82</v>
      </c>
      <c r="C48" s="118">
        <v>1964548600</v>
      </c>
      <c r="D48" s="118">
        <v>1663</v>
      </c>
      <c r="E48" s="326">
        <v>493531600</v>
      </c>
      <c r="F48" s="95">
        <v>490339000</v>
      </c>
    </row>
    <row r="49" spans="1:9" s="9" customFormat="1" ht="13.5" customHeight="1">
      <c r="A49" s="119" t="s">
        <v>98</v>
      </c>
      <c r="B49" s="120" t="s">
        <v>84</v>
      </c>
      <c r="C49" s="121">
        <v>55693800</v>
      </c>
      <c r="D49" s="121">
        <v>456</v>
      </c>
      <c r="E49" s="327">
        <v>14608800</v>
      </c>
      <c r="F49" s="99">
        <v>13695000</v>
      </c>
    </row>
    <row r="50" spans="1:9" s="9" customFormat="1" ht="13.5" customHeight="1" thickBot="1">
      <c r="A50" s="122"/>
      <c r="B50" s="90" t="s">
        <v>33</v>
      </c>
      <c r="C50" s="123">
        <f>C48+C49</f>
        <v>2020242400</v>
      </c>
      <c r="D50" s="328">
        <f>D48+D49</f>
        <v>2119</v>
      </c>
      <c r="E50" s="329">
        <f>E48+E49</f>
        <v>508140400</v>
      </c>
      <c r="F50" s="103">
        <f>F48+F49</f>
        <v>504034000</v>
      </c>
    </row>
    <row r="51" spans="1:9" s="9" customFormat="1" ht="13.5" customHeight="1">
      <c r="A51" s="81"/>
      <c r="B51" s="117" t="s">
        <v>82</v>
      </c>
      <c r="C51" s="118">
        <v>633787000</v>
      </c>
      <c r="D51" s="118">
        <v>526</v>
      </c>
      <c r="E51" s="326">
        <v>159205000</v>
      </c>
      <c r="F51" s="95">
        <v>158194000</v>
      </c>
    </row>
    <row r="52" spans="1:9" s="9" customFormat="1" ht="13.5" customHeight="1">
      <c r="A52" s="119" t="s">
        <v>99</v>
      </c>
      <c r="B52" s="120" t="s">
        <v>84</v>
      </c>
      <c r="C52" s="121">
        <v>23675500</v>
      </c>
      <c r="D52" s="121">
        <v>209</v>
      </c>
      <c r="E52" s="327">
        <v>6224500</v>
      </c>
      <c r="F52" s="99">
        <v>5817000</v>
      </c>
    </row>
    <row r="53" spans="1:9" s="9" customFormat="1" ht="13.5" customHeight="1" thickBot="1">
      <c r="A53" s="122"/>
      <c r="B53" s="90" t="s">
        <v>33</v>
      </c>
      <c r="C53" s="123">
        <f>C51+C52</f>
        <v>657462500</v>
      </c>
      <c r="D53" s="328">
        <f>D51+D52</f>
        <v>735</v>
      </c>
      <c r="E53" s="329">
        <f>E51+E52</f>
        <v>165429500</v>
      </c>
      <c r="F53" s="103">
        <f>F51+F52</f>
        <v>164011000</v>
      </c>
    </row>
    <row r="54" spans="1:9" s="9" customFormat="1" ht="13.5" customHeight="1">
      <c r="A54" s="81"/>
      <c r="B54" s="117" t="s">
        <v>82</v>
      </c>
      <c r="C54" s="118">
        <v>308064300</v>
      </c>
      <c r="D54" s="118">
        <v>774</v>
      </c>
      <c r="E54" s="326">
        <v>78153300</v>
      </c>
      <c r="F54" s="95">
        <v>76637000</v>
      </c>
    </row>
    <row r="55" spans="1:9" s="9" customFormat="1" ht="13.5" customHeight="1">
      <c r="A55" s="119" t="s">
        <v>100</v>
      </c>
      <c r="B55" s="120" t="s">
        <v>84</v>
      </c>
      <c r="C55" s="121">
        <v>39901800</v>
      </c>
      <c r="D55" s="121">
        <v>313</v>
      </c>
      <c r="E55" s="327">
        <v>10435800</v>
      </c>
      <c r="F55" s="99">
        <v>9822000</v>
      </c>
    </row>
    <row r="56" spans="1:9" s="9" customFormat="1" ht="13.5" customHeight="1" thickBot="1">
      <c r="A56" s="122"/>
      <c r="B56" s="90" t="s">
        <v>33</v>
      </c>
      <c r="C56" s="123">
        <f>C54+C55</f>
        <v>347966100</v>
      </c>
      <c r="D56" s="328">
        <f>D54+D55</f>
        <v>1087</v>
      </c>
      <c r="E56" s="329">
        <f>E54+E55</f>
        <v>88589100</v>
      </c>
      <c r="F56" s="103">
        <f>F54+F55</f>
        <v>86459000</v>
      </c>
    </row>
    <row r="57" spans="1:9" s="9" customFormat="1" ht="13.5" customHeight="1">
      <c r="A57" s="81"/>
      <c r="B57" s="117" t="s">
        <v>82</v>
      </c>
      <c r="C57" s="118">
        <v>374027400</v>
      </c>
      <c r="D57" s="118">
        <v>719</v>
      </c>
      <c r="E57" s="326">
        <v>94577400</v>
      </c>
      <c r="F57" s="95">
        <v>93150000</v>
      </c>
    </row>
    <row r="58" spans="1:9" s="9" customFormat="1" ht="13.5" customHeight="1">
      <c r="A58" s="119" t="s">
        <v>101</v>
      </c>
      <c r="B58" s="120" t="s">
        <v>84</v>
      </c>
      <c r="C58" s="121">
        <v>28422600</v>
      </c>
      <c r="D58" s="121">
        <v>211</v>
      </c>
      <c r="E58" s="327">
        <v>7410600</v>
      </c>
      <c r="F58" s="99">
        <v>7004000</v>
      </c>
      <c r="H58" s="10"/>
    </row>
    <row r="59" spans="1:9" s="9" customFormat="1" ht="13.5" customHeight="1" thickBot="1">
      <c r="A59" s="122"/>
      <c r="B59" s="90" t="s">
        <v>33</v>
      </c>
      <c r="C59" s="123">
        <f>C57+C58</f>
        <v>402450000</v>
      </c>
      <c r="D59" s="328">
        <f>D57+D58</f>
        <v>930</v>
      </c>
      <c r="E59" s="329">
        <f>E57+E58</f>
        <v>101988000</v>
      </c>
      <c r="F59" s="103">
        <f>F57+F58</f>
        <v>100154000</v>
      </c>
      <c r="H59" s="10"/>
    </row>
    <row r="60" spans="1:9" s="9" customFormat="1" ht="13.5" customHeight="1">
      <c r="A60" s="81"/>
      <c r="B60" s="117" t="s">
        <v>82</v>
      </c>
      <c r="C60" s="118">
        <f>C6+C9+C12+C15+C18+C21+C24+C27+C30+C33+C36+C39+C42+C45+C48+C51+C54+C57</f>
        <v>26763334700</v>
      </c>
      <c r="D60" s="118">
        <f t="shared" ref="C60:F62" si="0">D6+D9+D12+D15+D18+D21+D24+D27+D30+D33+D36+D39+D42+D45+D48+D51+D54+D57</f>
        <v>29888</v>
      </c>
      <c r="E60" s="326">
        <f t="shared" si="0"/>
        <v>6734404700</v>
      </c>
      <c r="F60" s="106">
        <f t="shared" si="0"/>
        <v>6676310000</v>
      </c>
      <c r="G60" s="10"/>
      <c r="H60" s="10"/>
    </row>
    <row r="61" spans="1:9" s="9" customFormat="1" ht="13.5" customHeight="1">
      <c r="A61" s="119" t="s">
        <v>102</v>
      </c>
      <c r="B61" s="120" t="s">
        <v>84</v>
      </c>
      <c r="C61" s="121">
        <f>C7+C10+C13+C16+C19+C22+C25+C28+C31+C34+C37+C40+C43+C46+C49+C52+C55+C58</f>
        <v>721051600</v>
      </c>
      <c r="D61" s="121">
        <f t="shared" si="0"/>
        <v>6680</v>
      </c>
      <c r="E61" s="327">
        <f t="shared" si="0"/>
        <v>190138600</v>
      </c>
      <c r="F61" s="107">
        <f t="shared" si="0"/>
        <v>176971000</v>
      </c>
      <c r="G61" s="10"/>
      <c r="H61" s="10"/>
    </row>
    <row r="62" spans="1:9" s="9" customFormat="1" ht="13.5" customHeight="1" thickBot="1">
      <c r="A62" s="122"/>
      <c r="B62" s="90" t="s">
        <v>33</v>
      </c>
      <c r="C62" s="123">
        <f t="shared" si="0"/>
        <v>27484386300</v>
      </c>
      <c r="D62" s="333">
        <f t="shared" si="0"/>
        <v>36568</v>
      </c>
      <c r="E62" s="329">
        <f t="shared" si="0"/>
        <v>6924543300</v>
      </c>
      <c r="F62" s="108">
        <f t="shared" si="0"/>
        <v>6853281000</v>
      </c>
      <c r="G62" s="10"/>
      <c r="H62" s="10"/>
    </row>
    <row r="63" spans="1:9" ht="13.5" customHeight="1">
      <c r="C63" s="52"/>
      <c r="D63" s="52"/>
      <c r="E63" s="52"/>
      <c r="F63" s="52"/>
    </row>
    <row r="64" spans="1:9" s="9" customFormat="1" ht="13.5" customHeight="1">
      <c r="A64" s="384" t="s">
        <v>149</v>
      </c>
      <c r="B64" s="384"/>
      <c r="C64" s="384"/>
      <c r="D64" s="384"/>
      <c r="E64" s="384"/>
      <c r="F64" s="384"/>
      <c r="G64" s="384"/>
      <c r="H64" s="384"/>
      <c r="I64" s="129"/>
    </row>
    <row r="66" spans="8:8">
      <c r="H66" s="9"/>
    </row>
  </sheetData>
  <mergeCells count="1">
    <mergeCell ref="A64:H64"/>
  </mergeCells>
  <phoneticPr fontId="6"/>
  <printOptions horizontalCentered="1"/>
  <pageMargins left="0.82677165354330717" right="0.43307086614173229" top="0.78740157480314965" bottom="0" header="0.31496062992125984" footer="0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I66"/>
  <sheetViews>
    <sheetView view="pageBreakPreview" zoomScale="130" zoomScaleNormal="64" zoomScaleSheetLayoutView="130" workbookViewId="0">
      <pane xSplit="2" ySplit="5" topLeftCell="C45" activePane="bottomRight" state="frozen"/>
      <selection activeCell="H24" sqref="H24"/>
      <selection pane="topRight" activeCell="H24" sqref="H24"/>
      <selection pane="bottomLeft" activeCell="H24" sqref="H24"/>
      <selection pane="bottomRight" activeCell="E50" sqref="E50"/>
    </sheetView>
  </sheetViews>
  <sheetFormatPr defaultColWidth="11.375" defaultRowHeight="13.5"/>
  <cols>
    <col min="1" max="1" width="11.375" customWidth="1"/>
    <col min="2" max="2" width="5.375" style="3" customWidth="1"/>
    <col min="3" max="3" width="15.375" customWidth="1"/>
    <col min="4" max="4" width="16.375" customWidth="1"/>
    <col min="5" max="7" width="15.375" customWidth="1"/>
    <col min="8" max="8" width="16.125" customWidth="1"/>
    <col min="9" max="9" width="16.5" customWidth="1"/>
  </cols>
  <sheetData>
    <row r="1" spans="1:9" s="51" customFormat="1">
      <c r="G1" s="52"/>
    </row>
    <row r="2" spans="1:9" s="51" customFormat="1">
      <c r="A2" s="51" t="s">
        <v>46</v>
      </c>
      <c r="B2" s="51" t="s">
        <v>47</v>
      </c>
      <c r="G2" s="52"/>
    </row>
    <row r="3" spans="1:9" s="51" customFormat="1" ht="14.25" thickBot="1">
      <c r="A3" s="53"/>
      <c r="B3" s="53"/>
      <c r="C3" s="53"/>
      <c r="D3" s="53"/>
      <c r="E3" s="53"/>
      <c r="F3" s="53"/>
      <c r="G3" s="370"/>
    </row>
    <row r="4" spans="1:9" s="9" customFormat="1">
      <c r="A4" s="11" t="s">
        <v>56</v>
      </c>
      <c r="B4" s="13"/>
      <c r="C4" s="82" t="s">
        <v>64</v>
      </c>
      <c r="D4" s="85" t="s">
        <v>65</v>
      </c>
      <c r="E4" s="82" t="s">
        <v>66</v>
      </c>
      <c r="F4" s="85" t="s">
        <v>67</v>
      </c>
      <c r="G4" s="84" t="s">
        <v>68</v>
      </c>
      <c r="H4" s="194" t="s">
        <v>166</v>
      </c>
      <c r="I4" s="189"/>
    </row>
    <row r="5" spans="1:9" s="9" customFormat="1" ht="14.25" thickBot="1">
      <c r="A5" s="16"/>
      <c r="B5" s="18"/>
      <c r="C5" s="88" t="s">
        <v>75</v>
      </c>
      <c r="D5" s="90" t="s">
        <v>76</v>
      </c>
      <c r="E5" s="88" t="s">
        <v>75</v>
      </c>
      <c r="F5" s="90" t="s">
        <v>76</v>
      </c>
      <c r="G5" s="277" t="s">
        <v>75</v>
      </c>
      <c r="H5" s="194" t="s">
        <v>167</v>
      </c>
      <c r="I5" s="189" t="s">
        <v>168</v>
      </c>
    </row>
    <row r="6" spans="1:9" s="9" customFormat="1">
      <c r="A6" s="81"/>
      <c r="B6" s="117" t="s">
        <v>82</v>
      </c>
      <c r="C6" s="292">
        <v>492180296027</v>
      </c>
      <c r="D6" s="293">
        <v>518845995632</v>
      </c>
      <c r="E6" s="292">
        <v>395019150034</v>
      </c>
      <c r="F6" s="293">
        <v>397424555727</v>
      </c>
      <c r="G6" s="106">
        <v>310814859</v>
      </c>
      <c r="H6" s="304">
        <f>C6+E6+G6</f>
        <v>887510260920</v>
      </c>
      <c r="I6" s="305">
        <f>D6+F6</f>
        <v>916270551359</v>
      </c>
    </row>
    <row r="7" spans="1:9" s="9" customFormat="1">
      <c r="A7" s="119" t="s">
        <v>83</v>
      </c>
      <c r="B7" s="120" t="s">
        <v>84</v>
      </c>
      <c r="C7" s="294">
        <v>318853315130</v>
      </c>
      <c r="D7" s="295">
        <v>525874979885</v>
      </c>
      <c r="E7" s="294">
        <v>442905142227</v>
      </c>
      <c r="F7" s="295">
        <v>453084280146</v>
      </c>
      <c r="G7" s="107">
        <v>1833318</v>
      </c>
      <c r="H7" s="304">
        <f t="shared" ref="H7:H62" si="0">C7+E7+G7</f>
        <v>761760290675</v>
      </c>
      <c r="I7" s="305">
        <f t="shared" ref="I7:I62" si="1">D7+F7</f>
        <v>978959260031</v>
      </c>
    </row>
    <row r="8" spans="1:9" s="71" customFormat="1" ht="14.25" customHeight="1" thickBot="1">
      <c r="A8" s="122"/>
      <c r="B8" s="90" t="s">
        <v>33</v>
      </c>
      <c r="C8" s="296">
        <f>C6+C7</f>
        <v>811033611157</v>
      </c>
      <c r="D8" s="297">
        <f>D6+D7</f>
        <v>1044720975517</v>
      </c>
      <c r="E8" s="296">
        <f>E6+E7</f>
        <v>837924292261</v>
      </c>
      <c r="F8" s="297">
        <f>F6+F7</f>
        <v>850508835873</v>
      </c>
      <c r="G8" s="108">
        <f>G6+G7</f>
        <v>312648177</v>
      </c>
      <c r="H8" s="304">
        <f t="shared" si="0"/>
        <v>1649270551595</v>
      </c>
      <c r="I8" s="305">
        <f t="shared" si="1"/>
        <v>1895229811390</v>
      </c>
    </row>
    <row r="9" spans="1:9" s="74" customFormat="1">
      <c r="A9" s="81"/>
      <c r="B9" s="117" t="s">
        <v>82</v>
      </c>
      <c r="C9" s="292">
        <v>257193564708</v>
      </c>
      <c r="D9" s="368">
        <v>274480856984</v>
      </c>
      <c r="E9" s="292">
        <v>281293891290</v>
      </c>
      <c r="F9" s="293">
        <v>277844473517</v>
      </c>
      <c r="G9" s="106">
        <v>126356322</v>
      </c>
      <c r="H9" s="304">
        <f t="shared" si="0"/>
        <v>538613812320</v>
      </c>
      <c r="I9" s="305">
        <f t="shared" si="1"/>
        <v>552325330501</v>
      </c>
    </row>
    <row r="10" spans="1:9" s="9" customFormat="1">
      <c r="A10" s="119" t="s">
        <v>85</v>
      </c>
      <c r="B10" s="120" t="s">
        <v>84</v>
      </c>
      <c r="C10" s="294">
        <v>261368975346</v>
      </c>
      <c r="D10" s="295">
        <v>431778966265</v>
      </c>
      <c r="E10" s="294">
        <v>388120201687</v>
      </c>
      <c r="F10" s="295">
        <v>391283484800</v>
      </c>
      <c r="G10" s="107">
        <v>3391763</v>
      </c>
      <c r="H10" s="304">
        <f t="shared" si="0"/>
        <v>649492568796</v>
      </c>
      <c r="I10" s="305">
        <f t="shared" si="1"/>
        <v>823062451065</v>
      </c>
    </row>
    <row r="11" spans="1:9" s="71" customFormat="1" ht="14.25" thickBot="1">
      <c r="A11" s="122"/>
      <c r="B11" s="90" t="s">
        <v>33</v>
      </c>
      <c r="C11" s="296">
        <f>C9+C10</f>
        <v>518562540054</v>
      </c>
      <c r="D11" s="297">
        <f>D9+D10</f>
        <v>706259823249</v>
      </c>
      <c r="E11" s="296">
        <f>E9+E10</f>
        <v>669414092977</v>
      </c>
      <c r="F11" s="297">
        <f>F9+F10</f>
        <v>669127958317</v>
      </c>
      <c r="G11" s="108">
        <f>G9+G10</f>
        <v>129748085</v>
      </c>
      <c r="H11" s="304">
        <f t="shared" si="0"/>
        <v>1188106381116</v>
      </c>
      <c r="I11" s="305">
        <f t="shared" si="1"/>
        <v>1375387781566</v>
      </c>
    </row>
    <row r="12" spans="1:9" s="9" customFormat="1">
      <c r="A12" s="81"/>
      <c r="B12" s="117" t="s">
        <v>82</v>
      </c>
      <c r="C12" s="292">
        <v>701103814701</v>
      </c>
      <c r="D12" s="293">
        <v>713184295586</v>
      </c>
      <c r="E12" s="292">
        <v>597489323282</v>
      </c>
      <c r="F12" s="293">
        <v>598146240591</v>
      </c>
      <c r="G12" s="106">
        <v>228234744</v>
      </c>
      <c r="H12" s="304">
        <f t="shared" si="0"/>
        <v>1298821372727</v>
      </c>
      <c r="I12" s="305">
        <f t="shared" si="1"/>
        <v>1311330536177</v>
      </c>
    </row>
    <row r="13" spans="1:9" s="9" customFormat="1">
      <c r="A13" s="119" t="s">
        <v>86</v>
      </c>
      <c r="B13" s="120" t="s">
        <v>84</v>
      </c>
      <c r="C13" s="294">
        <v>97492938443</v>
      </c>
      <c r="D13" s="295">
        <v>157107629754</v>
      </c>
      <c r="E13" s="294">
        <v>237778985510</v>
      </c>
      <c r="F13" s="295">
        <v>241344146311</v>
      </c>
      <c r="G13" s="107">
        <v>1529204</v>
      </c>
      <c r="H13" s="304">
        <f t="shared" si="0"/>
        <v>335273453157</v>
      </c>
      <c r="I13" s="305">
        <f t="shared" si="1"/>
        <v>398451776065</v>
      </c>
    </row>
    <row r="14" spans="1:9" s="71" customFormat="1" ht="14.25" thickBot="1">
      <c r="A14" s="122"/>
      <c r="B14" s="90" t="s">
        <v>33</v>
      </c>
      <c r="C14" s="296">
        <f>C12+C13</f>
        <v>798596753144</v>
      </c>
      <c r="D14" s="297">
        <f>D12+D13</f>
        <v>870291925340</v>
      </c>
      <c r="E14" s="296">
        <f>E12+E13</f>
        <v>835268308792</v>
      </c>
      <c r="F14" s="297">
        <f>F12+F13</f>
        <v>839490386902</v>
      </c>
      <c r="G14" s="108">
        <f>G12+G13</f>
        <v>229763948</v>
      </c>
      <c r="H14" s="304">
        <f t="shared" si="0"/>
        <v>1634094825884</v>
      </c>
      <c r="I14" s="305">
        <f t="shared" si="1"/>
        <v>1709782312242</v>
      </c>
    </row>
    <row r="15" spans="1:9" s="9" customFormat="1">
      <c r="A15" s="81"/>
      <c r="B15" s="117" t="s">
        <v>82</v>
      </c>
      <c r="C15" s="292">
        <v>452172404694</v>
      </c>
      <c r="D15" s="293">
        <v>480417987817</v>
      </c>
      <c r="E15" s="292">
        <v>489260420332</v>
      </c>
      <c r="F15" s="293">
        <v>490672161577</v>
      </c>
      <c r="G15" s="106">
        <v>177224736</v>
      </c>
      <c r="H15" s="304">
        <f t="shared" si="0"/>
        <v>941610049762</v>
      </c>
      <c r="I15" s="305">
        <f t="shared" si="1"/>
        <v>971090149394</v>
      </c>
    </row>
    <row r="16" spans="1:9" s="9" customFormat="1">
      <c r="A16" s="119" t="s">
        <v>87</v>
      </c>
      <c r="B16" s="120" t="s">
        <v>84</v>
      </c>
      <c r="C16" s="294">
        <v>190171869343</v>
      </c>
      <c r="D16" s="295">
        <v>306456611267</v>
      </c>
      <c r="E16" s="294">
        <v>294317624658</v>
      </c>
      <c r="F16" s="295">
        <v>298027177735</v>
      </c>
      <c r="G16" s="107">
        <v>2634643</v>
      </c>
      <c r="H16" s="304">
        <f t="shared" si="0"/>
        <v>484492128644</v>
      </c>
      <c r="I16" s="305">
        <f t="shared" si="1"/>
        <v>604483789002</v>
      </c>
    </row>
    <row r="17" spans="1:9" s="71" customFormat="1" ht="14.25" thickBot="1">
      <c r="A17" s="122"/>
      <c r="B17" s="90" t="s">
        <v>33</v>
      </c>
      <c r="C17" s="296">
        <f>C15+C16</f>
        <v>642344274037</v>
      </c>
      <c r="D17" s="297">
        <f>D15+D16</f>
        <v>786874599084</v>
      </c>
      <c r="E17" s="296">
        <f>E15+E16</f>
        <v>783578044990</v>
      </c>
      <c r="F17" s="297">
        <f>F15+F16</f>
        <v>788699339312</v>
      </c>
      <c r="G17" s="108">
        <f>G15+G16</f>
        <v>179859379</v>
      </c>
      <c r="H17" s="304">
        <f t="shared" si="0"/>
        <v>1426102178406</v>
      </c>
      <c r="I17" s="305">
        <f t="shared" si="1"/>
        <v>1575573938396</v>
      </c>
    </row>
    <row r="18" spans="1:9" s="9" customFormat="1">
      <c r="A18" s="81"/>
      <c r="B18" s="117" t="s">
        <v>82</v>
      </c>
      <c r="C18" s="292">
        <v>56002799553</v>
      </c>
      <c r="D18" s="293">
        <v>71626897076</v>
      </c>
      <c r="E18" s="292">
        <v>80157056288</v>
      </c>
      <c r="F18" s="293">
        <v>80387907959</v>
      </c>
      <c r="G18" s="106">
        <v>21883948</v>
      </c>
      <c r="H18" s="304">
        <f t="shared" si="0"/>
        <v>136181739789</v>
      </c>
      <c r="I18" s="305">
        <f t="shared" si="1"/>
        <v>152014805035</v>
      </c>
    </row>
    <row r="19" spans="1:9" s="9" customFormat="1">
      <c r="A19" s="119" t="s">
        <v>88</v>
      </c>
      <c r="B19" s="120" t="s">
        <v>84</v>
      </c>
      <c r="C19" s="294">
        <v>164666790792</v>
      </c>
      <c r="D19" s="295">
        <v>288101443836</v>
      </c>
      <c r="E19" s="294">
        <v>298207905914</v>
      </c>
      <c r="F19" s="295">
        <v>304970706894</v>
      </c>
      <c r="G19" s="121">
        <v>1352650</v>
      </c>
      <c r="H19" s="304">
        <f t="shared" si="0"/>
        <v>462876049356</v>
      </c>
      <c r="I19" s="305">
        <f t="shared" si="1"/>
        <v>593072150730</v>
      </c>
    </row>
    <row r="20" spans="1:9" s="71" customFormat="1" ht="14.25" thickBot="1">
      <c r="A20" s="122"/>
      <c r="B20" s="90" t="s">
        <v>33</v>
      </c>
      <c r="C20" s="296">
        <f>C18+C19</f>
        <v>220669590345</v>
      </c>
      <c r="D20" s="297">
        <f>D18+D19</f>
        <v>359728340912</v>
      </c>
      <c r="E20" s="296">
        <f>E18+E19</f>
        <v>378364962202</v>
      </c>
      <c r="F20" s="297">
        <f>F18+F19</f>
        <v>385358614853</v>
      </c>
      <c r="G20" s="123">
        <f>G18+G19</f>
        <v>23236598</v>
      </c>
      <c r="H20" s="304">
        <f t="shared" si="0"/>
        <v>599057789145</v>
      </c>
      <c r="I20" s="305">
        <f t="shared" si="1"/>
        <v>745086955765</v>
      </c>
    </row>
    <row r="21" spans="1:9" s="9" customFormat="1">
      <c r="A21" s="81"/>
      <c r="B21" s="117" t="s">
        <v>82</v>
      </c>
      <c r="C21" s="292">
        <v>79087840882</v>
      </c>
      <c r="D21" s="293">
        <v>89484282540</v>
      </c>
      <c r="E21" s="292">
        <v>89101166762</v>
      </c>
      <c r="F21" s="293">
        <v>89847445816</v>
      </c>
      <c r="G21" s="106">
        <v>38335901</v>
      </c>
      <c r="H21" s="304">
        <f t="shared" si="0"/>
        <v>168227343545</v>
      </c>
      <c r="I21" s="305">
        <f t="shared" si="1"/>
        <v>179331728356</v>
      </c>
    </row>
    <row r="22" spans="1:9" s="9" customFormat="1">
      <c r="A22" s="119" t="s">
        <v>89</v>
      </c>
      <c r="B22" s="120" t="s">
        <v>84</v>
      </c>
      <c r="C22" s="294">
        <v>249241341643</v>
      </c>
      <c r="D22" s="295">
        <v>424670846074</v>
      </c>
      <c r="E22" s="294">
        <v>312846288887</v>
      </c>
      <c r="F22" s="295">
        <v>318280236972</v>
      </c>
      <c r="G22" s="107">
        <v>2518258</v>
      </c>
      <c r="H22" s="304">
        <f t="shared" si="0"/>
        <v>562090148788</v>
      </c>
      <c r="I22" s="305">
        <f t="shared" si="1"/>
        <v>742951083046</v>
      </c>
    </row>
    <row r="23" spans="1:9" s="71" customFormat="1" ht="14.25" thickBot="1">
      <c r="A23" s="122"/>
      <c r="B23" s="90" t="s">
        <v>33</v>
      </c>
      <c r="C23" s="296">
        <f>C21+C22</f>
        <v>328329182525</v>
      </c>
      <c r="D23" s="297">
        <f>D21+D22</f>
        <v>514155128614</v>
      </c>
      <c r="E23" s="296">
        <f>E21+E22</f>
        <v>401947455649</v>
      </c>
      <c r="F23" s="297">
        <f>F21+F22</f>
        <v>408127682788</v>
      </c>
      <c r="G23" s="108">
        <f>G21+G22</f>
        <v>40854159</v>
      </c>
      <c r="H23" s="304">
        <f t="shared" si="0"/>
        <v>730317492333</v>
      </c>
      <c r="I23" s="305">
        <f t="shared" si="1"/>
        <v>922282811402</v>
      </c>
    </row>
    <row r="24" spans="1:9" s="9" customFormat="1">
      <c r="A24" s="81"/>
      <c r="B24" s="117" t="s">
        <v>82</v>
      </c>
      <c r="C24" s="292">
        <v>86041427922</v>
      </c>
      <c r="D24" s="293">
        <v>90601369914</v>
      </c>
      <c r="E24" s="292">
        <v>106615949193</v>
      </c>
      <c r="F24" s="293">
        <v>95606753598</v>
      </c>
      <c r="G24" s="106">
        <v>35730194</v>
      </c>
      <c r="H24" s="304">
        <f t="shared" si="0"/>
        <v>192693107309</v>
      </c>
      <c r="I24" s="305">
        <f t="shared" si="1"/>
        <v>186208123512</v>
      </c>
    </row>
    <row r="25" spans="1:9" s="9" customFormat="1">
      <c r="A25" s="119" t="s">
        <v>90</v>
      </c>
      <c r="B25" s="120" t="s">
        <v>84</v>
      </c>
      <c r="C25" s="294">
        <v>184557786458</v>
      </c>
      <c r="D25" s="295">
        <v>304808021811</v>
      </c>
      <c r="E25" s="294">
        <v>287138250804</v>
      </c>
      <c r="F25" s="295">
        <v>286874483577</v>
      </c>
      <c r="G25" s="107">
        <v>2031192</v>
      </c>
      <c r="H25" s="304">
        <f t="shared" si="0"/>
        <v>471698068454</v>
      </c>
      <c r="I25" s="305">
        <f t="shared" si="1"/>
        <v>591682505388</v>
      </c>
    </row>
    <row r="26" spans="1:9" s="71" customFormat="1" ht="14.25" thickBot="1">
      <c r="A26" s="122"/>
      <c r="B26" s="90" t="s">
        <v>33</v>
      </c>
      <c r="C26" s="296">
        <f>C24+C25</f>
        <v>270599214380</v>
      </c>
      <c r="D26" s="297">
        <f>D24+D25</f>
        <v>395409391725</v>
      </c>
      <c r="E26" s="296">
        <f>E24+E25</f>
        <v>393754199997</v>
      </c>
      <c r="F26" s="297">
        <f>F24+F25</f>
        <v>382481237175</v>
      </c>
      <c r="G26" s="108">
        <f>G24+G25</f>
        <v>37761386</v>
      </c>
      <c r="H26" s="304">
        <f t="shared" si="0"/>
        <v>664391175763</v>
      </c>
      <c r="I26" s="305">
        <f t="shared" si="1"/>
        <v>777890628900</v>
      </c>
    </row>
    <row r="27" spans="1:9" s="9" customFormat="1">
      <c r="A27" s="81"/>
      <c r="B27" s="117" t="s">
        <v>82</v>
      </c>
      <c r="C27" s="292">
        <v>96525756445</v>
      </c>
      <c r="D27" s="293">
        <v>91959599803</v>
      </c>
      <c r="E27" s="292">
        <v>88147020745</v>
      </c>
      <c r="F27" s="293">
        <v>79268365868</v>
      </c>
      <c r="G27" s="106">
        <v>40861366</v>
      </c>
      <c r="H27" s="304">
        <f t="shared" si="0"/>
        <v>184713638556</v>
      </c>
      <c r="I27" s="305">
        <f t="shared" si="1"/>
        <v>171227965671</v>
      </c>
    </row>
    <row r="28" spans="1:9" s="9" customFormat="1">
      <c r="A28" s="119" t="s">
        <v>91</v>
      </c>
      <c r="B28" s="120" t="s">
        <v>84</v>
      </c>
      <c r="C28" s="294">
        <v>291394790073</v>
      </c>
      <c r="D28" s="295">
        <v>457088544072</v>
      </c>
      <c r="E28" s="294">
        <v>317796413275</v>
      </c>
      <c r="F28" s="295">
        <v>310418402358</v>
      </c>
      <c r="G28" s="107">
        <v>2518932</v>
      </c>
      <c r="H28" s="304">
        <f t="shared" si="0"/>
        <v>609193722280</v>
      </c>
      <c r="I28" s="305">
        <f t="shared" si="1"/>
        <v>767506946430</v>
      </c>
    </row>
    <row r="29" spans="1:9" s="71" customFormat="1" ht="14.25" thickBot="1">
      <c r="A29" s="122"/>
      <c r="B29" s="90" t="s">
        <v>33</v>
      </c>
      <c r="C29" s="296">
        <f>C27+C28</f>
        <v>387920546518</v>
      </c>
      <c r="D29" s="297">
        <f>D27+D28</f>
        <v>549048143875</v>
      </c>
      <c r="E29" s="296">
        <f>E27+E28</f>
        <v>405943434020</v>
      </c>
      <c r="F29" s="297">
        <f>F27+F28</f>
        <v>389686768226</v>
      </c>
      <c r="G29" s="108">
        <f>G27+G28</f>
        <v>43380298</v>
      </c>
      <c r="H29" s="304">
        <f t="shared" si="0"/>
        <v>793907360836</v>
      </c>
      <c r="I29" s="305">
        <f t="shared" si="1"/>
        <v>938734912101</v>
      </c>
    </row>
    <row r="30" spans="1:9" s="9" customFormat="1">
      <c r="A30" s="81"/>
      <c r="B30" s="117" t="s">
        <v>82</v>
      </c>
      <c r="C30" s="292">
        <v>160135820255</v>
      </c>
      <c r="D30" s="293">
        <v>171703278508</v>
      </c>
      <c r="E30" s="292">
        <v>119620477013</v>
      </c>
      <c r="F30" s="293">
        <v>118943952174</v>
      </c>
      <c r="G30" s="106">
        <v>184433769</v>
      </c>
      <c r="H30" s="304">
        <f t="shared" si="0"/>
        <v>279940731037</v>
      </c>
      <c r="I30" s="305">
        <f t="shared" si="1"/>
        <v>290647230682</v>
      </c>
    </row>
    <row r="31" spans="1:9" s="9" customFormat="1">
      <c r="A31" s="119" t="s">
        <v>92</v>
      </c>
      <c r="B31" s="120" t="s">
        <v>84</v>
      </c>
      <c r="C31" s="294">
        <v>155964003490</v>
      </c>
      <c r="D31" s="295">
        <v>271345485527</v>
      </c>
      <c r="E31" s="294">
        <v>249118380180</v>
      </c>
      <c r="F31" s="295">
        <v>254440114668</v>
      </c>
      <c r="G31" s="107">
        <v>1421136</v>
      </c>
      <c r="H31" s="304">
        <f t="shared" si="0"/>
        <v>405083804806</v>
      </c>
      <c r="I31" s="305">
        <f t="shared" si="1"/>
        <v>525785600195</v>
      </c>
    </row>
    <row r="32" spans="1:9" s="71" customFormat="1" ht="14.25" thickBot="1">
      <c r="A32" s="122"/>
      <c r="B32" s="90" t="s">
        <v>33</v>
      </c>
      <c r="C32" s="296">
        <f>C30+C31</f>
        <v>316099823745</v>
      </c>
      <c r="D32" s="297">
        <f>D30+D31</f>
        <v>443048764035</v>
      </c>
      <c r="E32" s="296">
        <f>E30+E31</f>
        <v>368738857193</v>
      </c>
      <c r="F32" s="297">
        <f>F30+F31</f>
        <v>373384066842</v>
      </c>
      <c r="G32" s="108">
        <f>G30+G31</f>
        <v>185854905</v>
      </c>
      <c r="H32" s="304">
        <f t="shared" si="0"/>
        <v>685024535843</v>
      </c>
      <c r="I32" s="305">
        <f t="shared" si="1"/>
        <v>816432830877</v>
      </c>
    </row>
    <row r="33" spans="1:9" s="9" customFormat="1">
      <c r="A33" s="81"/>
      <c r="B33" s="117" t="s">
        <v>82</v>
      </c>
      <c r="C33" s="292">
        <v>216498486965</v>
      </c>
      <c r="D33" s="293">
        <v>224129747844</v>
      </c>
      <c r="E33" s="292">
        <v>168442796515</v>
      </c>
      <c r="F33" s="293">
        <v>167538468518</v>
      </c>
      <c r="G33" s="106">
        <v>123766734</v>
      </c>
      <c r="H33" s="304">
        <f t="shared" si="0"/>
        <v>385065050214</v>
      </c>
      <c r="I33" s="305">
        <f t="shared" si="1"/>
        <v>391668216362</v>
      </c>
    </row>
    <row r="34" spans="1:9" s="9" customFormat="1">
      <c r="A34" s="119" t="s">
        <v>93</v>
      </c>
      <c r="B34" s="120" t="s">
        <v>84</v>
      </c>
      <c r="C34" s="294">
        <v>194014779311</v>
      </c>
      <c r="D34" s="295">
        <v>343867658142</v>
      </c>
      <c r="E34" s="294">
        <v>292828392683</v>
      </c>
      <c r="F34" s="295">
        <v>296029049978</v>
      </c>
      <c r="G34" s="107">
        <v>2128599</v>
      </c>
      <c r="H34" s="304">
        <f t="shared" si="0"/>
        <v>486845300593</v>
      </c>
      <c r="I34" s="305">
        <f t="shared" si="1"/>
        <v>639896708120</v>
      </c>
    </row>
    <row r="35" spans="1:9" s="71" customFormat="1" ht="14.25" thickBot="1">
      <c r="A35" s="122"/>
      <c r="B35" s="90" t="s">
        <v>33</v>
      </c>
      <c r="C35" s="296">
        <f>C33+C34</f>
        <v>410513266276</v>
      </c>
      <c r="D35" s="297">
        <f>D33+D34</f>
        <v>567997405986</v>
      </c>
      <c r="E35" s="296">
        <f>E33+E34</f>
        <v>461271189198</v>
      </c>
      <c r="F35" s="297">
        <f>F33+F34</f>
        <v>463567518496</v>
      </c>
      <c r="G35" s="108">
        <f>G33+G34</f>
        <v>125895333</v>
      </c>
      <c r="H35" s="304">
        <f t="shared" si="0"/>
        <v>871910350807</v>
      </c>
      <c r="I35" s="305">
        <f t="shared" si="1"/>
        <v>1031564924482</v>
      </c>
    </row>
    <row r="36" spans="1:9" s="9" customFormat="1">
      <c r="A36" s="81"/>
      <c r="B36" s="117" t="s">
        <v>82</v>
      </c>
      <c r="C36" s="292">
        <v>295422575953</v>
      </c>
      <c r="D36" s="293">
        <v>313762292811</v>
      </c>
      <c r="E36" s="292">
        <v>323389345254</v>
      </c>
      <c r="F36" s="293">
        <v>321785052817</v>
      </c>
      <c r="G36" s="106">
        <v>113602541</v>
      </c>
      <c r="H36" s="304">
        <f t="shared" si="0"/>
        <v>618925523748</v>
      </c>
      <c r="I36" s="305">
        <f t="shared" si="1"/>
        <v>635547345628</v>
      </c>
    </row>
    <row r="37" spans="1:9" s="9" customFormat="1">
      <c r="A37" s="119" t="s">
        <v>94</v>
      </c>
      <c r="B37" s="120" t="s">
        <v>84</v>
      </c>
      <c r="C37" s="294">
        <v>565500575173</v>
      </c>
      <c r="D37" s="295">
        <v>893997367383</v>
      </c>
      <c r="E37" s="294">
        <v>589639329467</v>
      </c>
      <c r="F37" s="295">
        <v>594207157444</v>
      </c>
      <c r="G37" s="107">
        <v>6028304</v>
      </c>
      <c r="H37" s="304">
        <f t="shared" si="0"/>
        <v>1155145932944</v>
      </c>
      <c r="I37" s="305">
        <f t="shared" si="1"/>
        <v>1488204524827</v>
      </c>
    </row>
    <row r="38" spans="1:9" s="71" customFormat="1" ht="14.25" thickBot="1">
      <c r="A38" s="122"/>
      <c r="B38" s="90" t="s">
        <v>33</v>
      </c>
      <c r="C38" s="296">
        <f>C36+C37</f>
        <v>860923151126</v>
      </c>
      <c r="D38" s="297">
        <f>D36+D37</f>
        <v>1207759660194</v>
      </c>
      <c r="E38" s="296">
        <f>E36+E37</f>
        <v>913028674721</v>
      </c>
      <c r="F38" s="297">
        <f>F36+F37</f>
        <v>915992210261</v>
      </c>
      <c r="G38" s="108">
        <f>G36+G37</f>
        <v>119630845</v>
      </c>
      <c r="H38" s="304">
        <f t="shared" si="0"/>
        <v>1774071456692</v>
      </c>
      <c r="I38" s="305">
        <f t="shared" si="1"/>
        <v>2123751870455</v>
      </c>
    </row>
    <row r="39" spans="1:9" s="9" customFormat="1">
      <c r="A39" s="81"/>
      <c r="B39" s="117" t="s">
        <v>82</v>
      </c>
      <c r="C39" s="292">
        <v>79092267117</v>
      </c>
      <c r="D39" s="293">
        <v>82087217099</v>
      </c>
      <c r="E39" s="292">
        <v>81460304364</v>
      </c>
      <c r="F39" s="293">
        <v>74103889326</v>
      </c>
      <c r="G39" s="106">
        <v>40494724</v>
      </c>
      <c r="H39" s="304">
        <f t="shared" si="0"/>
        <v>160593066205</v>
      </c>
      <c r="I39" s="305">
        <f t="shared" si="1"/>
        <v>156191106425</v>
      </c>
    </row>
    <row r="40" spans="1:9" s="9" customFormat="1">
      <c r="A40" s="119" t="s">
        <v>95</v>
      </c>
      <c r="B40" s="120" t="s">
        <v>84</v>
      </c>
      <c r="C40" s="294">
        <v>231810748514</v>
      </c>
      <c r="D40" s="295">
        <v>363128137941</v>
      </c>
      <c r="E40" s="294">
        <v>255110220194</v>
      </c>
      <c r="F40" s="295">
        <v>251389164327</v>
      </c>
      <c r="G40" s="107">
        <v>3065718</v>
      </c>
      <c r="H40" s="304">
        <f t="shared" si="0"/>
        <v>486924034426</v>
      </c>
      <c r="I40" s="305">
        <f t="shared" si="1"/>
        <v>614517302268</v>
      </c>
    </row>
    <row r="41" spans="1:9" s="71" customFormat="1" ht="14.25" thickBot="1">
      <c r="A41" s="122"/>
      <c r="B41" s="90" t="s">
        <v>33</v>
      </c>
      <c r="C41" s="296">
        <f>C39+C40</f>
        <v>310903015631</v>
      </c>
      <c r="D41" s="297">
        <f>D39+D40</f>
        <v>445215355040</v>
      </c>
      <c r="E41" s="296">
        <f>E39+E40</f>
        <v>336570524558</v>
      </c>
      <c r="F41" s="297">
        <f>F39+F40</f>
        <v>325493053653</v>
      </c>
      <c r="G41" s="108">
        <f>G39+G40</f>
        <v>43560442</v>
      </c>
      <c r="H41" s="304">
        <f t="shared" si="0"/>
        <v>647517100631</v>
      </c>
      <c r="I41" s="305">
        <f t="shared" si="1"/>
        <v>770708408693</v>
      </c>
    </row>
    <row r="42" spans="1:9" s="9" customFormat="1">
      <c r="A42" s="81"/>
      <c r="B42" s="117" t="s">
        <v>82</v>
      </c>
      <c r="C42" s="292">
        <v>182131435458</v>
      </c>
      <c r="D42" s="293">
        <v>193786919991</v>
      </c>
      <c r="E42" s="292">
        <v>152656985821</v>
      </c>
      <c r="F42" s="293">
        <v>143998249183</v>
      </c>
      <c r="G42" s="106">
        <v>68760281</v>
      </c>
      <c r="H42" s="304">
        <f t="shared" si="0"/>
        <v>334857181560</v>
      </c>
      <c r="I42" s="305">
        <f t="shared" si="1"/>
        <v>337785169174</v>
      </c>
    </row>
    <row r="43" spans="1:9" s="9" customFormat="1">
      <c r="A43" s="119" t="s">
        <v>96</v>
      </c>
      <c r="B43" s="120" t="s">
        <v>84</v>
      </c>
      <c r="C43" s="294">
        <v>593159722136</v>
      </c>
      <c r="D43" s="295">
        <v>1005517539483</v>
      </c>
      <c r="E43" s="294">
        <v>514062690269</v>
      </c>
      <c r="F43" s="295">
        <v>511410667280</v>
      </c>
      <c r="G43" s="107">
        <v>5774399</v>
      </c>
      <c r="H43" s="304">
        <f t="shared" si="0"/>
        <v>1107228186804</v>
      </c>
      <c r="I43" s="305">
        <f t="shared" si="1"/>
        <v>1516928206763</v>
      </c>
    </row>
    <row r="44" spans="1:9" s="71" customFormat="1" ht="14.25" thickBot="1">
      <c r="A44" s="122"/>
      <c r="B44" s="90" t="s">
        <v>33</v>
      </c>
      <c r="C44" s="296">
        <f>C42+C43</f>
        <v>775291157594</v>
      </c>
      <c r="D44" s="297">
        <f>D42+D43</f>
        <v>1199304459474</v>
      </c>
      <c r="E44" s="296">
        <f>E42+E43</f>
        <v>666719676090</v>
      </c>
      <c r="F44" s="297">
        <f>F42+F43</f>
        <v>655408916463</v>
      </c>
      <c r="G44" s="108">
        <f>G42+G43</f>
        <v>74534680</v>
      </c>
      <c r="H44" s="304">
        <f t="shared" si="0"/>
        <v>1442085368364</v>
      </c>
      <c r="I44" s="305">
        <f t="shared" si="1"/>
        <v>1854713375937</v>
      </c>
    </row>
    <row r="45" spans="1:9" s="9" customFormat="1">
      <c r="A45" s="125"/>
      <c r="B45" s="126" t="s">
        <v>82</v>
      </c>
      <c r="C45" s="312">
        <v>223267457712</v>
      </c>
      <c r="D45" s="313">
        <v>232089751961</v>
      </c>
      <c r="E45" s="312">
        <v>275458124440</v>
      </c>
      <c r="F45" s="313">
        <v>273043960028</v>
      </c>
      <c r="G45" s="109">
        <v>166941656</v>
      </c>
      <c r="H45" s="304">
        <f t="shared" si="0"/>
        <v>498892523808</v>
      </c>
      <c r="I45" s="305">
        <f t="shared" si="1"/>
        <v>505133711989</v>
      </c>
    </row>
    <row r="46" spans="1:9" s="9" customFormat="1">
      <c r="A46" s="119" t="s">
        <v>97</v>
      </c>
      <c r="B46" s="120" t="s">
        <v>84</v>
      </c>
      <c r="C46" s="300">
        <v>432169139210</v>
      </c>
      <c r="D46" s="301">
        <v>594427306096</v>
      </c>
      <c r="E46" s="300">
        <v>379289662418</v>
      </c>
      <c r="F46" s="301">
        <v>365804969846</v>
      </c>
      <c r="G46" s="107">
        <v>4745198</v>
      </c>
      <c r="H46" s="304">
        <f t="shared" si="0"/>
        <v>811463546826</v>
      </c>
      <c r="I46" s="305">
        <f t="shared" si="1"/>
        <v>960232275942</v>
      </c>
    </row>
    <row r="47" spans="1:9" s="71" customFormat="1" ht="14.25" thickBot="1">
      <c r="A47" s="125"/>
      <c r="B47" s="127" t="s">
        <v>33</v>
      </c>
      <c r="C47" s="314">
        <f>C46+C45</f>
        <v>655436596922</v>
      </c>
      <c r="D47" s="315">
        <f>D46+D45</f>
        <v>826517058057</v>
      </c>
      <c r="E47" s="314">
        <f>E46+E45</f>
        <v>654747786858</v>
      </c>
      <c r="F47" s="315">
        <f>F46+F45</f>
        <v>638848929874</v>
      </c>
      <c r="G47" s="371">
        <f>G45+G46</f>
        <v>171686854</v>
      </c>
      <c r="H47" s="304">
        <f t="shared" si="0"/>
        <v>1310356070634</v>
      </c>
      <c r="I47" s="305">
        <f t="shared" si="1"/>
        <v>1465365987931</v>
      </c>
    </row>
    <row r="48" spans="1:9" s="9" customFormat="1">
      <c r="A48" s="81"/>
      <c r="B48" s="117" t="s">
        <v>82</v>
      </c>
      <c r="C48" s="298">
        <v>194288732545</v>
      </c>
      <c r="D48" s="299">
        <v>192963574725</v>
      </c>
      <c r="E48" s="298">
        <v>183396585622</v>
      </c>
      <c r="F48" s="299">
        <v>179810158282</v>
      </c>
      <c r="G48" s="106">
        <v>140330780</v>
      </c>
      <c r="H48" s="304">
        <f t="shared" si="0"/>
        <v>377825648947</v>
      </c>
      <c r="I48" s="305">
        <f t="shared" si="1"/>
        <v>372773733007</v>
      </c>
    </row>
    <row r="49" spans="1:9" s="9" customFormat="1">
      <c r="A49" s="119" t="s">
        <v>98</v>
      </c>
      <c r="B49" s="120" t="s">
        <v>84</v>
      </c>
      <c r="C49" s="300">
        <v>304937868004</v>
      </c>
      <c r="D49" s="301">
        <v>480818086460</v>
      </c>
      <c r="E49" s="300">
        <v>445462472452</v>
      </c>
      <c r="F49" s="301">
        <v>435405605726</v>
      </c>
      <c r="G49" s="107">
        <v>3979808</v>
      </c>
      <c r="H49" s="304">
        <f t="shared" si="0"/>
        <v>750404320264</v>
      </c>
      <c r="I49" s="305">
        <f t="shared" si="1"/>
        <v>916223692186</v>
      </c>
    </row>
    <row r="50" spans="1:9" s="71" customFormat="1" ht="14.25" thickBot="1">
      <c r="A50" s="122"/>
      <c r="B50" s="90" t="s">
        <v>33</v>
      </c>
      <c r="C50" s="302">
        <f>C48+C49</f>
        <v>499226600549</v>
      </c>
      <c r="D50" s="303">
        <f>D48+D49</f>
        <v>673781661185</v>
      </c>
      <c r="E50" s="302">
        <f>E48+E49</f>
        <v>628859058074</v>
      </c>
      <c r="F50" s="303">
        <f>F48+F49</f>
        <v>615215764008</v>
      </c>
      <c r="G50" s="108">
        <f>G48+G49</f>
        <v>144310588</v>
      </c>
      <c r="H50" s="304">
        <f t="shared" si="0"/>
        <v>1128229969211</v>
      </c>
      <c r="I50" s="305">
        <f t="shared" si="1"/>
        <v>1288997425193</v>
      </c>
    </row>
    <row r="51" spans="1:9" s="9" customFormat="1">
      <c r="A51" s="81"/>
      <c r="B51" s="117" t="s">
        <v>82</v>
      </c>
      <c r="C51" s="298">
        <v>53777347394</v>
      </c>
      <c r="D51" s="299">
        <v>55159271590</v>
      </c>
      <c r="E51" s="298">
        <v>44789871972</v>
      </c>
      <c r="F51" s="299">
        <v>44436139843</v>
      </c>
      <c r="G51" s="106">
        <v>45272389</v>
      </c>
      <c r="H51" s="304">
        <f t="shared" si="0"/>
        <v>98612491755</v>
      </c>
      <c r="I51" s="305">
        <f t="shared" si="1"/>
        <v>99595411433</v>
      </c>
    </row>
    <row r="52" spans="1:9" s="9" customFormat="1">
      <c r="A52" s="119" t="s">
        <v>99</v>
      </c>
      <c r="B52" s="120" t="s">
        <v>84</v>
      </c>
      <c r="C52" s="300">
        <v>137558246379</v>
      </c>
      <c r="D52" s="301">
        <v>233347053536</v>
      </c>
      <c r="E52" s="300">
        <v>174315622611</v>
      </c>
      <c r="F52" s="301">
        <v>173861945926</v>
      </c>
      <c r="G52" s="107">
        <v>1691855</v>
      </c>
      <c r="H52" s="304">
        <f t="shared" si="0"/>
        <v>311875560845</v>
      </c>
      <c r="I52" s="305">
        <f t="shared" si="1"/>
        <v>407208999462</v>
      </c>
    </row>
    <row r="53" spans="1:9" s="71" customFormat="1" ht="14.25" thickBot="1">
      <c r="A53" s="122"/>
      <c r="B53" s="90" t="s">
        <v>33</v>
      </c>
      <c r="C53" s="302">
        <f>C51+C52</f>
        <v>191335593773</v>
      </c>
      <c r="D53" s="303">
        <f>D51+D52</f>
        <v>288506325126</v>
      </c>
      <c r="E53" s="302">
        <f>E51+E52</f>
        <v>219105494583</v>
      </c>
      <c r="F53" s="303">
        <f>F51+F52</f>
        <v>218298085769</v>
      </c>
      <c r="G53" s="108">
        <f>G51+G52</f>
        <v>46964244</v>
      </c>
      <c r="H53" s="304">
        <f t="shared" si="0"/>
        <v>410488052600</v>
      </c>
      <c r="I53" s="305">
        <f t="shared" si="1"/>
        <v>506804410895</v>
      </c>
    </row>
    <row r="54" spans="1:9" s="9" customFormat="1">
      <c r="A54" s="81"/>
      <c r="B54" s="117" t="s">
        <v>82</v>
      </c>
      <c r="C54" s="298">
        <v>61659029595</v>
      </c>
      <c r="D54" s="299">
        <v>56447963863</v>
      </c>
      <c r="E54" s="298">
        <v>36205049362</v>
      </c>
      <c r="F54" s="299">
        <v>30087551215</v>
      </c>
      <c r="G54" s="106">
        <v>22007275</v>
      </c>
      <c r="H54" s="304">
        <f t="shared" si="0"/>
        <v>97886086232</v>
      </c>
      <c r="I54" s="305">
        <f t="shared" si="1"/>
        <v>86535515078</v>
      </c>
    </row>
    <row r="55" spans="1:9" s="9" customFormat="1">
      <c r="A55" s="119" t="s">
        <v>100</v>
      </c>
      <c r="B55" s="120" t="s">
        <v>84</v>
      </c>
      <c r="C55" s="300">
        <v>225792871974</v>
      </c>
      <c r="D55" s="301">
        <v>340940825811</v>
      </c>
      <c r="E55" s="300">
        <v>204874882169</v>
      </c>
      <c r="F55" s="301">
        <v>190574930409</v>
      </c>
      <c r="G55" s="107">
        <v>2851182</v>
      </c>
      <c r="H55" s="304">
        <f t="shared" si="0"/>
        <v>430670605325</v>
      </c>
      <c r="I55" s="305">
        <f t="shared" si="1"/>
        <v>531515756220</v>
      </c>
    </row>
    <row r="56" spans="1:9" s="71" customFormat="1" ht="14.25" thickBot="1">
      <c r="A56" s="122"/>
      <c r="B56" s="90" t="s">
        <v>33</v>
      </c>
      <c r="C56" s="302">
        <f>C54+C55</f>
        <v>287451901569</v>
      </c>
      <c r="D56" s="303">
        <f>D54+D55</f>
        <v>397388789674</v>
      </c>
      <c r="E56" s="302">
        <f>E54+E55</f>
        <v>241079931531</v>
      </c>
      <c r="F56" s="303">
        <f>F54+F55</f>
        <v>220662481624</v>
      </c>
      <c r="G56" s="108">
        <f>G54+G55</f>
        <v>24858457</v>
      </c>
      <c r="H56" s="304">
        <f t="shared" si="0"/>
        <v>528556691557</v>
      </c>
      <c r="I56" s="305">
        <f t="shared" si="1"/>
        <v>618051271298</v>
      </c>
    </row>
    <row r="57" spans="1:9" s="9" customFormat="1">
      <c r="A57" s="81"/>
      <c r="B57" s="117" t="s">
        <v>82</v>
      </c>
      <c r="C57" s="298">
        <v>61771382469</v>
      </c>
      <c r="D57" s="299">
        <v>61306159784</v>
      </c>
      <c r="E57" s="298">
        <v>50230491957</v>
      </c>
      <c r="F57" s="299">
        <v>48320245377</v>
      </c>
      <c r="G57" s="106">
        <v>26718866</v>
      </c>
      <c r="H57" s="304">
        <f t="shared" si="0"/>
        <v>112028593292</v>
      </c>
      <c r="I57" s="305">
        <f t="shared" si="1"/>
        <v>109626405161</v>
      </c>
    </row>
    <row r="58" spans="1:9" s="9" customFormat="1">
      <c r="A58" s="119" t="s">
        <v>101</v>
      </c>
      <c r="B58" s="120" t="s">
        <v>84</v>
      </c>
      <c r="C58" s="300">
        <v>167455435195</v>
      </c>
      <c r="D58" s="301">
        <v>258594405696</v>
      </c>
      <c r="E58" s="300">
        <v>144618021678</v>
      </c>
      <c r="F58" s="301">
        <v>143124466687</v>
      </c>
      <c r="G58" s="107">
        <v>2030869</v>
      </c>
      <c r="H58" s="304">
        <f t="shared" si="0"/>
        <v>312075487742</v>
      </c>
      <c r="I58" s="305">
        <f t="shared" si="1"/>
        <v>401718872383</v>
      </c>
    </row>
    <row r="59" spans="1:9" s="71" customFormat="1" ht="14.25" thickBot="1">
      <c r="A59" s="122"/>
      <c r="B59" s="90" t="s">
        <v>33</v>
      </c>
      <c r="C59" s="302">
        <f>C57+C58</f>
        <v>229226817664</v>
      </c>
      <c r="D59" s="303">
        <f>D57+D58</f>
        <v>319900565480</v>
      </c>
      <c r="E59" s="302">
        <f>E57+E58</f>
        <v>194848513635</v>
      </c>
      <c r="F59" s="303">
        <f>F57+F58</f>
        <v>191444712064</v>
      </c>
      <c r="G59" s="108">
        <f>G57+G58</f>
        <v>28749735</v>
      </c>
      <c r="H59" s="304">
        <f t="shared" si="0"/>
        <v>424104081034</v>
      </c>
      <c r="I59" s="305">
        <f t="shared" si="1"/>
        <v>511345277544</v>
      </c>
    </row>
    <row r="60" spans="1:9" s="9" customFormat="1">
      <c r="A60" s="81"/>
      <c r="B60" s="117" t="s">
        <v>82</v>
      </c>
      <c r="C60" s="306">
        <f>C6+C9+C12+C15+C18+C21+C24+C27+C30+C33+C36+C39+C42+C45+C48+C51+C54+C57</f>
        <v>3748352440395</v>
      </c>
      <c r="D60" s="307">
        <f t="shared" ref="C60:G62" si="2">D6+D9+D12+D15+D18+D21+D24+D27+D30+D33+D36+D39+D42+D45+D48+D51+D54+D57</f>
        <v>3914037463528</v>
      </c>
      <c r="E60" s="306">
        <f t="shared" si="2"/>
        <v>3562734010246</v>
      </c>
      <c r="F60" s="307">
        <f t="shared" si="2"/>
        <v>3511265571416</v>
      </c>
      <c r="G60" s="379">
        <f>G6+G9+G12+G15+G18+G21+G24+G27+G30+G33+G36+G39+G42+G45+G48+G51+G54+G57</f>
        <v>1911771085</v>
      </c>
      <c r="H60" s="304">
        <f t="shared" si="0"/>
        <v>7312998221726</v>
      </c>
      <c r="I60" s="305">
        <f t="shared" si="1"/>
        <v>7425303034944</v>
      </c>
    </row>
    <row r="61" spans="1:9" s="9" customFormat="1">
      <c r="A61" s="119" t="s">
        <v>102</v>
      </c>
      <c r="B61" s="120" t="s">
        <v>84</v>
      </c>
      <c r="C61" s="308">
        <f t="shared" si="2"/>
        <v>4766111196614</v>
      </c>
      <c r="D61" s="309">
        <f t="shared" si="2"/>
        <v>7681870909039</v>
      </c>
      <c r="E61" s="308">
        <f t="shared" si="2"/>
        <v>5828430487083</v>
      </c>
      <c r="F61" s="309">
        <f>F7+F10+F13+F16+F19+F22+F25+F28+F31+F34+F37+F40+F43+F46+F49+F52+F55+F58</f>
        <v>5820530991084</v>
      </c>
      <c r="G61" s="163">
        <f>G7+G10+G13+G16+G19+G22+G25+G28+G31+G34+G37+G40+G43+G46+G49+G52+G55+G58</f>
        <v>51527028</v>
      </c>
      <c r="H61" s="304">
        <f t="shared" si="0"/>
        <v>10594593210725</v>
      </c>
      <c r="I61" s="305">
        <f t="shared" si="1"/>
        <v>13502401900123</v>
      </c>
    </row>
    <row r="62" spans="1:9" s="71" customFormat="1" ht="14.25" thickBot="1">
      <c r="A62" s="122"/>
      <c r="B62" s="90" t="s">
        <v>33</v>
      </c>
      <c r="C62" s="310">
        <f t="shared" si="2"/>
        <v>8514463637009</v>
      </c>
      <c r="D62" s="311">
        <f t="shared" si="2"/>
        <v>11595908372567</v>
      </c>
      <c r="E62" s="310">
        <f t="shared" si="2"/>
        <v>9391164497329</v>
      </c>
      <c r="F62" s="311">
        <f t="shared" si="2"/>
        <v>9331796562500</v>
      </c>
      <c r="G62" s="108">
        <f t="shared" si="2"/>
        <v>1963298113</v>
      </c>
      <c r="H62" s="304">
        <f t="shared" si="0"/>
        <v>17907591432451</v>
      </c>
      <c r="I62" s="305">
        <f t="shared" si="1"/>
        <v>20927704935067</v>
      </c>
    </row>
    <row r="63" spans="1:9" s="2" customFormat="1">
      <c r="A63" s="216"/>
      <c r="B63" s="215"/>
      <c r="C63" s="8"/>
      <c r="D63" s="8"/>
      <c r="E63" s="8"/>
      <c r="F63" s="8"/>
      <c r="G63" s="8"/>
    </row>
    <row r="64" spans="1:9" s="9" customFormat="1">
      <c r="A64" s="401" t="s">
        <v>148</v>
      </c>
      <c r="B64" s="401"/>
      <c r="C64" s="401"/>
      <c r="D64" s="401"/>
      <c r="E64" s="401"/>
      <c r="F64" s="401"/>
      <c r="G64" s="401"/>
    </row>
    <row r="66" spans="8:8">
      <c r="H66" s="9"/>
    </row>
  </sheetData>
  <mergeCells count="1">
    <mergeCell ref="A64:G64"/>
  </mergeCells>
  <phoneticPr fontId="6"/>
  <pageMargins left="0.70866141732283472" right="0.70866141732283472" top="0.78740157480314965" bottom="0" header="0.31496062992125984" footer="0"/>
  <pageSetup paperSize="9" scale="8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P66"/>
  <sheetViews>
    <sheetView view="pageBreakPreview" zoomScale="130" zoomScaleNormal="60" zoomScaleSheetLayoutView="130" workbookViewId="0">
      <pane xSplit="2" ySplit="4" topLeftCell="C5" activePane="bottomRight" state="frozen"/>
      <selection activeCell="E28" sqref="E28"/>
      <selection pane="topRight" activeCell="E28" sqref="E28"/>
      <selection pane="bottomLeft" activeCell="E28" sqref="E28"/>
      <selection pane="bottomRight" activeCell="D49" sqref="D49"/>
    </sheetView>
  </sheetViews>
  <sheetFormatPr defaultColWidth="11.375" defaultRowHeight="13.5"/>
  <cols>
    <col min="1" max="1" width="9.75" style="9" customWidth="1"/>
    <col min="2" max="2" width="5.5" style="9" customWidth="1"/>
    <col min="3" max="4" width="13.375" style="9" customWidth="1"/>
    <col min="5" max="5" width="15.875" style="9" customWidth="1"/>
    <col min="6" max="8" width="13.375" style="9" customWidth="1"/>
    <col min="9" max="9" width="11.375" style="9" customWidth="1"/>
    <col min="10" max="10" width="5.375" style="9" customWidth="1"/>
    <col min="11" max="13" width="13.375" style="9" customWidth="1"/>
    <col min="14" max="14" width="13.5" style="9" customWidth="1"/>
    <col min="15" max="16384" width="11.375" style="9"/>
  </cols>
  <sheetData>
    <row r="1" spans="1:14" s="51" customFormat="1">
      <c r="A1" s="51" t="s">
        <v>36</v>
      </c>
      <c r="G1" s="52"/>
    </row>
    <row r="2" spans="1:14" s="51" customFormat="1">
      <c r="A2" s="51" t="s">
        <v>44</v>
      </c>
      <c r="B2" s="51" t="s">
        <v>45</v>
      </c>
      <c r="F2" s="52"/>
      <c r="G2" s="52"/>
    </row>
    <row r="3" spans="1:14" s="51" customFormat="1" ht="14.25" thickBot="1">
      <c r="A3" s="53" t="s">
        <v>52</v>
      </c>
      <c r="B3" s="53"/>
      <c r="C3" s="53"/>
      <c r="D3" s="53"/>
      <c r="E3" s="53"/>
      <c r="F3" s="187"/>
      <c r="G3" s="372"/>
      <c r="H3" s="53"/>
      <c r="I3" s="53" t="s">
        <v>53</v>
      </c>
      <c r="J3" s="53"/>
      <c r="K3" s="53"/>
      <c r="L3" s="53"/>
      <c r="M3" s="53"/>
      <c r="N3" s="187"/>
    </row>
    <row r="4" spans="1:14">
      <c r="A4" s="110" t="s">
        <v>56</v>
      </c>
      <c r="B4" s="111"/>
      <c r="C4" s="81" t="s">
        <v>57</v>
      </c>
      <c r="D4" s="131" t="s">
        <v>58</v>
      </c>
      <c r="E4" s="111" t="s">
        <v>59</v>
      </c>
      <c r="F4" s="132" t="s">
        <v>60</v>
      </c>
      <c r="G4" s="112" t="s">
        <v>61</v>
      </c>
      <c r="H4" s="133" t="s">
        <v>62</v>
      </c>
      <c r="I4" s="110" t="s">
        <v>56</v>
      </c>
      <c r="J4" s="111"/>
      <c r="K4" s="110" t="s">
        <v>57</v>
      </c>
      <c r="L4" s="131" t="s">
        <v>58</v>
      </c>
      <c r="M4" s="111" t="s">
        <v>59</v>
      </c>
      <c r="N4" s="132" t="s">
        <v>63</v>
      </c>
    </row>
    <row r="5" spans="1:14" ht="14.25" thickBot="1">
      <c r="A5" s="86"/>
      <c r="B5" s="134"/>
      <c r="C5" s="125" t="s">
        <v>74</v>
      </c>
      <c r="D5" s="135" t="s">
        <v>74</v>
      </c>
      <c r="E5" s="134" t="s">
        <v>74</v>
      </c>
      <c r="F5" s="136"/>
      <c r="G5" s="136" t="s">
        <v>74</v>
      </c>
      <c r="H5" s="134"/>
      <c r="I5" s="113"/>
      <c r="J5" s="114"/>
      <c r="K5" s="113" t="s">
        <v>74</v>
      </c>
      <c r="L5" s="137" t="s">
        <v>74</v>
      </c>
      <c r="M5" s="114" t="s">
        <v>74</v>
      </c>
      <c r="N5" s="115"/>
    </row>
    <row r="6" spans="1:14">
      <c r="A6" s="81"/>
      <c r="B6" s="117" t="s">
        <v>82</v>
      </c>
      <c r="C6" s="228">
        <v>426</v>
      </c>
      <c r="D6" s="229">
        <v>720</v>
      </c>
      <c r="E6" s="268">
        <v>2937</v>
      </c>
      <c r="F6" s="118">
        <f>C6+D6+E6</f>
        <v>4083</v>
      </c>
      <c r="G6" s="373">
        <f>'94'!D6</f>
        <v>2113</v>
      </c>
      <c r="H6" s="106">
        <f>F6+G6</f>
        <v>6196</v>
      </c>
      <c r="I6" s="81"/>
      <c r="J6" s="117" t="s">
        <v>82</v>
      </c>
      <c r="K6" s="271">
        <v>422</v>
      </c>
      <c r="L6" s="229">
        <v>720</v>
      </c>
      <c r="M6" s="268">
        <v>2932</v>
      </c>
      <c r="N6" s="118">
        <f>K6+L6+M6</f>
        <v>4074</v>
      </c>
    </row>
    <row r="7" spans="1:14">
      <c r="A7" s="119" t="s">
        <v>83</v>
      </c>
      <c r="B7" s="120" t="s">
        <v>84</v>
      </c>
      <c r="C7" s="231">
        <v>9207</v>
      </c>
      <c r="D7" s="232">
        <v>12265</v>
      </c>
      <c r="E7" s="269">
        <v>73422</v>
      </c>
      <c r="F7" s="121">
        <f t="shared" ref="F7:F59" si="0">C7+D7+E7</f>
        <v>94894</v>
      </c>
      <c r="G7" s="374">
        <f>'94'!D7</f>
        <v>288</v>
      </c>
      <c r="H7" s="107">
        <f t="shared" ref="H7:H62" si="1">F7+G7</f>
        <v>95182</v>
      </c>
      <c r="I7" s="119" t="s">
        <v>83</v>
      </c>
      <c r="J7" s="120" t="s">
        <v>84</v>
      </c>
      <c r="K7" s="272">
        <v>9143</v>
      </c>
      <c r="L7" s="232">
        <v>12221</v>
      </c>
      <c r="M7" s="269">
        <v>73281</v>
      </c>
      <c r="N7" s="121">
        <f t="shared" ref="N7:N59" si="2">K7+L7+M7</f>
        <v>94645</v>
      </c>
    </row>
    <row r="8" spans="1:14" s="71" customFormat="1" ht="14.25" customHeight="1" thickBot="1">
      <c r="A8" s="122"/>
      <c r="B8" s="90" t="s">
        <v>33</v>
      </c>
      <c r="C8" s="234">
        <f>C6+C7</f>
        <v>9633</v>
      </c>
      <c r="D8" s="235">
        <f>D6+D7</f>
        <v>12985</v>
      </c>
      <c r="E8" s="270">
        <f>E6+E7</f>
        <v>76359</v>
      </c>
      <c r="F8" s="123">
        <f t="shared" si="0"/>
        <v>98977</v>
      </c>
      <c r="G8" s="375">
        <f>G6+G7</f>
        <v>2401</v>
      </c>
      <c r="H8" s="108">
        <f t="shared" si="1"/>
        <v>101378</v>
      </c>
      <c r="I8" s="122"/>
      <c r="J8" s="90" t="s">
        <v>33</v>
      </c>
      <c r="K8" s="273">
        <f>K6+K7</f>
        <v>9565</v>
      </c>
      <c r="L8" s="235">
        <f>L6+L7</f>
        <v>12941</v>
      </c>
      <c r="M8" s="270">
        <f>M6+M7</f>
        <v>76213</v>
      </c>
      <c r="N8" s="123">
        <f t="shared" si="2"/>
        <v>98719</v>
      </c>
    </row>
    <row r="9" spans="1:14" s="74" customFormat="1">
      <c r="A9" s="81"/>
      <c r="B9" s="117" t="s">
        <v>82</v>
      </c>
      <c r="C9" s="228">
        <v>453</v>
      </c>
      <c r="D9" s="229">
        <v>527</v>
      </c>
      <c r="E9" s="268">
        <v>2726</v>
      </c>
      <c r="F9" s="118">
        <f t="shared" si="0"/>
        <v>3706</v>
      </c>
      <c r="G9" s="373">
        <f>'94'!D9</f>
        <v>2135</v>
      </c>
      <c r="H9" s="106">
        <f t="shared" si="1"/>
        <v>5841</v>
      </c>
      <c r="I9" s="81"/>
      <c r="J9" s="117" t="s">
        <v>82</v>
      </c>
      <c r="K9" s="271">
        <v>380</v>
      </c>
      <c r="L9" s="229">
        <v>495</v>
      </c>
      <c r="M9" s="268">
        <v>2661</v>
      </c>
      <c r="N9" s="118">
        <f t="shared" si="2"/>
        <v>3536</v>
      </c>
    </row>
    <row r="10" spans="1:14">
      <c r="A10" s="119" t="s">
        <v>85</v>
      </c>
      <c r="B10" s="120" t="s">
        <v>84</v>
      </c>
      <c r="C10" s="231">
        <v>6852</v>
      </c>
      <c r="D10" s="232">
        <v>10010</v>
      </c>
      <c r="E10" s="269">
        <v>62372</v>
      </c>
      <c r="F10" s="121">
        <f t="shared" si="0"/>
        <v>79234</v>
      </c>
      <c r="G10" s="374">
        <f>'94'!D10</f>
        <v>466</v>
      </c>
      <c r="H10" s="107">
        <f t="shared" si="1"/>
        <v>79700</v>
      </c>
      <c r="I10" s="119" t="s">
        <v>85</v>
      </c>
      <c r="J10" s="120" t="s">
        <v>84</v>
      </c>
      <c r="K10" s="272">
        <v>6427</v>
      </c>
      <c r="L10" s="232">
        <v>9713</v>
      </c>
      <c r="M10" s="269">
        <v>61502</v>
      </c>
      <c r="N10" s="121">
        <f t="shared" si="2"/>
        <v>77642</v>
      </c>
    </row>
    <row r="11" spans="1:14" s="71" customFormat="1" ht="14.25" thickBot="1">
      <c r="A11" s="122"/>
      <c r="B11" s="90" t="s">
        <v>33</v>
      </c>
      <c r="C11" s="234">
        <f>C9+C10</f>
        <v>7305</v>
      </c>
      <c r="D11" s="235">
        <f>D9+D10</f>
        <v>10537</v>
      </c>
      <c r="E11" s="270">
        <f>E9+E10</f>
        <v>65098</v>
      </c>
      <c r="F11" s="123">
        <f t="shared" si="0"/>
        <v>82940</v>
      </c>
      <c r="G11" s="375">
        <f>G9+G10</f>
        <v>2601</v>
      </c>
      <c r="H11" s="108">
        <f t="shared" si="1"/>
        <v>85541</v>
      </c>
      <c r="I11" s="122"/>
      <c r="J11" s="90" t="s">
        <v>33</v>
      </c>
      <c r="K11" s="273">
        <f>K9+K10</f>
        <v>6807</v>
      </c>
      <c r="L11" s="235">
        <f>L9+L10</f>
        <v>10208</v>
      </c>
      <c r="M11" s="270">
        <f>M9+M10</f>
        <v>64163</v>
      </c>
      <c r="N11" s="123">
        <f t="shared" si="2"/>
        <v>81178</v>
      </c>
    </row>
    <row r="12" spans="1:14">
      <c r="A12" s="81"/>
      <c r="B12" s="117" t="s">
        <v>82</v>
      </c>
      <c r="C12" s="228">
        <v>284</v>
      </c>
      <c r="D12" s="229">
        <v>348</v>
      </c>
      <c r="E12" s="268">
        <v>2034</v>
      </c>
      <c r="F12" s="118">
        <f t="shared" si="0"/>
        <v>2666</v>
      </c>
      <c r="G12" s="373">
        <f>'94'!D12</f>
        <v>3086</v>
      </c>
      <c r="H12" s="106">
        <f t="shared" si="1"/>
        <v>5752</v>
      </c>
      <c r="I12" s="81"/>
      <c r="J12" s="117" t="s">
        <v>82</v>
      </c>
      <c r="K12" s="271">
        <v>284</v>
      </c>
      <c r="L12" s="229">
        <v>348</v>
      </c>
      <c r="M12" s="268">
        <v>2034</v>
      </c>
      <c r="N12" s="118">
        <f t="shared" si="2"/>
        <v>2666</v>
      </c>
    </row>
    <row r="13" spans="1:14">
      <c r="A13" s="119" t="s">
        <v>86</v>
      </c>
      <c r="B13" s="120" t="s">
        <v>84</v>
      </c>
      <c r="C13" s="231">
        <v>2851</v>
      </c>
      <c r="D13" s="232">
        <v>4303</v>
      </c>
      <c r="E13" s="269">
        <v>34818</v>
      </c>
      <c r="F13" s="121">
        <f t="shared" si="0"/>
        <v>41972</v>
      </c>
      <c r="G13" s="374">
        <f>'94'!D13</f>
        <v>186</v>
      </c>
      <c r="H13" s="107">
        <f t="shared" si="1"/>
        <v>42158</v>
      </c>
      <c r="I13" s="119" t="s">
        <v>86</v>
      </c>
      <c r="J13" s="120" t="s">
        <v>84</v>
      </c>
      <c r="K13" s="272">
        <v>2851</v>
      </c>
      <c r="L13" s="232">
        <v>4303</v>
      </c>
      <c r="M13" s="269">
        <v>34818</v>
      </c>
      <c r="N13" s="121">
        <f t="shared" si="2"/>
        <v>41972</v>
      </c>
    </row>
    <row r="14" spans="1:14" s="71" customFormat="1" ht="14.25" thickBot="1">
      <c r="A14" s="122"/>
      <c r="B14" s="90" t="s">
        <v>33</v>
      </c>
      <c r="C14" s="234">
        <f>C12+C13</f>
        <v>3135</v>
      </c>
      <c r="D14" s="235">
        <f>D12+D13</f>
        <v>4651</v>
      </c>
      <c r="E14" s="270">
        <f>E12+E13</f>
        <v>36852</v>
      </c>
      <c r="F14" s="123">
        <f t="shared" si="0"/>
        <v>44638</v>
      </c>
      <c r="G14" s="375">
        <f>G12+G13</f>
        <v>3272</v>
      </c>
      <c r="H14" s="108">
        <f t="shared" si="1"/>
        <v>47910</v>
      </c>
      <c r="I14" s="122"/>
      <c r="J14" s="90" t="s">
        <v>33</v>
      </c>
      <c r="K14" s="273">
        <f>K12+K13</f>
        <v>3135</v>
      </c>
      <c r="L14" s="235">
        <f>L12+L13</f>
        <v>4651</v>
      </c>
      <c r="M14" s="270">
        <f>M12+M13</f>
        <v>36852</v>
      </c>
      <c r="N14" s="123">
        <f t="shared" si="2"/>
        <v>44638</v>
      </c>
    </row>
    <row r="15" spans="1:14">
      <c r="A15" s="81"/>
      <c r="B15" s="117" t="s">
        <v>82</v>
      </c>
      <c r="C15" s="228">
        <v>491</v>
      </c>
      <c r="D15" s="229">
        <v>684</v>
      </c>
      <c r="E15" s="268">
        <v>3702</v>
      </c>
      <c r="F15" s="118">
        <f t="shared" si="0"/>
        <v>4877</v>
      </c>
      <c r="G15" s="373">
        <f>'94'!D15</f>
        <v>3273</v>
      </c>
      <c r="H15" s="107">
        <f t="shared" si="1"/>
        <v>8150</v>
      </c>
      <c r="I15" s="81"/>
      <c r="J15" s="117" t="s">
        <v>82</v>
      </c>
      <c r="K15" s="271">
        <v>491</v>
      </c>
      <c r="L15" s="229">
        <v>684</v>
      </c>
      <c r="M15" s="268">
        <v>3701</v>
      </c>
      <c r="N15" s="118">
        <f t="shared" si="2"/>
        <v>4876</v>
      </c>
    </row>
    <row r="16" spans="1:14">
      <c r="A16" s="119" t="s">
        <v>87</v>
      </c>
      <c r="B16" s="120" t="s">
        <v>84</v>
      </c>
      <c r="C16" s="231">
        <v>3992</v>
      </c>
      <c r="D16" s="232">
        <v>5852</v>
      </c>
      <c r="E16" s="269">
        <v>45219</v>
      </c>
      <c r="F16" s="121">
        <f t="shared" si="0"/>
        <v>55063</v>
      </c>
      <c r="G16" s="374">
        <f>'94'!D16</f>
        <v>365</v>
      </c>
      <c r="H16" s="107">
        <f t="shared" si="1"/>
        <v>55428</v>
      </c>
      <c r="I16" s="119" t="s">
        <v>87</v>
      </c>
      <c r="J16" s="120" t="s">
        <v>84</v>
      </c>
      <c r="K16" s="272">
        <v>3992</v>
      </c>
      <c r="L16" s="232">
        <v>5852</v>
      </c>
      <c r="M16" s="269">
        <v>45219</v>
      </c>
      <c r="N16" s="121">
        <f t="shared" si="2"/>
        <v>55063</v>
      </c>
    </row>
    <row r="17" spans="1:14" s="71" customFormat="1" ht="14.25" thickBot="1">
      <c r="A17" s="122"/>
      <c r="B17" s="90" t="s">
        <v>33</v>
      </c>
      <c r="C17" s="234">
        <f>C15+C16</f>
        <v>4483</v>
      </c>
      <c r="D17" s="235">
        <f>D15+D16</f>
        <v>6536</v>
      </c>
      <c r="E17" s="270">
        <f>E15+E16</f>
        <v>48921</v>
      </c>
      <c r="F17" s="123">
        <f t="shared" si="0"/>
        <v>59940</v>
      </c>
      <c r="G17" s="375">
        <f>G15+G16</f>
        <v>3638</v>
      </c>
      <c r="H17" s="108">
        <f t="shared" si="1"/>
        <v>63578</v>
      </c>
      <c r="I17" s="122"/>
      <c r="J17" s="90" t="s">
        <v>33</v>
      </c>
      <c r="K17" s="273">
        <f>K15+K16</f>
        <v>4483</v>
      </c>
      <c r="L17" s="235">
        <f>L15+L16</f>
        <v>6536</v>
      </c>
      <c r="M17" s="270">
        <f>M15+M16</f>
        <v>48920</v>
      </c>
      <c r="N17" s="123">
        <f t="shared" si="2"/>
        <v>59939</v>
      </c>
    </row>
    <row r="18" spans="1:14">
      <c r="A18" s="81"/>
      <c r="B18" s="117" t="s">
        <v>82</v>
      </c>
      <c r="C18" s="228">
        <v>393</v>
      </c>
      <c r="D18" s="229">
        <v>382</v>
      </c>
      <c r="E18" s="268">
        <v>2410</v>
      </c>
      <c r="F18" s="118">
        <f>C18+D18+E18</f>
        <v>3185</v>
      </c>
      <c r="G18" s="373">
        <f>'94'!D18</f>
        <v>863</v>
      </c>
      <c r="H18" s="106">
        <f t="shared" si="1"/>
        <v>4048</v>
      </c>
      <c r="I18" s="81"/>
      <c r="J18" s="117" t="s">
        <v>82</v>
      </c>
      <c r="K18" s="271">
        <v>390</v>
      </c>
      <c r="L18" s="229">
        <v>382</v>
      </c>
      <c r="M18" s="268">
        <v>2408</v>
      </c>
      <c r="N18" s="118">
        <f t="shared" si="2"/>
        <v>3180</v>
      </c>
    </row>
    <row r="19" spans="1:14">
      <c r="A19" s="119" t="s">
        <v>88</v>
      </c>
      <c r="B19" s="120" t="s">
        <v>84</v>
      </c>
      <c r="C19" s="231">
        <v>5999</v>
      </c>
      <c r="D19" s="232">
        <v>9452</v>
      </c>
      <c r="E19" s="269">
        <v>58108</v>
      </c>
      <c r="F19" s="121">
        <f t="shared" si="0"/>
        <v>73559</v>
      </c>
      <c r="G19" s="374">
        <f>'94'!D19</f>
        <v>190</v>
      </c>
      <c r="H19" s="107">
        <f t="shared" si="1"/>
        <v>73749</v>
      </c>
      <c r="I19" s="119" t="s">
        <v>88</v>
      </c>
      <c r="J19" s="120" t="s">
        <v>84</v>
      </c>
      <c r="K19" s="272">
        <v>5998</v>
      </c>
      <c r="L19" s="232">
        <v>9451</v>
      </c>
      <c r="M19" s="269">
        <v>58107</v>
      </c>
      <c r="N19" s="121">
        <f t="shared" si="2"/>
        <v>73556</v>
      </c>
    </row>
    <row r="20" spans="1:14" s="71" customFormat="1" ht="14.25" thickBot="1">
      <c r="A20" s="122"/>
      <c r="B20" s="90" t="s">
        <v>33</v>
      </c>
      <c r="C20" s="234">
        <f>C18+C19</f>
        <v>6392</v>
      </c>
      <c r="D20" s="235">
        <f>D18+D19</f>
        <v>9834</v>
      </c>
      <c r="E20" s="270">
        <f>E18+E19</f>
        <v>60518</v>
      </c>
      <c r="F20" s="123">
        <f t="shared" si="0"/>
        <v>76744</v>
      </c>
      <c r="G20" s="375">
        <f>G18+G19</f>
        <v>1053</v>
      </c>
      <c r="H20" s="108">
        <f t="shared" si="1"/>
        <v>77797</v>
      </c>
      <c r="I20" s="122"/>
      <c r="J20" s="90" t="s">
        <v>33</v>
      </c>
      <c r="K20" s="273">
        <f>K18+K19</f>
        <v>6388</v>
      </c>
      <c r="L20" s="235">
        <f>L18+L19</f>
        <v>9833</v>
      </c>
      <c r="M20" s="270">
        <f>M18+M19</f>
        <v>60515</v>
      </c>
      <c r="N20" s="123">
        <f t="shared" si="2"/>
        <v>76736</v>
      </c>
    </row>
    <row r="21" spans="1:14">
      <c r="A21" s="81"/>
      <c r="B21" s="117" t="s">
        <v>82</v>
      </c>
      <c r="C21" s="228">
        <v>307</v>
      </c>
      <c r="D21" s="229">
        <v>319</v>
      </c>
      <c r="E21" s="268">
        <v>1298</v>
      </c>
      <c r="F21" s="118">
        <f t="shared" si="0"/>
        <v>1924</v>
      </c>
      <c r="G21" s="373">
        <f>'94'!D21</f>
        <v>1257</v>
      </c>
      <c r="H21" s="106">
        <f t="shared" si="1"/>
        <v>3181</v>
      </c>
      <c r="I21" s="81"/>
      <c r="J21" s="117" t="s">
        <v>82</v>
      </c>
      <c r="K21" s="271">
        <v>295</v>
      </c>
      <c r="L21" s="229">
        <v>318</v>
      </c>
      <c r="M21" s="268">
        <v>1288</v>
      </c>
      <c r="N21" s="118">
        <f t="shared" si="2"/>
        <v>1901</v>
      </c>
    </row>
    <row r="22" spans="1:14">
      <c r="A22" s="119" t="s">
        <v>89</v>
      </c>
      <c r="B22" s="120" t="s">
        <v>84</v>
      </c>
      <c r="C22" s="231">
        <v>6183</v>
      </c>
      <c r="D22" s="232">
        <v>6428</v>
      </c>
      <c r="E22" s="269">
        <v>60368</v>
      </c>
      <c r="F22" s="121">
        <f t="shared" si="0"/>
        <v>72979</v>
      </c>
      <c r="G22" s="374">
        <f>'94'!D22</f>
        <v>333</v>
      </c>
      <c r="H22" s="107">
        <f t="shared" si="1"/>
        <v>73312</v>
      </c>
      <c r="I22" s="119" t="s">
        <v>89</v>
      </c>
      <c r="J22" s="120" t="s">
        <v>84</v>
      </c>
      <c r="K22" s="272">
        <v>6137</v>
      </c>
      <c r="L22" s="232">
        <v>6396</v>
      </c>
      <c r="M22" s="269">
        <v>60242</v>
      </c>
      <c r="N22" s="121">
        <f t="shared" si="2"/>
        <v>72775</v>
      </c>
    </row>
    <row r="23" spans="1:14" s="71" customFormat="1" ht="14.25" thickBot="1">
      <c r="A23" s="122"/>
      <c r="B23" s="90" t="s">
        <v>33</v>
      </c>
      <c r="C23" s="234">
        <f>C21+C22</f>
        <v>6490</v>
      </c>
      <c r="D23" s="235">
        <f>D21+D22</f>
        <v>6747</v>
      </c>
      <c r="E23" s="270">
        <f>E21+E22</f>
        <v>61666</v>
      </c>
      <c r="F23" s="123">
        <f t="shared" si="0"/>
        <v>74903</v>
      </c>
      <c r="G23" s="375">
        <f>G21+G22</f>
        <v>1590</v>
      </c>
      <c r="H23" s="108">
        <f t="shared" si="1"/>
        <v>76493</v>
      </c>
      <c r="I23" s="122"/>
      <c r="J23" s="90" t="s">
        <v>33</v>
      </c>
      <c r="K23" s="273">
        <f>K21+K22</f>
        <v>6432</v>
      </c>
      <c r="L23" s="235">
        <f>L21+L22</f>
        <v>6714</v>
      </c>
      <c r="M23" s="270">
        <f>M21+M22</f>
        <v>61530</v>
      </c>
      <c r="N23" s="123">
        <f t="shared" si="2"/>
        <v>74676</v>
      </c>
    </row>
    <row r="24" spans="1:14">
      <c r="A24" s="81"/>
      <c r="B24" s="117" t="s">
        <v>82</v>
      </c>
      <c r="C24" s="228">
        <v>442</v>
      </c>
      <c r="D24" s="229">
        <v>323</v>
      </c>
      <c r="E24" s="268">
        <v>1659</v>
      </c>
      <c r="F24" s="118">
        <f t="shared" si="0"/>
        <v>2424</v>
      </c>
      <c r="G24" s="373">
        <f>'94'!D24</f>
        <v>1005</v>
      </c>
      <c r="H24" s="106">
        <f t="shared" si="1"/>
        <v>3429</v>
      </c>
      <c r="I24" s="81"/>
      <c r="J24" s="117" t="s">
        <v>82</v>
      </c>
      <c r="K24" s="271">
        <v>350</v>
      </c>
      <c r="L24" s="229">
        <v>297</v>
      </c>
      <c r="M24" s="268">
        <v>1560</v>
      </c>
      <c r="N24" s="118">
        <f t="shared" si="2"/>
        <v>2207</v>
      </c>
    </row>
    <row r="25" spans="1:14">
      <c r="A25" s="119" t="s">
        <v>90</v>
      </c>
      <c r="B25" s="120" t="s">
        <v>84</v>
      </c>
      <c r="C25" s="231">
        <v>6357</v>
      </c>
      <c r="D25" s="232">
        <v>8103</v>
      </c>
      <c r="E25" s="269">
        <v>52525</v>
      </c>
      <c r="F25" s="121">
        <f t="shared" si="0"/>
        <v>66985</v>
      </c>
      <c r="G25" s="374">
        <f>'94'!D25</f>
        <v>259</v>
      </c>
      <c r="H25" s="107">
        <f t="shared" si="1"/>
        <v>67244</v>
      </c>
      <c r="I25" s="119" t="s">
        <v>90</v>
      </c>
      <c r="J25" s="120" t="s">
        <v>84</v>
      </c>
      <c r="K25" s="272">
        <v>5824</v>
      </c>
      <c r="L25" s="232">
        <v>7778</v>
      </c>
      <c r="M25" s="269">
        <v>51063</v>
      </c>
      <c r="N25" s="121">
        <f t="shared" si="2"/>
        <v>64665</v>
      </c>
    </row>
    <row r="26" spans="1:14" s="71" customFormat="1" ht="14.25" thickBot="1">
      <c r="A26" s="122"/>
      <c r="B26" s="90" t="s">
        <v>33</v>
      </c>
      <c r="C26" s="234">
        <f>C24+C25</f>
        <v>6799</v>
      </c>
      <c r="D26" s="235">
        <f>D24+D25</f>
        <v>8426</v>
      </c>
      <c r="E26" s="270">
        <f>E24+E25</f>
        <v>54184</v>
      </c>
      <c r="F26" s="123">
        <f t="shared" si="0"/>
        <v>69409</v>
      </c>
      <c r="G26" s="375">
        <f>G24+G25</f>
        <v>1264</v>
      </c>
      <c r="H26" s="108">
        <f t="shared" si="1"/>
        <v>70673</v>
      </c>
      <c r="I26" s="122"/>
      <c r="J26" s="90" t="s">
        <v>33</v>
      </c>
      <c r="K26" s="273">
        <f>K24+K25</f>
        <v>6174</v>
      </c>
      <c r="L26" s="235">
        <f>L24+L25</f>
        <v>8075</v>
      </c>
      <c r="M26" s="270">
        <f>M24+M25</f>
        <v>52623</v>
      </c>
      <c r="N26" s="123">
        <f t="shared" si="2"/>
        <v>66872</v>
      </c>
    </row>
    <row r="27" spans="1:14">
      <c r="A27" s="81"/>
      <c r="B27" s="117" t="s">
        <v>82</v>
      </c>
      <c r="C27" s="228">
        <v>486</v>
      </c>
      <c r="D27" s="229">
        <v>325</v>
      </c>
      <c r="E27" s="268">
        <v>1381</v>
      </c>
      <c r="F27" s="118">
        <f t="shared" si="0"/>
        <v>2192</v>
      </c>
      <c r="G27" s="373">
        <f>'94'!D27</f>
        <v>1211</v>
      </c>
      <c r="H27" s="106">
        <f t="shared" si="1"/>
        <v>3403</v>
      </c>
      <c r="I27" s="81"/>
      <c r="J27" s="117" t="s">
        <v>82</v>
      </c>
      <c r="K27" s="271">
        <v>271</v>
      </c>
      <c r="L27" s="229">
        <v>265</v>
      </c>
      <c r="M27" s="268">
        <v>1232</v>
      </c>
      <c r="N27" s="118">
        <f t="shared" si="2"/>
        <v>1768</v>
      </c>
    </row>
    <row r="28" spans="1:14">
      <c r="A28" s="119" t="s">
        <v>91</v>
      </c>
      <c r="B28" s="120" t="s">
        <v>84</v>
      </c>
      <c r="C28" s="231">
        <v>8310</v>
      </c>
      <c r="D28" s="232">
        <v>8067</v>
      </c>
      <c r="E28" s="269">
        <v>65277</v>
      </c>
      <c r="F28" s="121">
        <f t="shared" si="0"/>
        <v>81654</v>
      </c>
      <c r="G28" s="374">
        <f>'94'!D28</f>
        <v>343</v>
      </c>
      <c r="H28" s="107">
        <f t="shared" si="1"/>
        <v>81997</v>
      </c>
      <c r="I28" s="119" t="s">
        <v>91</v>
      </c>
      <c r="J28" s="120" t="s">
        <v>84</v>
      </c>
      <c r="K28" s="272">
        <v>7250</v>
      </c>
      <c r="L28" s="232">
        <v>7358</v>
      </c>
      <c r="M28" s="269">
        <v>62619</v>
      </c>
      <c r="N28" s="121">
        <f t="shared" si="2"/>
        <v>77227</v>
      </c>
    </row>
    <row r="29" spans="1:14" s="71" customFormat="1" ht="14.25" thickBot="1">
      <c r="A29" s="122"/>
      <c r="B29" s="90" t="s">
        <v>33</v>
      </c>
      <c r="C29" s="234">
        <f>C27+C28</f>
        <v>8796</v>
      </c>
      <c r="D29" s="235">
        <f>D27+D28</f>
        <v>8392</v>
      </c>
      <c r="E29" s="270">
        <f>E27+E28</f>
        <v>66658</v>
      </c>
      <c r="F29" s="123">
        <f t="shared" si="0"/>
        <v>83846</v>
      </c>
      <c r="G29" s="375">
        <f>G27+G28</f>
        <v>1554</v>
      </c>
      <c r="H29" s="108">
        <f t="shared" si="1"/>
        <v>85400</v>
      </c>
      <c r="I29" s="122"/>
      <c r="J29" s="90" t="s">
        <v>33</v>
      </c>
      <c r="K29" s="273">
        <f>K27+K28</f>
        <v>7521</v>
      </c>
      <c r="L29" s="235">
        <f>L27+L28</f>
        <v>7623</v>
      </c>
      <c r="M29" s="270">
        <f>M27+M28</f>
        <v>63851</v>
      </c>
      <c r="N29" s="123">
        <f>K29+L29+M29</f>
        <v>78995</v>
      </c>
    </row>
    <row r="30" spans="1:14">
      <c r="A30" s="81"/>
      <c r="B30" s="117" t="s">
        <v>82</v>
      </c>
      <c r="C30" s="228">
        <v>304</v>
      </c>
      <c r="D30" s="229">
        <v>259</v>
      </c>
      <c r="E30" s="268">
        <v>1415</v>
      </c>
      <c r="F30" s="118">
        <f t="shared" si="0"/>
        <v>1978</v>
      </c>
      <c r="G30" s="373">
        <f>'94'!D30</f>
        <v>975</v>
      </c>
      <c r="H30" s="106">
        <f t="shared" si="1"/>
        <v>2953</v>
      </c>
      <c r="I30" s="81"/>
      <c r="J30" s="117" t="s">
        <v>82</v>
      </c>
      <c r="K30" s="271">
        <v>294</v>
      </c>
      <c r="L30" s="229">
        <v>257</v>
      </c>
      <c r="M30" s="268">
        <v>1399</v>
      </c>
      <c r="N30" s="118">
        <f t="shared" si="2"/>
        <v>1950</v>
      </c>
    </row>
    <row r="31" spans="1:14">
      <c r="A31" s="119" t="s">
        <v>92</v>
      </c>
      <c r="B31" s="120" t="s">
        <v>84</v>
      </c>
      <c r="C31" s="231">
        <v>4497</v>
      </c>
      <c r="D31" s="232">
        <v>6511</v>
      </c>
      <c r="E31" s="269">
        <v>46385</v>
      </c>
      <c r="F31" s="121">
        <f t="shared" si="0"/>
        <v>57393</v>
      </c>
      <c r="G31" s="374">
        <f>'94'!D31</f>
        <v>225</v>
      </c>
      <c r="H31" s="107">
        <f t="shared" si="1"/>
        <v>57618</v>
      </c>
      <c r="I31" s="119" t="s">
        <v>92</v>
      </c>
      <c r="J31" s="120" t="s">
        <v>84</v>
      </c>
      <c r="K31" s="272">
        <v>4426</v>
      </c>
      <c r="L31" s="232">
        <v>6443</v>
      </c>
      <c r="M31" s="269">
        <v>46218</v>
      </c>
      <c r="N31" s="121">
        <f t="shared" si="2"/>
        <v>57087</v>
      </c>
    </row>
    <row r="32" spans="1:14" s="71" customFormat="1" ht="14.25" thickBot="1">
      <c r="A32" s="122"/>
      <c r="B32" s="90" t="s">
        <v>33</v>
      </c>
      <c r="C32" s="234">
        <f>C30+C31</f>
        <v>4801</v>
      </c>
      <c r="D32" s="235">
        <f>D30+D31</f>
        <v>6770</v>
      </c>
      <c r="E32" s="270">
        <f>E30+E31</f>
        <v>47800</v>
      </c>
      <c r="F32" s="123">
        <f t="shared" si="0"/>
        <v>59371</v>
      </c>
      <c r="G32" s="375">
        <f>G30+G31</f>
        <v>1200</v>
      </c>
      <c r="H32" s="108">
        <f t="shared" si="1"/>
        <v>60571</v>
      </c>
      <c r="I32" s="122"/>
      <c r="J32" s="90" t="s">
        <v>33</v>
      </c>
      <c r="K32" s="273">
        <f>K30+K31</f>
        <v>4720</v>
      </c>
      <c r="L32" s="235">
        <f>L30+L31</f>
        <v>6700</v>
      </c>
      <c r="M32" s="270">
        <f>M30+M31</f>
        <v>47617</v>
      </c>
      <c r="N32" s="123">
        <f t="shared" si="2"/>
        <v>59037</v>
      </c>
    </row>
    <row r="33" spans="1:14">
      <c r="A33" s="81"/>
      <c r="B33" s="117" t="s">
        <v>82</v>
      </c>
      <c r="C33" s="228">
        <v>299</v>
      </c>
      <c r="D33" s="229">
        <v>293</v>
      </c>
      <c r="E33" s="268">
        <v>1570</v>
      </c>
      <c r="F33" s="118">
        <f t="shared" si="0"/>
        <v>2162</v>
      </c>
      <c r="G33" s="373">
        <f>'94'!D33</f>
        <v>1661</v>
      </c>
      <c r="H33" s="106">
        <f t="shared" si="1"/>
        <v>3823</v>
      </c>
      <c r="I33" s="81"/>
      <c r="J33" s="117" t="s">
        <v>82</v>
      </c>
      <c r="K33" s="271">
        <v>290</v>
      </c>
      <c r="L33" s="229">
        <v>290</v>
      </c>
      <c r="M33" s="268">
        <v>1555</v>
      </c>
      <c r="N33" s="118">
        <f t="shared" si="2"/>
        <v>2135</v>
      </c>
    </row>
    <row r="34" spans="1:14">
      <c r="A34" s="119" t="s">
        <v>93</v>
      </c>
      <c r="B34" s="120" t="s">
        <v>84</v>
      </c>
      <c r="C34" s="231">
        <v>5762</v>
      </c>
      <c r="D34" s="232">
        <v>8386</v>
      </c>
      <c r="E34" s="269">
        <v>53545</v>
      </c>
      <c r="F34" s="121">
        <f t="shared" si="0"/>
        <v>67693</v>
      </c>
      <c r="G34" s="374">
        <f>'94'!D34</f>
        <v>285</v>
      </c>
      <c r="H34" s="107">
        <f t="shared" si="1"/>
        <v>67978</v>
      </c>
      <c r="I34" s="119" t="s">
        <v>93</v>
      </c>
      <c r="J34" s="120" t="s">
        <v>84</v>
      </c>
      <c r="K34" s="272">
        <v>5732</v>
      </c>
      <c r="L34" s="232">
        <v>8340</v>
      </c>
      <c r="M34" s="269">
        <v>53402</v>
      </c>
      <c r="N34" s="121">
        <f t="shared" si="2"/>
        <v>67474</v>
      </c>
    </row>
    <row r="35" spans="1:14" s="71" customFormat="1" ht="14.25" thickBot="1">
      <c r="A35" s="122"/>
      <c r="B35" s="90" t="s">
        <v>33</v>
      </c>
      <c r="C35" s="234">
        <f>C33+C34</f>
        <v>6061</v>
      </c>
      <c r="D35" s="235">
        <f>D33+D34</f>
        <v>8679</v>
      </c>
      <c r="E35" s="270">
        <f>E33+E34</f>
        <v>55115</v>
      </c>
      <c r="F35" s="123">
        <f t="shared" si="0"/>
        <v>69855</v>
      </c>
      <c r="G35" s="375">
        <f>G33+G34</f>
        <v>1946</v>
      </c>
      <c r="H35" s="108">
        <f t="shared" si="1"/>
        <v>71801</v>
      </c>
      <c r="I35" s="122"/>
      <c r="J35" s="90" t="s">
        <v>33</v>
      </c>
      <c r="K35" s="273">
        <f>K33+K34</f>
        <v>6022</v>
      </c>
      <c r="L35" s="235">
        <f>L33+L34</f>
        <v>8630</v>
      </c>
      <c r="M35" s="270">
        <f>M33+M34</f>
        <v>54957</v>
      </c>
      <c r="N35" s="123">
        <f t="shared" si="2"/>
        <v>69609</v>
      </c>
    </row>
    <row r="36" spans="1:14">
      <c r="A36" s="81"/>
      <c r="B36" s="117" t="s">
        <v>82</v>
      </c>
      <c r="C36" s="228">
        <v>448</v>
      </c>
      <c r="D36" s="229">
        <v>871</v>
      </c>
      <c r="E36" s="268">
        <v>2687</v>
      </c>
      <c r="F36" s="118">
        <f t="shared" si="0"/>
        <v>4006</v>
      </c>
      <c r="G36" s="373">
        <f>'94'!D36</f>
        <v>3138</v>
      </c>
      <c r="H36" s="106">
        <f t="shared" si="1"/>
        <v>7144</v>
      </c>
      <c r="I36" s="81"/>
      <c r="J36" s="117" t="s">
        <v>82</v>
      </c>
      <c r="K36" s="271">
        <v>399</v>
      </c>
      <c r="L36" s="229">
        <v>829</v>
      </c>
      <c r="M36" s="268">
        <v>2606</v>
      </c>
      <c r="N36" s="118">
        <f t="shared" si="2"/>
        <v>3834</v>
      </c>
    </row>
    <row r="37" spans="1:14">
      <c r="A37" s="119" t="s">
        <v>94</v>
      </c>
      <c r="B37" s="120" t="s">
        <v>84</v>
      </c>
      <c r="C37" s="231">
        <v>9274</v>
      </c>
      <c r="D37" s="232">
        <v>10767</v>
      </c>
      <c r="E37" s="269">
        <v>88110</v>
      </c>
      <c r="F37" s="121">
        <f t="shared" si="0"/>
        <v>108151</v>
      </c>
      <c r="G37" s="374">
        <f>'94'!D37</f>
        <v>798</v>
      </c>
      <c r="H37" s="107">
        <f t="shared" si="1"/>
        <v>108949</v>
      </c>
      <c r="I37" s="119" t="s">
        <v>94</v>
      </c>
      <c r="J37" s="120" t="s">
        <v>84</v>
      </c>
      <c r="K37" s="272">
        <v>8886</v>
      </c>
      <c r="L37" s="232">
        <v>10407</v>
      </c>
      <c r="M37" s="269">
        <v>87088</v>
      </c>
      <c r="N37" s="121">
        <f t="shared" si="2"/>
        <v>106381</v>
      </c>
    </row>
    <row r="38" spans="1:14" s="71" customFormat="1" ht="14.25" thickBot="1">
      <c r="A38" s="122"/>
      <c r="B38" s="90" t="s">
        <v>33</v>
      </c>
      <c r="C38" s="234">
        <f>C36+C37</f>
        <v>9722</v>
      </c>
      <c r="D38" s="235">
        <f>D36+D37</f>
        <v>11638</v>
      </c>
      <c r="E38" s="270">
        <f>E36+E37</f>
        <v>90797</v>
      </c>
      <c r="F38" s="123">
        <f t="shared" si="0"/>
        <v>112157</v>
      </c>
      <c r="G38" s="375">
        <f>G36+G37</f>
        <v>3936</v>
      </c>
      <c r="H38" s="108">
        <f t="shared" si="1"/>
        <v>116093</v>
      </c>
      <c r="I38" s="122"/>
      <c r="J38" s="90" t="s">
        <v>33</v>
      </c>
      <c r="K38" s="273">
        <f>K36+K37</f>
        <v>9285</v>
      </c>
      <c r="L38" s="235">
        <f>L36+L37</f>
        <v>11236</v>
      </c>
      <c r="M38" s="270">
        <f>M36+M37</f>
        <v>89694</v>
      </c>
      <c r="N38" s="123">
        <f t="shared" si="2"/>
        <v>110215</v>
      </c>
    </row>
    <row r="39" spans="1:14">
      <c r="A39" s="81"/>
      <c r="B39" s="117" t="s">
        <v>82</v>
      </c>
      <c r="C39" s="228">
        <v>248</v>
      </c>
      <c r="D39" s="229">
        <v>294</v>
      </c>
      <c r="E39" s="268">
        <v>889</v>
      </c>
      <c r="F39" s="118">
        <f t="shared" si="0"/>
        <v>1431</v>
      </c>
      <c r="G39" s="373">
        <f>'94'!D39</f>
        <v>1005</v>
      </c>
      <c r="H39" s="106">
        <f t="shared" si="1"/>
        <v>2436</v>
      </c>
      <c r="I39" s="81"/>
      <c r="J39" s="117" t="s">
        <v>82</v>
      </c>
      <c r="K39" s="271">
        <v>181</v>
      </c>
      <c r="L39" s="229">
        <v>261</v>
      </c>
      <c r="M39" s="268">
        <v>818</v>
      </c>
      <c r="N39" s="118">
        <f t="shared" si="2"/>
        <v>1260</v>
      </c>
    </row>
    <row r="40" spans="1:14">
      <c r="A40" s="119" t="s">
        <v>95</v>
      </c>
      <c r="B40" s="120" t="s">
        <v>84</v>
      </c>
      <c r="C40" s="231">
        <v>4593</v>
      </c>
      <c r="D40" s="232">
        <v>4897</v>
      </c>
      <c r="E40" s="269">
        <v>43225</v>
      </c>
      <c r="F40" s="121">
        <f t="shared" si="0"/>
        <v>52715</v>
      </c>
      <c r="G40" s="374">
        <f>'94'!D40</f>
        <v>390</v>
      </c>
      <c r="H40" s="107">
        <f t="shared" si="1"/>
        <v>53105</v>
      </c>
      <c r="I40" s="119" t="s">
        <v>95</v>
      </c>
      <c r="J40" s="120" t="s">
        <v>84</v>
      </c>
      <c r="K40" s="272">
        <v>4058</v>
      </c>
      <c r="L40" s="232">
        <v>4512</v>
      </c>
      <c r="M40" s="269">
        <v>42063</v>
      </c>
      <c r="N40" s="121">
        <f t="shared" si="2"/>
        <v>50633</v>
      </c>
    </row>
    <row r="41" spans="1:14" s="71" customFormat="1" ht="14.25" thickBot="1">
      <c r="A41" s="122"/>
      <c r="B41" s="90" t="s">
        <v>33</v>
      </c>
      <c r="C41" s="234">
        <f>C39+C40</f>
        <v>4841</v>
      </c>
      <c r="D41" s="235">
        <f>D39+D40</f>
        <v>5191</v>
      </c>
      <c r="E41" s="270">
        <f>E39+E40</f>
        <v>44114</v>
      </c>
      <c r="F41" s="123">
        <f t="shared" si="0"/>
        <v>54146</v>
      </c>
      <c r="G41" s="375">
        <f>G39+G40</f>
        <v>1395</v>
      </c>
      <c r="H41" s="108">
        <f t="shared" si="1"/>
        <v>55541</v>
      </c>
      <c r="I41" s="122"/>
      <c r="J41" s="90" t="s">
        <v>33</v>
      </c>
      <c r="K41" s="273">
        <f>K39+K40</f>
        <v>4239</v>
      </c>
      <c r="L41" s="235">
        <f>L39+L40</f>
        <v>4773</v>
      </c>
      <c r="M41" s="270">
        <f>M39+M40</f>
        <v>42881</v>
      </c>
      <c r="N41" s="123">
        <f t="shared" si="2"/>
        <v>51893</v>
      </c>
    </row>
    <row r="42" spans="1:14">
      <c r="A42" s="81"/>
      <c r="B42" s="117" t="s">
        <v>82</v>
      </c>
      <c r="C42" s="228">
        <v>281</v>
      </c>
      <c r="D42" s="229">
        <v>561</v>
      </c>
      <c r="E42" s="268">
        <v>1290</v>
      </c>
      <c r="F42" s="118">
        <f t="shared" si="0"/>
        <v>2132</v>
      </c>
      <c r="G42" s="373">
        <f>'94'!D42</f>
        <v>1697</v>
      </c>
      <c r="H42" s="106">
        <f t="shared" si="1"/>
        <v>3829</v>
      </c>
      <c r="I42" s="81"/>
      <c r="J42" s="117" t="s">
        <v>82</v>
      </c>
      <c r="K42" s="271">
        <v>240</v>
      </c>
      <c r="L42" s="229">
        <v>518</v>
      </c>
      <c r="M42" s="268">
        <v>1222</v>
      </c>
      <c r="N42" s="118">
        <f t="shared" si="2"/>
        <v>1980</v>
      </c>
    </row>
    <row r="43" spans="1:14">
      <c r="A43" s="119" t="s">
        <v>96</v>
      </c>
      <c r="B43" s="120" t="s">
        <v>84</v>
      </c>
      <c r="C43" s="231">
        <v>8410</v>
      </c>
      <c r="D43" s="232">
        <v>9177</v>
      </c>
      <c r="E43" s="269">
        <v>74719</v>
      </c>
      <c r="F43" s="121">
        <f t="shared" si="0"/>
        <v>92306</v>
      </c>
      <c r="G43" s="374">
        <f>'94'!D43</f>
        <v>724</v>
      </c>
      <c r="H43" s="107">
        <f t="shared" si="1"/>
        <v>93030</v>
      </c>
      <c r="I43" s="119" t="s">
        <v>96</v>
      </c>
      <c r="J43" s="120" t="s">
        <v>84</v>
      </c>
      <c r="K43" s="272">
        <v>7917</v>
      </c>
      <c r="L43" s="232">
        <v>8737</v>
      </c>
      <c r="M43" s="269">
        <v>72967</v>
      </c>
      <c r="N43" s="121">
        <f t="shared" si="2"/>
        <v>89621</v>
      </c>
    </row>
    <row r="44" spans="1:14" s="71" customFormat="1" ht="14.25" thickBot="1">
      <c r="A44" s="122"/>
      <c r="B44" s="90" t="s">
        <v>33</v>
      </c>
      <c r="C44" s="234">
        <f>C42+C43</f>
        <v>8691</v>
      </c>
      <c r="D44" s="235">
        <f>D42+D43</f>
        <v>9738</v>
      </c>
      <c r="E44" s="270">
        <f>E42+E43</f>
        <v>76009</v>
      </c>
      <c r="F44" s="123">
        <f t="shared" si="0"/>
        <v>94438</v>
      </c>
      <c r="G44" s="270">
        <f>G42+G43</f>
        <v>2421</v>
      </c>
      <c r="H44" s="108">
        <f t="shared" si="1"/>
        <v>96859</v>
      </c>
      <c r="I44" s="122"/>
      <c r="J44" s="90" t="s">
        <v>33</v>
      </c>
      <c r="K44" s="273">
        <f>K42+K43</f>
        <v>8157</v>
      </c>
      <c r="L44" s="235">
        <f>L42+L43</f>
        <v>9255</v>
      </c>
      <c r="M44" s="270">
        <f>M42+M43</f>
        <v>74189</v>
      </c>
      <c r="N44" s="123">
        <f t="shared" si="2"/>
        <v>91601</v>
      </c>
    </row>
    <row r="45" spans="1:14">
      <c r="A45" s="81"/>
      <c r="B45" s="117" t="s">
        <v>82</v>
      </c>
      <c r="C45" s="228">
        <v>296</v>
      </c>
      <c r="D45" s="229">
        <v>619</v>
      </c>
      <c r="E45" s="268">
        <v>1280</v>
      </c>
      <c r="F45" s="118">
        <f t="shared" si="0"/>
        <v>2195</v>
      </c>
      <c r="G45" s="373">
        <f>'94'!D45</f>
        <v>2787</v>
      </c>
      <c r="H45" s="106">
        <f t="shared" si="1"/>
        <v>4982</v>
      </c>
      <c r="I45" s="125"/>
      <c r="J45" s="126" t="s">
        <v>82</v>
      </c>
      <c r="K45" s="271">
        <v>181</v>
      </c>
      <c r="L45" s="229">
        <v>560</v>
      </c>
      <c r="M45" s="268">
        <v>1155</v>
      </c>
      <c r="N45" s="124">
        <f t="shared" si="2"/>
        <v>1896</v>
      </c>
    </row>
    <row r="46" spans="1:14">
      <c r="A46" s="119" t="s">
        <v>97</v>
      </c>
      <c r="B46" s="120" t="s">
        <v>84</v>
      </c>
      <c r="C46" s="231">
        <v>5487</v>
      </c>
      <c r="D46" s="232">
        <v>5998</v>
      </c>
      <c r="E46" s="269">
        <v>44541</v>
      </c>
      <c r="F46" s="121">
        <f t="shared" si="0"/>
        <v>56026</v>
      </c>
      <c r="G46" s="374">
        <f>'94'!D46</f>
        <v>639</v>
      </c>
      <c r="H46" s="107">
        <f t="shared" si="1"/>
        <v>56665</v>
      </c>
      <c r="I46" s="119" t="s">
        <v>97</v>
      </c>
      <c r="J46" s="120" t="s">
        <v>84</v>
      </c>
      <c r="K46" s="272">
        <v>4443</v>
      </c>
      <c r="L46" s="232">
        <v>5032</v>
      </c>
      <c r="M46" s="269">
        <v>41446</v>
      </c>
      <c r="N46" s="121">
        <f t="shared" si="2"/>
        <v>50921</v>
      </c>
    </row>
    <row r="47" spans="1:14" s="71" customFormat="1" ht="14.25" thickBot="1">
      <c r="A47" s="122"/>
      <c r="B47" s="90" t="s">
        <v>33</v>
      </c>
      <c r="C47" s="234">
        <f>C45+C46</f>
        <v>5783</v>
      </c>
      <c r="D47" s="235">
        <f>D45+D46</f>
        <v>6617</v>
      </c>
      <c r="E47" s="270">
        <f>E45+E46</f>
        <v>45821</v>
      </c>
      <c r="F47" s="123">
        <f t="shared" si="0"/>
        <v>58221</v>
      </c>
      <c r="G47" s="375">
        <f>G45+G46</f>
        <v>3426</v>
      </c>
      <c r="H47" s="108">
        <f t="shared" si="1"/>
        <v>61647</v>
      </c>
      <c r="I47" s="125"/>
      <c r="J47" s="127" t="s">
        <v>33</v>
      </c>
      <c r="K47" s="273">
        <f>K45+K46</f>
        <v>4624</v>
      </c>
      <c r="L47" s="235">
        <f>L45+L46</f>
        <v>5592</v>
      </c>
      <c r="M47" s="270">
        <f>M45+M46</f>
        <v>42601</v>
      </c>
      <c r="N47" s="128">
        <f t="shared" si="2"/>
        <v>52817</v>
      </c>
    </row>
    <row r="48" spans="1:14">
      <c r="A48" s="81"/>
      <c r="B48" s="117" t="s">
        <v>82</v>
      </c>
      <c r="C48" s="228">
        <v>442</v>
      </c>
      <c r="D48" s="229">
        <v>423</v>
      </c>
      <c r="E48" s="268">
        <v>1408</v>
      </c>
      <c r="F48" s="118">
        <f t="shared" si="0"/>
        <v>2273</v>
      </c>
      <c r="G48" s="373">
        <f>'94'!D48</f>
        <v>1663</v>
      </c>
      <c r="H48" s="106">
        <f t="shared" si="1"/>
        <v>3936</v>
      </c>
      <c r="I48" s="81"/>
      <c r="J48" s="117" t="s">
        <v>82</v>
      </c>
      <c r="K48" s="271">
        <v>336</v>
      </c>
      <c r="L48" s="229">
        <v>396</v>
      </c>
      <c r="M48" s="268">
        <v>1296</v>
      </c>
      <c r="N48" s="118">
        <f t="shared" si="2"/>
        <v>2028</v>
      </c>
    </row>
    <row r="49" spans="1:14">
      <c r="A49" s="119" t="s">
        <v>98</v>
      </c>
      <c r="B49" s="120" t="s">
        <v>84</v>
      </c>
      <c r="C49" s="231">
        <v>7838</v>
      </c>
      <c r="D49" s="232">
        <v>10393</v>
      </c>
      <c r="E49" s="269">
        <v>74704</v>
      </c>
      <c r="F49" s="121">
        <f t="shared" si="0"/>
        <v>92935</v>
      </c>
      <c r="G49" s="374">
        <f>'94'!D49</f>
        <v>456</v>
      </c>
      <c r="H49" s="107">
        <f t="shared" si="1"/>
        <v>93391</v>
      </c>
      <c r="I49" s="119" t="s">
        <v>98</v>
      </c>
      <c r="J49" s="120" t="s">
        <v>84</v>
      </c>
      <c r="K49" s="272">
        <v>6766</v>
      </c>
      <c r="L49" s="232">
        <v>9495</v>
      </c>
      <c r="M49" s="269">
        <v>71159</v>
      </c>
      <c r="N49" s="121">
        <f t="shared" si="2"/>
        <v>87420</v>
      </c>
    </row>
    <row r="50" spans="1:14" s="71" customFormat="1" ht="14.25" thickBot="1">
      <c r="A50" s="122"/>
      <c r="B50" s="90" t="s">
        <v>33</v>
      </c>
      <c r="C50" s="234">
        <f>C48+C49</f>
        <v>8280</v>
      </c>
      <c r="D50" s="235">
        <f>D48+D49</f>
        <v>10816</v>
      </c>
      <c r="E50" s="270">
        <f>E48+E49</f>
        <v>76112</v>
      </c>
      <c r="F50" s="123">
        <f t="shared" si="0"/>
        <v>95208</v>
      </c>
      <c r="G50" s="375">
        <f>G48+G49</f>
        <v>2119</v>
      </c>
      <c r="H50" s="108">
        <f t="shared" si="1"/>
        <v>97327</v>
      </c>
      <c r="I50" s="122"/>
      <c r="J50" s="90" t="s">
        <v>33</v>
      </c>
      <c r="K50" s="273">
        <f>K48+K49</f>
        <v>7102</v>
      </c>
      <c r="L50" s="235">
        <f>L48+L49</f>
        <v>9891</v>
      </c>
      <c r="M50" s="270">
        <f>M48+M49</f>
        <v>72455</v>
      </c>
      <c r="N50" s="123">
        <f>K50+L50+M50</f>
        <v>89448</v>
      </c>
    </row>
    <row r="51" spans="1:14">
      <c r="A51" s="81"/>
      <c r="B51" s="117" t="s">
        <v>82</v>
      </c>
      <c r="C51" s="228">
        <v>164</v>
      </c>
      <c r="D51" s="229">
        <v>177</v>
      </c>
      <c r="E51" s="268">
        <v>498</v>
      </c>
      <c r="F51" s="118">
        <f t="shared" si="0"/>
        <v>839</v>
      </c>
      <c r="G51" s="373">
        <f>'94'!D51</f>
        <v>526</v>
      </c>
      <c r="H51" s="106">
        <f t="shared" si="1"/>
        <v>1365</v>
      </c>
      <c r="I51" s="81"/>
      <c r="J51" s="117" t="s">
        <v>82</v>
      </c>
      <c r="K51" s="271">
        <v>135</v>
      </c>
      <c r="L51" s="229">
        <v>167</v>
      </c>
      <c r="M51" s="268">
        <v>466</v>
      </c>
      <c r="N51" s="118">
        <f t="shared" si="2"/>
        <v>768</v>
      </c>
    </row>
    <row r="52" spans="1:14">
      <c r="A52" s="119" t="s">
        <v>99</v>
      </c>
      <c r="B52" s="120" t="s">
        <v>84</v>
      </c>
      <c r="C52" s="231">
        <v>4073</v>
      </c>
      <c r="D52" s="232">
        <v>3997</v>
      </c>
      <c r="E52" s="269">
        <v>32252</v>
      </c>
      <c r="F52" s="121">
        <f t="shared" si="0"/>
        <v>40322</v>
      </c>
      <c r="G52" s="374">
        <f>'94'!D52</f>
        <v>209</v>
      </c>
      <c r="H52" s="107">
        <f t="shared" si="1"/>
        <v>40531</v>
      </c>
      <c r="I52" s="119" t="s">
        <v>99</v>
      </c>
      <c r="J52" s="120" t="s">
        <v>84</v>
      </c>
      <c r="K52" s="272">
        <v>3906</v>
      </c>
      <c r="L52" s="232">
        <v>3804</v>
      </c>
      <c r="M52" s="269">
        <v>31740</v>
      </c>
      <c r="N52" s="121">
        <f t="shared" si="2"/>
        <v>39450</v>
      </c>
    </row>
    <row r="53" spans="1:14" s="71" customFormat="1" ht="14.25" thickBot="1">
      <c r="A53" s="122"/>
      <c r="B53" s="90" t="s">
        <v>33</v>
      </c>
      <c r="C53" s="234">
        <f>C51+C52</f>
        <v>4237</v>
      </c>
      <c r="D53" s="235">
        <f>D51+D52</f>
        <v>4174</v>
      </c>
      <c r="E53" s="270">
        <f>E51+E52</f>
        <v>32750</v>
      </c>
      <c r="F53" s="123">
        <f t="shared" si="0"/>
        <v>41161</v>
      </c>
      <c r="G53" s="375">
        <f>G51+G52</f>
        <v>735</v>
      </c>
      <c r="H53" s="108">
        <f t="shared" si="1"/>
        <v>41896</v>
      </c>
      <c r="I53" s="122"/>
      <c r="J53" s="90" t="s">
        <v>33</v>
      </c>
      <c r="K53" s="273">
        <f>K51+K52</f>
        <v>4041</v>
      </c>
      <c r="L53" s="235">
        <f>L51+L52</f>
        <v>3971</v>
      </c>
      <c r="M53" s="270">
        <f>M51+M52</f>
        <v>32206</v>
      </c>
      <c r="N53" s="123">
        <f t="shared" si="2"/>
        <v>40218</v>
      </c>
    </row>
    <row r="54" spans="1:14">
      <c r="A54" s="81"/>
      <c r="B54" s="117" t="s">
        <v>82</v>
      </c>
      <c r="C54" s="228">
        <v>260</v>
      </c>
      <c r="D54" s="229">
        <v>237</v>
      </c>
      <c r="E54" s="268">
        <v>552</v>
      </c>
      <c r="F54" s="118">
        <f t="shared" si="0"/>
        <v>1049</v>
      </c>
      <c r="G54" s="373">
        <f>'94'!D54</f>
        <v>774</v>
      </c>
      <c r="H54" s="106">
        <f t="shared" si="1"/>
        <v>1823</v>
      </c>
      <c r="I54" s="81"/>
      <c r="J54" s="117" t="s">
        <v>82</v>
      </c>
      <c r="K54" s="271">
        <v>138</v>
      </c>
      <c r="L54" s="229">
        <v>176</v>
      </c>
      <c r="M54" s="268">
        <v>434</v>
      </c>
      <c r="N54" s="118">
        <f t="shared" si="2"/>
        <v>748</v>
      </c>
    </row>
    <row r="55" spans="1:14">
      <c r="A55" s="119" t="s">
        <v>100</v>
      </c>
      <c r="B55" s="120" t="s">
        <v>84</v>
      </c>
      <c r="C55" s="231">
        <v>5793</v>
      </c>
      <c r="D55" s="232">
        <v>5207</v>
      </c>
      <c r="E55" s="269">
        <v>38193</v>
      </c>
      <c r="F55" s="121">
        <f t="shared" si="0"/>
        <v>49193</v>
      </c>
      <c r="G55" s="374">
        <f>'94'!D55</f>
        <v>313</v>
      </c>
      <c r="H55" s="107">
        <f t="shared" si="1"/>
        <v>49506</v>
      </c>
      <c r="I55" s="119" t="s">
        <v>100</v>
      </c>
      <c r="J55" s="120" t="s">
        <v>84</v>
      </c>
      <c r="K55" s="272">
        <v>4631</v>
      </c>
      <c r="L55" s="232">
        <v>4480</v>
      </c>
      <c r="M55" s="269">
        <v>35293</v>
      </c>
      <c r="N55" s="121">
        <f t="shared" si="2"/>
        <v>44404</v>
      </c>
    </row>
    <row r="56" spans="1:14" s="71" customFormat="1" ht="14.25" thickBot="1">
      <c r="A56" s="122"/>
      <c r="B56" s="90" t="s">
        <v>33</v>
      </c>
      <c r="C56" s="234">
        <f>C54+C55</f>
        <v>6053</v>
      </c>
      <c r="D56" s="235">
        <f>D54+D55</f>
        <v>5444</v>
      </c>
      <c r="E56" s="270">
        <f>E54+E55</f>
        <v>38745</v>
      </c>
      <c r="F56" s="123">
        <f t="shared" si="0"/>
        <v>50242</v>
      </c>
      <c r="G56" s="375">
        <f>G54+G55</f>
        <v>1087</v>
      </c>
      <c r="H56" s="108">
        <f t="shared" si="1"/>
        <v>51329</v>
      </c>
      <c r="I56" s="122"/>
      <c r="J56" s="90" t="s">
        <v>33</v>
      </c>
      <c r="K56" s="273">
        <f>K54+K55</f>
        <v>4769</v>
      </c>
      <c r="L56" s="235">
        <f>L54+L55</f>
        <v>4656</v>
      </c>
      <c r="M56" s="270">
        <f>M54+M55</f>
        <v>35727</v>
      </c>
      <c r="N56" s="123">
        <f t="shared" si="2"/>
        <v>45152</v>
      </c>
    </row>
    <row r="57" spans="1:14">
      <c r="A57" s="81"/>
      <c r="B57" s="117" t="s">
        <v>82</v>
      </c>
      <c r="C57" s="228">
        <v>188</v>
      </c>
      <c r="D57" s="229">
        <v>206</v>
      </c>
      <c r="E57" s="268">
        <v>631</v>
      </c>
      <c r="F57" s="118">
        <f t="shared" si="0"/>
        <v>1025</v>
      </c>
      <c r="G57" s="373">
        <f>'94'!D57</f>
        <v>719</v>
      </c>
      <c r="H57" s="106">
        <f t="shared" si="1"/>
        <v>1744</v>
      </c>
      <c r="I57" s="81"/>
      <c r="J57" s="117" t="s">
        <v>82</v>
      </c>
      <c r="K57" s="271">
        <v>140</v>
      </c>
      <c r="L57" s="229">
        <v>178</v>
      </c>
      <c r="M57" s="268">
        <v>581</v>
      </c>
      <c r="N57" s="118">
        <f t="shared" si="2"/>
        <v>899</v>
      </c>
    </row>
    <row r="58" spans="1:14">
      <c r="A58" s="119" t="s">
        <v>101</v>
      </c>
      <c r="B58" s="120" t="s">
        <v>84</v>
      </c>
      <c r="C58" s="231">
        <v>4292</v>
      </c>
      <c r="D58" s="232">
        <v>4065</v>
      </c>
      <c r="E58" s="269">
        <v>27709</v>
      </c>
      <c r="F58" s="121">
        <f t="shared" si="0"/>
        <v>36066</v>
      </c>
      <c r="G58" s="374">
        <f>'94'!D58</f>
        <v>211</v>
      </c>
      <c r="H58" s="107">
        <f t="shared" si="1"/>
        <v>36277</v>
      </c>
      <c r="I58" s="119" t="s">
        <v>101</v>
      </c>
      <c r="J58" s="120" t="s">
        <v>84</v>
      </c>
      <c r="K58" s="272">
        <v>3950</v>
      </c>
      <c r="L58" s="232">
        <v>3861</v>
      </c>
      <c r="M58" s="269">
        <v>26785</v>
      </c>
      <c r="N58" s="121">
        <f t="shared" si="2"/>
        <v>34596</v>
      </c>
    </row>
    <row r="59" spans="1:14" s="71" customFormat="1" ht="14.25" thickBot="1">
      <c r="A59" s="122"/>
      <c r="B59" s="90" t="s">
        <v>33</v>
      </c>
      <c r="C59" s="234">
        <f>C57+C58</f>
        <v>4480</v>
      </c>
      <c r="D59" s="235">
        <f>D57+D58</f>
        <v>4271</v>
      </c>
      <c r="E59" s="270">
        <f>E57+E58</f>
        <v>28340</v>
      </c>
      <c r="F59" s="123">
        <f t="shared" si="0"/>
        <v>37091</v>
      </c>
      <c r="G59" s="375">
        <f>G57+G58</f>
        <v>930</v>
      </c>
      <c r="H59" s="108">
        <f t="shared" si="1"/>
        <v>38021</v>
      </c>
      <c r="I59" s="122"/>
      <c r="J59" s="90" t="s">
        <v>33</v>
      </c>
      <c r="K59" s="273">
        <f>K57+K58</f>
        <v>4090</v>
      </c>
      <c r="L59" s="235">
        <f>L57+L58</f>
        <v>4039</v>
      </c>
      <c r="M59" s="270">
        <f>M57+M58</f>
        <v>27366</v>
      </c>
      <c r="N59" s="123">
        <f t="shared" si="2"/>
        <v>35495</v>
      </c>
    </row>
    <row r="60" spans="1:14">
      <c r="A60" s="125"/>
      <c r="B60" s="126" t="s">
        <v>82</v>
      </c>
      <c r="C60" s="361">
        <f t="shared" ref="C60:F61" si="3">C6+C9+C12+C15+C18+C21+C24+C27+C30+C33+C36+C39+C42+C45+C48+C51+C54+C57</f>
        <v>6212</v>
      </c>
      <c r="D60" s="94">
        <f t="shared" si="3"/>
        <v>7568</v>
      </c>
      <c r="E60" s="330">
        <f t="shared" si="3"/>
        <v>30367</v>
      </c>
      <c r="F60" s="124">
        <f t="shared" si="3"/>
        <v>44147</v>
      </c>
      <c r="G60" s="373">
        <f>'94'!D60</f>
        <v>29888</v>
      </c>
      <c r="H60" s="109">
        <f t="shared" si="1"/>
        <v>74035</v>
      </c>
      <c r="I60" s="81"/>
      <c r="J60" s="117" t="s">
        <v>82</v>
      </c>
      <c r="K60" s="93">
        <f t="shared" ref="K60:N61" si="4">K6+K9+K12+K15+K18+K21+K24+K27+K30+K33+K36+K39+K42+K45+K48+K51+K54+K57</f>
        <v>5217</v>
      </c>
      <c r="L60" s="94">
        <f t="shared" si="4"/>
        <v>7141</v>
      </c>
      <c r="M60" s="95">
        <f t="shared" si="4"/>
        <v>29348</v>
      </c>
      <c r="N60" s="118">
        <f t="shared" si="4"/>
        <v>41706</v>
      </c>
    </row>
    <row r="61" spans="1:14">
      <c r="A61" s="119" t="s">
        <v>102</v>
      </c>
      <c r="B61" s="120" t="s">
        <v>84</v>
      </c>
      <c r="C61" s="361">
        <f t="shared" si="3"/>
        <v>109770</v>
      </c>
      <c r="D61" s="105">
        <f t="shared" si="3"/>
        <v>133878</v>
      </c>
      <c r="E61" s="330">
        <f t="shared" si="3"/>
        <v>975492</v>
      </c>
      <c r="F61" s="121">
        <f t="shared" si="3"/>
        <v>1219140</v>
      </c>
      <c r="G61" s="374">
        <f>'94'!D61</f>
        <v>6680</v>
      </c>
      <c r="H61" s="107">
        <f t="shared" si="1"/>
        <v>1225820</v>
      </c>
      <c r="I61" s="119" t="s">
        <v>102</v>
      </c>
      <c r="J61" s="120" t="s">
        <v>84</v>
      </c>
      <c r="K61" s="97">
        <f t="shared" si="4"/>
        <v>102337</v>
      </c>
      <c r="L61" s="98">
        <f t="shared" si="4"/>
        <v>128183</v>
      </c>
      <c r="M61" s="99">
        <f t="shared" si="4"/>
        <v>955012</v>
      </c>
      <c r="N61" s="121">
        <f t="shared" si="4"/>
        <v>1185532</v>
      </c>
    </row>
    <row r="62" spans="1:14" s="71" customFormat="1" ht="14.25" thickBot="1">
      <c r="A62" s="122"/>
      <c r="B62" s="90" t="s">
        <v>33</v>
      </c>
      <c r="C62" s="101">
        <f>C60+C61</f>
        <v>115982</v>
      </c>
      <c r="D62" s="102">
        <f>D60+D61</f>
        <v>141446</v>
      </c>
      <c r="E62" s="108">
        <f>E60+E61</f>
        <v>1005859</v>
      </c>
      <c r="F62" s="123">
        <f>F60+F61</f>
        <v>1263287</v>
      </c>
      <c r="G62" s="123">
        <f>G8+G11+G14+G17+G20+G23+G26+G29+G32+G35+G38+G41+G44+G47+G50+G53+G56+G59</f>
        <v>36568</v>
      </c>
      <c r="H62" s="108">
        <f t="shared" si="1"/>
        <v>1299855</v>
      </c>
      <c r="I62" s="122"/>
      <c r="J62" s="90" t="s">
        <v>33</v>
      </c>
      <c r="K62" s="138">
        <f>K60+K61</f>
        <v>107554</v>
      </c>
      <c r="L62" s="102">
        <f>L60+L61</f>
        <v>135324</v>
      </c>
      <c r="M62" s="108">
        <f>M60+M61</f>
        <v>984360</v>
      </c>
      <c r="N62" s="123">
        <f>N60+N61</f>
        <v>1227238</v>
      </c>
    </row>
    <row r="63" spans="1:14" s="71" customFormat="1">
      <c r="A63" s="87"/>
      <c r="B63" s="104"/>
      <c r="C63" s="96"/>
      <c r="D63" s="96"/>
      <c r="E63" s="96"/>
      <c r="F63" s="96"/>
      <c r="G63" s="96"/>
      <c r="H63" s="96"/>
      <c r="I63" s="87"/>
      <c r="J63" s="104"/>
      <c r="K63" s="96"/>
      <c r="L63" s="96"/>
      <c r="M63" s="96"/>
      <c r="N63" s="96"/>
    </row>
    <row r="64" spans="1:14" s="71" customFormat="1">
      <c r="A64" s="87"/>
      <c r="B64" s="104"/>
      <c r="C64" s="96"/>
      <c r="D64" s="96"/>
      <c r="E64" s="96"/>
      <c r="F64" s="96"/>
      <c r="G64" s="96"/>
      <c r="H64" s="96"/>
      <c r="I64" s="87"/>
      <c r="J64" s="104"/>
      <c r="K64" s="96"/>
      <c r="L64" s="96"/>
      <c r="M64" s="96"/>
      <c r="N64" s="96"/>
    </row>
    <row r="65" spans="1:16" s="71" customFormat="1">
      <c r="A65" s="87"/>
      <c r="B65" s="104"/>
      <c r="C65" s="96"/>
      <c r="D65" s="96"/>
      <c r="E65" s="96"/>
      <c r="F65" s="96"/>
      <c r="G65" s="96"/>
      <c r="H65" s="96"/>
      <c r="I65" s="87"/>
      <c r="J65" s="104"/>
      <c r="K65" s="96"/>
      <c r="L65" s="96"/>
      <c r="M65" s="96"/>
      <c r="N65" s="96"/>
    </row>
    <row r="66" spans="1:16">
      <c r="A66" s="384" t="s">
        <v>150</v>
      </c>
      <c r="B66" s="384"/>
      <c r="C66" s="384"/>
      <c r="D66" s="384"/>
      <c r="E66" s="384"/>
      <c r="F66" s="384"/>
      <c r="G66" s="384"/>
      <c r="H66" s="384"/>
      <c r="I66" s="384" t="s">
        <v>151</v>
      </c>
      <c r="J66" s="384"/>
      <c r="K66" s="384"/>
      <c r="L66" s="384"/>
      <c r="M66" s="384"/>
      <c r="N66" s="384"/>
      <c r="O66" s="384"/>
      <c r="P66" s="384"/>
    </row>
  </sheetData>
  <mergeCells count="2">
    <mergeCell ref="A66:H66"/>
    <mergeCell ref="I66:P66"/>
  </mergeCells>
  <phoneticPr fontId="6"/>
  <pageMargins left="0.70866141732283472" right="0.70866141732283472" top="0.74803149606299213" bottom="0" header="0.31496062992125984" footer="0.31496062992125984"/>
  <pageSetup paperSize="9" scale="89" orientation="portrait" r:id="rId1"/>
  <colBreaks count="1" manualBreakCount="1">
    <brk id="8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/>
  </sheetPr>
  <dimension ref="A1:R58"/>
  <sheetViews>
    <sheetView view="pageBreakPreview" zoomScale="130" zoomScaleNormal="100" zoomScaleSheetLayoutView="130" workbookViewId="0">
      <pane xSplit="2" ySplit="5" topLeftCell="H6" activePane="bottomRight" state="frozen"/>
      <selection pane="topRight" activeCell="C1" sqref="C1"/>
      <selection pane="bottomLeft" activeCell="A6" sqref="A6"/>
      <selection pane="bottomRight" activeCell="I37" sqref="I37"/>
    </sheetView>
  </sheetViews>
  <sheetFormatPr defaultRowHeight="13.5"/>
  <cols>
    <col min="1" max="1" width="10.875" style="130" customWidth="1"/>
    <col min="2" max="2" width="9" style="130"/>
    <col min="3" max="3" width="8.625" style="130" customWidth="1"/>
    <col min="4" max="5" width="11.625" style="130" customWidth="1"/>
    <col min="6" max="6" width="14.625" style="130" customWidth="1"/>
    <col min="7" max="7" width="13.875" style="130" bestFit="1" customWidth="1"/>
    <col min="8" max="8" width="8.625" style="130" customWidth="1"/>
    <col min="9" max="10" width="11.625" style="130" customWidth="1"/>
    <col min="11" max="11" width="14.625" style="130" customWidth="1"/>
    <col min="12" max="12" width="12.625" style="130" customWidth="1"/>
    <col min="13" max="13" width="8.625" style="130" customWidth="1"/>
    <col min="14" max="15" width="11.625" style="130" customWidth="1"/>
    <col min="16" max="16" width="14.625" style="130" customWidth="1"/>
    <col min="17" max="17" width="12.625" style="130" customWidth="1"/>
    <col min="18" max="16384" width="9" style="130"/>
  </cols>
  <sheetData>
    <row r="1" spans="1:18" s="52" customFormat="1" ht="15" customHeight="1">
      <c r="A1" s="179" t="s">
        <v>106</v>
      </c>
      <c r="D1" s="195"/>
    </row>
    <row r="2" spans="1:18" s="52" customFormat="1" ht="15" customHeight="1" thickBot="1">
      <c r="A2" s="179" t="s">
        <v>107</v>
      </c>
    </row>
    <row r="3" spans="1:18" ht="13.5" customHeight="1">
      <c r="A3" s="110"/>
      <c r="B3" s="167" t="s">
        <v>108</v>
      </c>
      <c r="C3" s="82"/>
      <c r="D3" s="83"/>
      <c r="E3" s="139" t="s">
        <v>109</v>
      </c>
      <c r="F3" s="83"/>
      <c r="G3" s="85"/>
      <c r="H3" s="82"/>
      <c r="I3" s="83"/>
      <c r="J3" s="139" t="s">
        <v>110</v>
      </c>
      <c r="K3" s="83"/>
      <c r="L3" s="140"/>
      <c r="M3" s="82"/>
      <c r="N3" s="83"/>
      <c r="O3" s="139" t="s">
        <v>111</v>
      </c>
      <c r="P3" s="83"/>
      <c r="Q3" s="85"/>
    </row>
    <row r="4" spans="1:18">
      <c r="A4" s="86"/>
      <c r="B4" s="141" t="s">
        <v>112</v>
      </c>
      <c r="C4" s="142" t="s">
        <v>113</v>
      </c>
      <c r="D4" s="143" t="s">
        <v>114</v>
      </c>
      <c r="E4" s="143" t="s">
        <v>115</v>
      </c>
      <c r="F4" s="143" t="s">
        <v>116</v>
      </c>
      <c r="G4" s="144" t="s">
        <v>6</v>
      </c>
      <c r="H4" s="142" t="s">
        <v>113</v>
      </c>
      <c r="I4" s="180" t="s">
        <v>114</v>
      </c>
      <c r="J4" s="143" t="s">
        <v>115</v>
      </c>
      <c r="K4" s="143" t="s">
        <v>116</v>
      </c>
      <c r="L4" s="144" t="s">
        <v>6</v>
      </c>
      <c r="M4" s="142" t="s">
        <v>113</v>
      </c>
      <c r="N4" s="143" t="s">
        <v>114</v>
      </c>
      <c r="O4" s="143" t="s">
        <v>115</v>
      </c>
      <c r="P4" s="143" t="s">
        <v>116</v>
      </c>
      <c r="Q4" s="144" t="s">
        <v>6</v>
      </c>
      <c r="R4" s="86"/>
    </row>
    <row r="5" spans="1:18">
      <c r="A5" s="86"/>
      <c r="B5" s="87"/>
      <c r="C5" s="142" t="s">
        <v>117</v>
      </c>
      <c r="D5" s="143"/>
      <c r="E5" s="143"/>
      <c r="F5" s="143"/>
      <c r="G5" s="144"/>
      <c r="H5" s="142" t="s">
        <v>117</v>
      </c>
      <c r="I5" s="181"/>
      <c r="J5" s="143"/>
      <c r="K5" s="143"/>
      <c r="L5" s="144"/>
      <c r="M5" s="142" t="s">
        <v>117</v>
      </c>
      <c r="N5" s="145"/>
      <c r="O5" s="145"/>
      <c r="P5" s="145"/>
      <c r="Q5" s="146"/>
    </row>
    <row r="6" spans="1:18" ht="14.25" thickBot="1">
      <c r="A6" s="186" t="s">
        <v>118</v>
      </c>
      <c r="B6" s="219" t="s">
        <v>119</v>
      </c>
      <c r="C6" s="147"/>
      <c r="D6" s="148" t="s">
        <v>120</v>
      </c>
      <c r="E6" s="148" t="s">
        <v>120</v>
      </c>
      <c r="F6" s="148" t="s">
        <v>15</v>
      </c>
      <c r="G6" s="149" t="s">
        <v>15</v>
      </c>
      <c r="H6" s="147"/>
      <c r="I6" s="182" t="s">
        <v>120</v>
      </c>
      <c r="J6" s="148" t="s">
        <v>120</v>
      </c>
      <c r="K6" s="148" t="s">
        <v>15</v>
      </c>
      <c r="L6" s="149" t="s">
        <v>15</v>
      </c>
      <c r="M6" s="147"/>
      <c r="N6" s="148" t="s">
        <v>120</v>
      </c>
      <c r="O6" s="148" t="s">
        <v>120</v>
      </c>
      <c r="P6" s="148" t="s">
        <v>15</v>
      </c>
      <c r="Q6" s="149" t="s">
        <v>15</v>
      </c>
    </row>
    <row r="7" spans="1:18" ht="16.7" customHeight="1">
      <c r="A7" s="81"/>
      <c r="B7" s="274" t="s">
        <v>180</v>
      </c>
      <c r="C7" s="150">
        <f>'100～101'!C7+'102～103'!C7+'104～105'!C7+'106～107'!C7+'108～109'!C7</f>
        <v>2529</v>
      </c>
      <c r="D7" s="151">
        <f>'100～101'!D7+'102～103'!D7+'104～105'!D7+'106～107'!D7+'108～109'!D7</f>
        <v>251977</v>
      </c>
      <c r="E7" s="151">
        <f>'100～101'!E7+'102～103'!E7+'104～105'!E7+'106～107'!E7+'108～109'!E7</f>
        <v>243915</v>
      </c>
      <c r="F7" s="151">
        <f>'100～101'!F7+'102～103'!F7+'104～105'!F7+'106～107'!F7+'108～109'!F7</f>
        <v>20766602</v>
      </c>
      <c r="G7" s="152">
        <f>'100～101'!G7+'102～103'!G7+'104～105'!G7+'106～107'!G7+'108～109'!G7</f>
        <v>10720061</v>
      </c>
      <c r="H7" s="150">
        <f>'100～101'!H7+'102～103'!H7+'104～105'!H7+'106～107'!H7+'108～109'!H7</f>
        <v>4814</v>
      </c>
      <c r="I7" s="151">
        <f>'100～101'!I7+'102～103'!I7+'104～105'!I7+'106～107'!I7+'108～109'!I7</f>
        <v>173897</v>
      </c>
      <c r="J7" s="151">
        <f>'100～101'!J7+'102～103'!J7+'104～105'!J7+'106～107'!J7+'108～109'!J7</f>
        <v>151619</v>
      </c>
      <c r="K7" s="151">
        <f>'100～101'!K7+'102～103'!K7+'104～105'!K7+'106～107'!K7+'108～109'!K7</f>
        <v>17143632</v>
      </c>
      <c r="L7" s="152">
        <f>'100～101'!L7+'102～103'!L7+'104～105'!L7+'106～107'!L7+'108～109'!L7</f>
        <v>9981252</v>
      </c>
      <c r="M7" s="150">
        <f>C7+H7</f>
        <v>7343</v>
      </c>
      <c r="N7" s="151">
        <f t="shared" ref="N7:Q22" si="0">D7+I7</f>
        <v>425874</v>
      </c>
      <c r="O7" s="151">
        <f t="shared" si="0"/>
        <v>395534</v>
      </c>
      <c r="P7" s="151">
        <f t="shared" si="0"/>
        <v>37910234</v>
      </c>
      <c r="Q7" s="152">
        <f t="shared" si="0"/>
        <v>20701313</v>
      </c>
    </row>
    <row r="8" spans="1:18" ht="16.7" customHeight="1" thickBot="1">
      <c r="A8" s="153" t="s">
        <v>121</v>
      </c>
      <c r="B8" s="275" t="s">
        <v>182</v>
      </c>
      <c r="C8" s="154">
        <f>'100～101'!C8+'102～103'!C8+'104～105'!C8+'106～107'!C8+'108～109'!C8</f>
        <v>732</v>
      </c>
      <c r="D8" s="155">
        <f>'100～101'!D8+'102～103'!D8+'104～105'!D8+'106～107'!D8+'108～109'!D8</f>
        <v>73492</v>
      </c>
      <c r="E8" s="155">
        <f>'100～101'!E8+'102～103'!E8+'104～105'!E8+'106～107'!E8+'108～109'!E8</f>
        <v>71146</v>
      </c>
      <c r="F8" s="155">
        <f>'100～101'!F8+'102～103'!F8+'104～105'!F8+'106～107'!F8+'108～109'!F8</f>
        <v>6345840</v>
      </c>
      <c r="G8" s="156">
        <f>'100～101'!G8+'102～103'!G8+'104～105'!G8+'106～107'!G8+'108～109'!G8</f>
        <v>3275113</v>
      </c>
      <c r="H8" s="154">
        <f>'100～101'!H8+'102～103'!H8+'104～105'!H8+'106～107'!H8+'108～109'!H8</f>
        <v>364</v>
      </c>
      <c r="I8" s="155">
        <f>'100～101'!I8+'102～103'!I8+'104～105'!I8+'106～107'!I8+'108～109'!I8</f>
        <v>36946</v>
      </c>
      <c r="J8" s="155">
        <f>'100～101'!J8+'102～103'!J8+'104～105'!J8+'106～107'!J8+'108～109'!J8</f>
        <v>34272</v>
      </c>
      <c r="K8" s="155">
        <f>'100～101'!K8+'102～103'!K8+'104～105'!K8+'106～107'!K8+'108～109'!K8</f>
        <v>4229630</v>
      </c>
      <c r="L8" s="156">
        <f>'100～101'!L8+'102～103'!L8+'104～105'!L8+'106～107'!L8+'108～109'!L8</f>
        <v>2260061</v>
      </c>
      <c r="M8" s="154">
        <f t="shared" ref="M8:M42" si="1">C8+H8</f>
        <v>1096</v>
      </c>
      <c r="N8" s="155">
        <f t="shared" si="0"/>
        <v>110438</v>
      </c>
      <c r="O8" s="155">
        <f t="shared" si="0"/>
        <v>105418</v>
      </c>
      <c r="P8" s="155">
        <f t="shared" si="0"/>
        <v>10575470</v>
      </c>
      <c r="Q8" s="156">
        <f t="shared" si="0"/>
        <v>5535174</v>
      </c>
    </row>
    <row r="9" spans="1:18" ht="16.7" customHeight="1">
      <c r="A9" s="157"/>
      <c r="B9" s="274" t="s">
        <v>180</v>
      </c>
      <c r="C9" s="150">
        <f>'100～101'!C9+'102～103'!C9+'104～105'!C9+'106～107'!C9+'108～109'!C9</f>
        <v>1832</v>
      </c>
      <c r="D9" s="151">
        <f>'100～101'!D9+'102～103'!D9+'104～105'!D9+'106～107'!D9+'108～109'!D9</f>
        <v>186775</v>
      </c>
      <c r="E9" s="151">
        <f>'100～101'!E9+'102～103'!E9+'104～105'!E9+'106～107'!E9+'108～109'!E9</f>
        <v>179374</v>
      </c>
      <c r="F9" s="151">
        <f>'100～101'!F9+'102～103'!F9+'104～105'!F9+'106～107'!F9+'108～109'!F9</f>
        <v>15512895</v>
      </c>
      <c r="G9" s="152">
        <f>'100～101'!G9+'102～103'!G9+'104～105'!G9+'106～107'!G9+'108～109'!G9</f>
        <v>8067902</v>
      </c>
      <c r="H9" s="150">
        <f>'100～101'!H9+'102～103'!H9+'104～105'!H9+'106～107'!H9+'108～109'!H9</f>
        <v>4443</v>
      </c>
      <c r="I9" s="151">
        <f>'100～101'!I9+'102～103'!I9+'104～105'!I9+'106～107'!I9+'108～109'!I9</f>
        <v>160046</v>
      </c>
      <c r="J9" s="151">
        <f>'100～101'!J9+'102～103'!J9+'104～105'!J9+'106～107'!J9+'108～109'!J9</f>
        <v>133001</v>
      </c>
      <c r="K9" s="151">
        <f>'100～101'!K9+'102～103'!K9+'104～105'!K9+'106～107'!K9+'108～109'!K9</f>
        <v>18884950</v>
      </c>
      <c r="L9" s="152">
        <f>'100～101'!L9+'102～103'!L9+'104～105'!L9+'106～107'!L9+'108～109'!L9</f>
        <v>10957483</v>
      </c>
      <c r="M9" s="150">
        <f t="shared" si="1"/>
        <v>6275</v>
      </c>
      <c r="N9" s="151">
        <f t="shared" si="0"/>
        <v>346821</v>
      </c>
      <c r="O9" s="151">
        <f t="shared" si="0"/>
        <v>312375</v>
      </c>
      <c r="P9" s="151">
        <f t="shared" si="0"/>
        <v>34397845</v>
      </c>
      <c r="Q9" s="152">
        <f t="shared" si="0"/>
        <v>19025385</v>
      </c>
    </row>
    <row r="10" spans="1:18" ht="16.7" customHeight="1" thickBot="1">
      <c r="A10" s="153" t="s">
        <v>85</v>
      </c>
      <c r="B10" s="275" t="s">
        <v>182</v>
      </c>
      <c r="C10" s="154">
        <f>'100～101'!C10+'102～103'!C10+'104～105'!C10+'106～107'!C10+'108～109'!C10</f>
        <v>502</v>
      </c>
      <c r="D10" s="155">
        <f>'100～101'!D10+'102～103'!D10+'104～105'!D10+'106～107'!D10+'108～109'!D10</f>
        <v>51480</v>
      </c>
      <c r="E10" s="155">
        <f>'100～101'!E10+'102～103'!E10+'104～105'!E10+'106～107'!E10+'108～109'!E10</f>
        <v>49611</v>
      </c>
      <c r="F10" s="155">
        <f>'100～101'!F10+'102～103'!F10+'104～105'!F10+'106～107'!F10+'108～109'!F10</f>
        <v>4433888</v>
      </c>
      <c r="G10" s="156">
        <f>'100～101'!G10+'102～103'!G10+'104～105'!G10+'106～107'!G10+'108～109'!G10</f>
        <v>2295500</v>
      </c>
      <c r="H10" s="154">
        <f>'100～101'!H10+'102～103'!H10+'104～105'!H10+'106～107'!H10+'108～109'!H10</f>
        <v>2822</v>
      </c>
      <c r="I10" s="155">
        <f>'100～101'!I10+'102～103'!I10+'104～105'!I10+'106～107'!I10+'108～109'!I10</f>
        <v>48060</v>
      </c>
      <c r="J10" s="155">
        <f>'100～101'!J10+'102～103'!J10+'104～105'!J10+'106～107'!J10+'108～109'!J10</f>
        <v>45447</v>
      </c>
      <c r="K10" s="155">
        <f>'100～101'!K10+'102～103'!K10+'104～105'!K10+'106～107'!K10+'108～109'!K10</f>
        <v>5412305</v>
      </c>
      <c r="L10" s="156">
        <f>'100～101'!L10+'102～103'!L10+'104～105'!L10+'106～107'!L10+'108～109'!L10</f>
        <v>2857773</v>
      </c>
      <c r="M10" s="154">
        <f t="shared" si="1"/>
        <v>3324</v>
      </c>
      <c r="N10" s="155">
        <f t="shared" si="0"/>
        <v>99540</v>
      </c>
      <c r="O10" s="155">
        <f t="shared" si="0"/>
        <v>95058</v>
      </c>
      <c r="P10" s="155">
        <f t="shared" si="0"/>
        <v>9846193</v>
      </c>
      <c r="Q10" s="156">
        <f t="shared" si="0"/>
        <v>5153273</v>
      </c>
    </row>
    <row r="11" spans="1:18" ht="16.7" customHeight="1">
      <c r="A11" s="158"/>
      <c r="B11" s="274" t="s">
        <v>180</v>
      </c>
      <c r="C11" s="150">
        <f>'100～101'!C11+'102～103'!C11+'104～105'!C11+'106～107'!C11+'108～109'!C11</f>
        <v>582</v>
      </c>
      <c r="D11" s="151">
        <f>'100～101'!D11+'102～103'!D11+'104～105'!D11+'106～107'!D11+'108～109'!D11</f>
        <v>57937</v>
      </c>
      <c r="E11" s="151">
        <f>'100～101'!E11+'102～103'!E11+'104～105'!E11+'106～107'!E11+'108～109'!E11</f>
        <v>54985</v>
      </c>
      <c r="F11" s="151">
        <f>'100～101'!F11+'102～103'!F11+'104～105'!F11+'106～107'!F11+'108～109'!F11</f>
        <v>4814049</v>
      </c>
      <c r="G11" s="152">
        <f>'100～101'!G11+'102～103'!G11+'104～105'!G11+'106～107'!G11+'108～109'!G11</f>
        <v>2532307</v>
      </c>
      <c r="H11" s="150">
        <f>'100～101'!H11+'102～103'!H11+'104～105'!H11+'106～107'!H11+'108～109'!H11</f>
        <v>8037</v>
      </c>
      <c r="I11" s="151">
        <f>'100～101'!I11+'102～103'!I11+'104～105'!I11+'106～107'!I11+'108～109'!I11</f>
        <v>189914</v>
      </c>
      <c r="J11" s="151">
        <f>'100～101'!J11+'102～103'!J11+'104～105'!J11+'106～107'!J11+'108～109'!J11</f>
        <v>180535</v>
      </c>
      <c r="K11" s="151">
        <f>'100～101'!K11+'102～103'!K11+'104～105'!K11+'106～107'!K11+'108～109'!K11</f>
        <v>22061102</v>
      </c>
      <c r="L11" s="152">
        <f>'100～101'!L11+'102～103'!L11+'104～105'!L11+'106～107'!L11+'108～109'!L11</f>
        <v>11539228</v>
      </c>
      <c r="M11" s="150">
        <f t="shared" si="1"/>
        <v>8619</v>
      </c>
      <c r="N11" s="151">
        <f t="shared" si="0"/>
        <v>247851</v>
      </c>
      <c r="O11" s="151">
        <f t="shared" si="0"/>
        <v>235520</v>
      </c>
      <c r="P11" s="151">
        <f t="shared" si="0"/>
        <v>26875151</v>
      </c>
      <c r="Q11" s="152">
        <f t="shared" si="0"/>
        <v>14071535</v>
      </c>
    </row>
    <row r="12" spans="1:18" ht="16.7" customHeight="1" thickBot="1">
      <c r="A12" s="153" t="s">
        <v>122</v>
      </c>
      <c r="B12" s="275" t="s">
        <v>182</v>
      </c>
      <c r="C12" s="154">
        <f>'100～101'!C12+'102～103'!C12+'104～105'!C12+'106～107'!C12+'108～109'!C12</f>
        <v>152</v>
      </c>
      <c r="D12" s="155">
        <f>'100～101'!D12+'102～103'!D12+'104～105'!D12+'106～107'!D12+'108～109'!D12</f>
        <v>14696</v>
      </c>
      <c r="E12" s="155">
        <f>'100～101'!E12+'102～103'!E12+'104～105'!E12+'106～107'!E12+'108～109'!E12</f>
        <v>14193</v>
      </c>
      <c r="F12" s="155">
        <f>'100～101'!F12+'102～103'!F12+'104～105'!F12+'106～107'!F12+'108～109'!F12</f>
        <v>1273259</v>
      </c>
      <c r="G12" s="156">
        <f>'100～101'!G12+'102～103'!G12+'104～105'!G12+'106～107'!G12+'108～109'!G12</f>
        <v>659028</v>
      </c>
      <c r="H12" s="154">
        <f>'100～101'!H12+'102～103'!H12+'104～105'!H12+'106～107'!H12+'108～109'!H12</f>
        <v>1257</v>
      </c>
      <c r="I12" s="155">
        <f>'100～101'!I12+'102～103'!I12+'104～105'!I12+'106～107'!I12+'108～109'!I12</f>
        <v>26580</v>
      </c>
      <c r="J12" s="155">
        <f>'100～101'!J12+'102～103'!J12+'104～105'!J12+'106～107'!J12+'108～109'!J12</f>
        <v>25273</v>
      </c>
      <c r="K12" s="155">
        <f>'100～101'!K12+'102～103'!K12+'104～105'!K12+'106～107'!K12+'108～109'!K12</f>
        <v>3262283</v>
      </c>
      <c r="L12" s="156">
        <f>'100～101'!L12+'102～103'!L12+'104～105'!L12+'106～107'!L12+'108～109'!L12</f>
        <v>1709706</v>
      </c>
      <c r="M12" s="154">
        <f t="shared" si="1"/>
        <v>1409</v>
      </c>
      <c r="N12" s="155">
        <f t="shared" si="0"/>
        <v>41276</v>
      </c>
      <c r="O12" s="155">
        <f t="shared" si="0"/>
        <v>39466</v>
      </c>
      <c r="P12" s="155">
        <f t="shared" si="0"/>
        <v>4535542</v>
      </c>
      <c r="Q12" s="156">
        <f t="shared" si="0"/>
        <v>2368734</v>
      </c>
    </row>
    <row r="13" spans="1:18" ht="16.7" customHeight="1">
      <c r="A13" s="158"/>
      <c r="B13" s="274" t="s">
        <v>180</v>
      </c>
      <c r="C13" s="150">
        <f>'100～101'!C13+'102～103'!C13+'104～105'!C13+'106～107'!C13+'108～109'!C13</f>
        <v>711</v>
      </c>
      <c r="D13" s="151">
        <f>'100～101'!D13+'102～103'!D13+'104～105'!D13+'106～107'!D13+'108～109'!D13</f>
        <v>79400</v>
      </c>
      <c r="E13" s="151">
        <f>'100～101'!E13+'102～103'!E13+'104～105'!E13+'106～107'!E13+'108～109'!E13</f>
        <v>73598</v>
      </c>
      <c r="F13" s="151">
        <f>'100～101'!F13+'102～103'!F13+'104～105'!F13+'106～107'!F13+'108～109'!F13</f>
        <v>6578888</v>
      </c>
      <c r="G13" s="152">
        <f>'100～101'!G13+'102～103'!G13+'104～105'!G13+'106～107'!G13+'108～109'!G13</f>
        <v>3529667</v>
      </c>
      <c r="H13" s="150">
        <f>'100～101'!H13+'102～103'!H13+'104～105'!H13+'106～107'!H13+'108～109'!H13</f>
        <v>8581</v>
      </c>
      <c r="I13" s="151">
        <f>'100～101'!I13+'102～103'!I13+'104～105'!I13+'106～107'!I13+'108～109'!I13</f>
        <v>242272</v>
      </c>
      <c r="J13" s="151">
        <f>'100～101'!J13+'102～103'!J13+'104～105'!J13+'106～107'!J13+'108～109'!J13</f>
        <v>218258</v>
      </c>
      <c r="K13" s="151">
        <f>'100～101'!K13+'102～103'!K13+'104～105'!K13+'106～107'!K13+'108～109'!K13</f>
        <v>29442961</v>
      </c>
      <c r="L13" s="152">
        <f>'100～101'!L13+'102～103'!L13+'104～105'!L13+'106～107'!L13+'108～109'!L13</f>
        <v>16309364</v>
      </c>
      <c r="M13" s="150">
        <f t="shared" si="1"/>
        <v>9292</v>
      </c>
      <c r="N13" s="151">
        <f t="shared" si="0"/>
        <v>321672</v>
      </c>
      <c r="O13" s="151">
        <f t="shared" si="0"/>
        <v>291856</v>
      </c>
      <c r="P13" s="151">
        <f t="shared" si="0"/>
        <v>36021849</v>
      </c>
      <c r="Q13" s="152">
        <f t="shared" si="0"/>
        <v>19839031</v>
      </c>
    </row>
    <row r="14" spans="1:18" ht="16.7" customHeight="1" thickBot="1">
      <c r="A14" s="153" t="s">
        <v>123</v>
      </c>
      <c r="B14" s="275" t="s">
        <v>182</v>
      </c>
      <c r="C14" s="154">
        <f>'100～101'!C14+'102～103'!C14+'104～105'!C14+'106～107'!C14+'108～109'!C14</f>
        <v>215</v>
      </c>
      <c r="D14" s="155">
        <f>'100～101'!D14+'102～103'!D14+'104～105'!D14+'106～107'!D14+'108～109'!D14</f>
        <v>22966</v>
      </c>
      <c r="E14" s="155">
        <f>'100～101'!E14+'102～103'!E14+'104～105'!E14+'106～107'!E14+'108～109'!E14</f>
        <v>21712</v>
      </c>
      <c r="F14" s="155">
        <f>'100～101'!F14+'102～103'!F14+'104～105'!F14+'106～107'!F14+'108～109'!F14</f>
        <v>1954074</v>
      </c>
      <c r="G14" s="156">
        <f>'100～101'!G14+'102～103'!G14+'104～105'!G14+'106～107'!G14+'108～109'!G14</f>
        <v>1028697</v>
      </c>
      <c r="H14" s="154">
        <f>'100～101'!H14+'102～103'!H14+'104～105'!H14+'106～107'!H14+'108～109'!H14</f>
        <v>905</v>
      </c>
      <c r="I14" s="155">
        <f>'100～101'!I14+'102～103'!I14+'104～105'!I14+'106～107'!I14+'108～109'!I14</f>
        <v>26938</v>
      </c>
      <c r="J14" s="155">
        <f>'100～101'!J14+'102～103'!J14+'104～105'!J14+'106～107'!J14+'108～109'!J14</f>
        <v>23715</v>
      </c>
      <c r="K14" s="155">
        <f>'100～101'!K14+'102～103'!K14+'104～105'!K14+'106～107'!K14+'108～109'!K14</f>
        <v>3469636</v>
      </c>
      <c r="L14" s="156">
        <f>'100～101'!L14+'102～103'!L14+'104～105'!L14+'106～107'!L14+'108～109'!L14</f>
        <v>1951942</v>
      </c>
      <c r="M14" s="154">
        <f t="shared" si="1"/>
        <v>1120</v>
      </c>
      <c r="N14" s="155">
        <f t="shared" si="0"/>
        <v>49904</v>
      </c>
      <c r="O14" s="155">
        <f t="shared" si="0"/>
        <v>45427</v>
      </c>
      <c r="P14" s="155">
        <f t="shared" si="0"/>
        <v>5423710</v>
      </c>
      <c r="Q14" s="156">
        <f t="shared" si="0"/>
        <v>2980639</v>
      </c>
    </row>
    <row r="15" spans="1:18" ht="16.7" customHeight="1">
      <c r="A15" s="158"/>
      <c r="B15" s="274" t="s">
        <v>180</v>
      </c>
      <c r="C15" s="150">
        <f>'100～101'!C15+'102～103'!C15+'104～105'!C15+'106～107'!C15+'108～109'!C15</f>
        <v>1443</v>
      </c>
      <c r="D15" s="151">
        <f>'100～101'!D15+'102～103'!D15+'104～105'!D15+'106～107'!D15+'108～109'!D15</f>
        <v>141716</v>
      </c>
      <c r="E15" s="151">
        <f>'100～101'!E15+'102～103'!E15+'104～105'!E15+'106～107'!E15+'108～109'!E15</f>
        <v>136464</v>
      </c>
      <c r="F15" s="151">
        <f>'100～101'!F15+'102～103'!F15+'104～105'!F15+'106～107'!F15+'108～109'!F15</f>
        <v>11836199</v>
      </c>
      <c r="G15" s="152">
        <f>'100～101'!G15+'102～103'!G15+'104～105'!G15+'106～107'!G15+'108～109'!G15</f>
        <v>6136728</v>
      </c>
      <c r="H15" s="150">
        <f>'100～101'!H15+'102～103'!H15+'104～105'!H15+'106～107'!H15+'108～109'!H15</f>
        <v>1819</v>
      </c>
      <c r="I15" s="151">
        <f>'100～101'!I15+'102～103'!I15+'104～105'!I15+'106～107'!I15+'108～109'!I15</f>
        <v>88105</v>
      </c>
      <c r="J15" s="151">
        <f>'100～101'!J15+'102～103'!J15+'104～105'!J15+'106～107'!J15+'108～109'!J15</f>
        <v>81129</v>
      </c>
      <c r="K15" s="151">
        <f>'100～101'!K15+'102～103'!K15+'104～105'!K15+'106～107'!K15+'108～109'!K15</f>
        <v>9807343</v>
      </c>
      <c r="L15" s="152">
        <f>'100～101'!L15+'102～103'!L15+'104～105'!L15+'106～107'!L15+'108～109'!L15</f>
        <v>5298298</v>
      </c>
      <c r="M15" s="150">
        <f t="shared" si="1"/>
        <v>3262</v>
      </c>
      <c r="N15" s="151">
        <f t="shared" si="0"/>
        <v>229821</v>
      </c>
      <c r="O15" s="151">
        <f t="shared" si="0"/>
        <v>217593</v>
      </c>
      <c r="P15" s="151">
        <f t="shared" si="0"/>
        <v>21643542</v>
      </c>
      <c r="Q15" s="152">
        <f t="shared" si="0"/>
        <v>11435026</v>
      </c>
    </row>
    <row r="16" spans="1:18" ht="16.7" customHeight="1" thickBot="1">
      <c r="A16" s="153" t="s">
        <v>124</v>
      </c>
      <c r="B16" s="275" t="s">
        <v>182</v>
      </c>
      <c r="C16" s="154">
        <f>'100～101'!C16+'102～103'!C16+'104～105'!C16+'106～107'!C16+'108～109'!C16</f>
        <v>510</v>
      </c>
      <c r="D16" s="155">
        <f>'100～101'!D16+'102～103'!D16+'104～105'!D16+'106～107'!D16+'108～109'!D16</f>
        <v>50009</v>
      </c>
      <c r="E16" s="155">
        <f>'100～101'!E16+'102～103'!E16+'104～105'!E16+'106～107'!E16+'108～109'!E16</f>
        <v>48720</v>
      </c>
      <c r="F16" s="155">
        <f>'100～101'!F16+'102～103'!F16+'104～105'!F16+'106～107'!F16+'108～109'!F16</f>
        <v>4276652</v>
      </c>
      <c r="G16" s="156">
        <f>'100～101'!G16+'102～103'!G16+'104～105'!G16+'106～107'!G16+'108～109'!G16</f>
        <v>2194602</v>
      </c>
      <c r="H16" s="154">
        <f>'100～101'!H16+'102～103'!H16+'104～105'!H16+'106～107'!H16+'108～109'!H16</f>
        <v>50</v>
      </c>
      <c r="I16" s="155">
        <f>'100～101'!I16+'102～103'!I16+'104～105'!I16+'106～107'!I16+'108～109'!I16</f>
        <v>8252</v>
      </c>
      <c r="J16" s="155">
        <f>'100～101'!J16+'102～103'!J16+'104～105'!J16+'106～107'!J16+'108～109'!J16</f>
        <v>6645</v>
      </c>
      <c r="K16" s="155">
        <f>'100～101'!K16+'102～103'!K16+'104～105'!K16+'106～107'!K16+'108～109'!K16</f>
        <v>856454</v>
      </c>
      <c r="L16" s="156">
        <f>'100～101'!L16+'102～103'!L16+'104～105'!L16+'106～107'!L16+'108～109'!L16</f>
        <v>525906</v>
      </c>
      <c r="M16" s="154">
        <f t="shared" si="1"/>
        <v>560</v>
      </c>
      <c r="N16" s="155">
        <f t="shared" si="0"/>
        <v>58261</v>
      </c>
      <c r="O16" s="155">
        <f t="shared" si="0"/>
        <v>55365</v>
      </c>
      <c r="P16" s="155">
        <f t="shared" si="0"/>
        <v>5133106</v>
      </c>
      <c r="Q16" s="156">
        <f t="shared" si="0"/>
        <v>2720508</v>
      </c>
    </row>
    <row r="17" spans="1:17" ht="16.7" customHeight="1">
      <c r="A17" s="158"/>
      <c r="B17" s="274" t="s">
        <v>180</v>
      </c>
      <c r="C17" s="150">
        <f>'100～101'!C17+'102～103'!C17+'104～105'!C17+'106～107'!C17+'108～109'!C17</f>
        <v>1773</v>
      </c>
      <c r="D17" s="151">
        <f>'100～101'!D17+'102～103'!D17+'104～105'!D17+'106～107'!D17+'108～109'!D17</f>
        <v>183696</v>
      </c>
      <c r="E17" s="151">
        <f>'100～101'!E17+'102～103'!E17+'104～105'!E17+'106～107'!E17+'108～109'!E17</f>
        <v>178436</v>
      </c>
      <c r="F17" s="151">
        <f>'100～101'!F17+'102～103'!F17+'104～105'!F17+'106～107'!F17+'108～109'!F17</f>
        <v>15170847</v>
      </c>
      <c r="G17" s="152">
        <f>'100～101'!G17+'102～103'!G17+'104～105'!G17+'106～107'!G17+'108～109'!G17</f>
        <v>7798765</v>
      </c>
      <c r="H17" s="150">
        <f>'100～101'!H17+'102～103'!H17+'104～105'!H17+'106～107'!H17+'108～109'!H17</f>
        <v>4658</v>
      </c>
      <c r="I17" s="151">
        <f>'100～101'!I17+'102～103'!I17+'104～105'!I17+'106～107'!I17+'108～109'!I17</f>
        <v>106941</v>
      </c>
      <c r="J17" s="151">
        <f>'100～101'!J17+'102～103'!J17+'104～105'!J17+'106～107'!J17+'108～109'!J17</f>
        <v>102930</v>
      </c>
      <c r="K17" s="151">
        <f>'100～101'!K17+'102～103'!K17+'104～105'!K17+'106～107'!K17+'108～109'!K17</f>
        <v>11401240</v>
      </c>
      <c r="L17" s="152">
        <f>'100～101'!L17+'102～103'!L17+'104～105'!L17+'106～107'!L17+'108～109'!L17</f>
        <v>5854114</v>
      </c>
      <c r="M17" s="150">
        <f t="shared" si="1"/>
        <v>6431</v>
      </c>
      <c r="N17" s="151">
        <f t="shared" si="0"/>
        <v>290637</v>
      </c>
      <c r="O17" s="151">
        <f t="shared" si="0"/>
        <v>281366</v>
      </c>
      <c r="P17" s="151">
        <f t="shared" si="0"/>
        <v>26572087</v>
      </c>
      <c r="Q17" s="152">
        <f t="shared" si="0"/>
        <v>13652879</v>
      </c>
    </row>
    <row r="18" spans="1:17" ht="16.7" customHeight="1" thickBot="1">
      <c r="A18" s="153" t="s">
        <v>125</v>
      </c>
      <c r="B18" s="275" t="s">
        <v>182</v>
      </c>
      <c r="C18" s="154">
        <f>'100～101'!C18+'102～103'!C18+'104～105'!C18+'106～107'!C18+'108～109'!C18</f>
        <v>590</v>
      </c>
      <c r="D18" s="155">
        <f>'100～101'!D18+'102～103'!D18+'104～105'!D18+'106～107'!D18+'108～109'!D18</f>
        <v>60709</v>
      </c>
      <c r="E18" s="155">
        <f>'100～101'!E18+'102～103'!E18+'104～105'!E18+'106～107'!E18+'108～109'!E18</f>
        <v>58849</v>
      </c>
      <c r="F18" s="155">
        <f>'100～101'!F18+'102～103'!F18+'104～105'!F18+'106～107'!F18+'108～109'!F18</f>
        <v>5166672</v>
      </c>
      <c r="G18" s="156">
        <f>'100～101'!G18+'102～103'!G18+'104～105'!G18+'106～107'!G18+'108～109'!G18</f>
        <v>2664744</v>
      </c>
      <c r="H18" s="154">
        <f>'100～101'!H18+'102～103'!H18+'104～105'!H18+'106～107'!H18+'108～109'!H18</f>
        <v>73</v>
      </c>
      <c r="I18" s="155">
        <f>'100～101'!I18+'102～103'!I18+'104～105'!I18+'106～107'!I18+'108～109'!I18</f>
        <v>12466</v>
      </c>
      <c r="J18" s="155">
        <f>'100～101'!J18+'102～103'!J18+'104～105'!J18+'106～107'!J18+'108～109'!J18</f>
        <v>11203</v>
      </c>
      <c r="K18" s="155">
        <f>'100～101'!K18+'102～103'!K18+'104～105'!K18+'106～107'!K18+'108～109'!K18</f>
        <v>1260215</v>
      </c>
      <c r="L18" s="156">
        <f>'100～101'!L18+'102～103'!L18+'104～105'!L18+'106～107'!L18+'108～109'!L18</f>
        <v>698070</v>
      </c>
      <c r="M18" s="154">
        <f t="shared" si="1"/>
        <v>663</v>
      </c>
      <c r="N18" s="155">
        <f t="shared" si="0"/>
        <v>73175</v>
      </c>
      <c r="O18" s="155">
        <f t="shared" si="0"/>
        <v>70052</v>
      </c>
      <c r="P18" s="155">
        <f t="shared" si="0"/>
        <v>6426887</v>
      </c>
      <c r="Q18" s="156">
        <f t="shared" si="0"/>
        <v>3362814</v>
      </c>
    </row>
    <row r="19" spans="1:17" ht="16.7" customHeight="1">
      <c r="A19" s="158"/>
      <c r="B19" s="274" t="s">
        <v>180</v>
      </c>
      <c r="C19" s="150">
        <f>'100～101'!C19+'102～103'!C19+'104～105'!C19+'106～107'!C19+'108～109'!C19</f>
        <v>1399</v>
      </c>
      <c r="D19" s="151">
        <f>'100～101'!D19+'102～103'!D19+'104～105'!D19+'106～107'!D19+'108～109'!D19</f>
        <v>144459</v>
      </c>
      <c r="E19" s="151">
        <f>'100～101'!E19+'102～103'!E19+'104～105'!E19+'106～107'!E19+'108～109'!E19</f>
        <v>141000</v>
      </c>
      <c r="F19" s="151">
        <f>'100～101'!F19+'102～103'!F19+'104～105'!F19+'106～107'!F19+'108～109'!F19</f>
        <v>11952498</v>
      </c>
      <c r="G19" s="152">
        <f>'100～101'!G19+'102～103'!G19+'104～105'!G19+'106～107'!G19+'108～109'!G19</f>
        <v>6121710</v>
      </c>
      <c r="H19" s="150">
        <f>'100～101'!H19+'102～103'!H19+'104～105'!H19+'106～107'!H19+'108～109'!H19</f>
        <v>3443</v>
      </c>
      <c r="I19" s="151">
        <f>'100～101'!I19+'102～103'!I19+'104～105'!I19+'106～107'!I19+'108～109'!I19</f>
        <v>104084</v>
      </c>
      <c r="J19" s="151">
        <f>'100～101'!J19+'102～103'!J19+'104～105'!J19+'106～107'!J19+'108～109'!J19</f>
        <v>92442</v>
      </c>
      <c r="K19" s="151">
        <f>'100～101'!K19+'102～103'!K19+'104～105'!K19+'106～107'!K19+'108～109'!K19</f>
        <v>11362000</v>
      </c>
      <c r="L19" s="152">
        <f>'100～101'!L19+'102～103'!L19+'104～105'!L19+'106～107'!L19+'108～109'!L19</f>
        <v>6255860</v>
      </c>
      <c r="M19" s="150">
        <f>C19+H19</f>
        <v>4842</v>
      </c>
      <c r="N19" s="151">
        <f t="shared" si="0"/>
        <v>248543</v>
      </c>
      <c r="O19" s="151">
        <f t="shared" si="0"/>
        <v>233442</v>
      </c>
      <c r="P19" s="151">
        <f t="shared" si="0"/>
        <v>23314498</v>
      </c>
      <c r="Q19" s="152">
        <f t="shared" si="0"/>
        <v>12377570</v>
      </c>
    </row>
    <row r="20" spans="1:17" ht="16.7" customHeight="1" thickBot="1">
      <c r="A20" s="153" t="s">
        <v>90</v>
      </c>
      <c r="B20" s="275" t="s">
        <v>182</v>
      </c>
      <c r="C20" s="154">
        <f>'100～101'!C20+'102～103'!C20+'104～105'!C20+'106～107'!C20+'108～109'!C20</f>
        <v>491</v>
      </c>
      <c r="D20" s="155">
        <f>'100～101'!D20+'102～103'!D20+'104～105'!D20+'106～107'!D20+'108～109'!D20</f>
        <v>49810</v>
      </c>
      <c r="E20" s="155">
        <f>'100～101'!E20+'102～103'!E20+'104～105'!E20+'106～107'!E20+'108～109'!E20</f>
        <v>48620</v>
      </c>
      <c r="F20" s="155">
        <f>'100～101'!F20+'102～103'!F20+'104～105'!F20+'106～107'!F20+'108～109'!F20</f>
        <v>4235381</v>
      </c>
      <c r="G20" s="156">
        <f>'100～101'!G20+'102～103'!G20+'104～105'!G20+'106～107'!G20+'108～109'!G20</f>
        <v>2169172</v>
      </c>
      <c r="H20" s="154">
        <f>'100～101'!H20+'102～103'!H20+'104～105'!H20+'106～107'!H20+'108～109'!H20</f>
        <v>289</v>
      </c>
      <c r="I20" s="155">
        <f>'100～101'!I20+'102～103'!I20+'104～105'!I20+'106～107'!I20+'108～109'!I20</f>
        <v>12015</v>
      </c>
      <c r="J20" s="155">
        <f>'100～101'!J20+'102～103'!J20+'104～105'!J20+'106～107'!J20+'108～109'!J20</f>
        <v>11499</v>
      </c>
      <c r="K20" s="155">
        <f>'100～101'!K20+'102～103'!K20+'104～105'!K20+'106～107'!K20+'108～109'!K20</f>
        <v>1249311</v>
      </c>
      <c r="L20" s="156">
        <f>'100～101'!L20+'102～103'!L20+'104～105'!L20+'106～107'!L20+'108～109'!L20</f>
        <v>650286</v>
      </c>
      <c r="M20" s="154">
        <f t="shared" si="1"/>
        <v>780</v>
      </c>
      <c r="N20" s="155">
        <f t="shared" si="0"/>
        <v>61825</v>
      </c>
      <c r="O20" s="155">
        <f t="shared" si="0"/>
        <v>60119</v>
      </c>
      <c r="P20" s="155">
        <f t="shared" si="0"/>
        <v>5484692</v>
      </c>
      <c r="Q20" s="156">
        <f t="shared" si="0"/>
        <v>2819458</v>
      </c>
    </row>
    <row r="21" spans="1:17" ht="16.7" customHeight="1">
      <c r="A21" s="158"/>
      <c r="B21" s="274" t="s">
        <v>180</v>
      </c>
      <c r="C21" s="150">
        <f>'100～101'!C21+'102～103'!C21+'104～105'!C21+'106～107'!C21+'108～109'!C21</f>
        <v>2057</v>
      </c>
      <c r="D21" s="151">
        <f>'100～101'!D21+'102～103'!D21+'104～105'!D21+'106～107'!D21+'108～109'!D21</f>
        <v>210584</v>
      </c>
      <c r="E21" s="151">
        <f>'100～101'!E21+'102～103'!E21+'104～105'!E21+'106～107'!E21+'108～109'!E21</f>
        <v>205335</v>
      </c>
      <c r="F21" s="151">
        <f>'100～101'!F21+'102～103'!F21+'104～105'!F21+'106～107'!F21+'108～109'!F21</f>
        <v>17495694</v>
      </c>
      <c r="G21" s="152">
        <f>'100～101'!G21+'102～103'!G21+'104～105'!G21+'106～107'!G21+'108～109'!G21</f>
        <v>8968481</v>
      </c>
      <c r="H21" s="150">
        <f>'100～101'!H21+'102～103'!H21+'104～105'!H21+'106～107'!H21+'108～109'!H21</f>
        <v>3669</v>
      </c>
      <c r="I21" s="151">
        <f>'100～101'!I21+'102～103'!I21+'104～105'!I21+'106～107'!I21+'108～109'!I21</f>
        <v>104799</v>
      </c>
      <c r="J21" s="151">
        <f>'100～101'!J21+'102～103'!J21+'104～105'!J21+'106～107'!J21+'108～109'!J21</f>
        <v>96687</v>
      </c>
      <c r="K21" s="151">
        <f>'100～101'!K21+'102～103'!K21+'104～105'!K21+'106～107'!K21+'108～109'!K21</f>
        <v>10807811</v>
      </c>
      <c r="L21" s="152">
        <f>'100～101'!L21+'102～103'!L21+'104～105'!L21+'106～107'!L21+'108～109'!L21</f>
        <v>5803592</v>
      </c>
      <c r="M21" s="150">
        <f t="shared" si="1"/>
        <v>5726</v>
      </c>
      <c r="N21" s="151">
        <f t="shared" si="0"/>
        <v>315383</v>
      </c>
      <c r="O21" s="151">
        <f t="shared" si="0"/>
        <v>302022</v>
      </c>
      <c r="P21" s="151">
        <f t="shared" si="0"/>
        <v>28303505</v>
      </c>
      <c r="Q21" s="152">
        <f t="shared" si="0"/>
        <v>14772073</v>
      </c>
    </row>
    <row r="22" spans="1:17" ht="16.7" customHeight="1" thickBot="1">
      <c r="A22" s="153" t="s">
        <v>126</v>
      </c>
      <c r="B22" s="275" t="s">
        <v>182</v>
      </c>
      <c r="C22" s="154">
        <f>'100～101'!C22+'102～103'!C22+'104～105'!C22+'106～107'!C22+'108～109'!C22</f>
        <v>865</v>
      </c>
      <c r="D22" s="155">
        <f>'100～101'!D22+'102～103'!D22+'104～105'!D22+'106～107'!D22+'108～109'!D22</f>
        <v>86035</v>
      </c>
      <c r="E22" s="155">
        <f>'100～101'!E22+'102～103'!E22+'104～105'!E22+'106～107'!E22+'108～109'!E22</f>
        <v>84597</v>
      </c>
      <c r="F22" s="155">
        <f>'100～101'!F22+'102～103'!F22+'104～105'!F22+'106～107'!F22+'108～109'!F22</f>
        <v>7328141</v>
      </c>
      <c r="G22" s="156">
        <f>'100～101'!G22+'102～103'!G22+'104～105'!G22+'106～107'!G22+'108～109'!G22</f>
        <v>3725280</v>
      </c>
      <c r="H22" s="154">
        <f>'100～101'!H22+'102～103'!H22+'104～105'!H22+'106～107'!H22+'108～109'!H22</f>
        <v>75</v>
      </c>
      <c r="I22" s="155">
        <f>'100～101'!I22+'102～103'!I22+'104～105'!I22+'106～107'!I22+'108～109'!I22</f>
        <v>16198</v>
      </c>
      <c r="J22" s="155">
        <f>'100～101'!J22+'102～103'!J22+'104～105'!J22+'106～107'!J22+'108～109'!J22</f>
        <v>14889</v>
      </c>
      <c r="K22" s="155">
        <f>'100～101'!K22+'102～103'!K22+'104～105'!K22+'106～107'!K22+'108～109'!K22</f>
        <v>1683957</v>
      </c>
      <c r="L22" s="156">
        <f>'100～101'!L22+'102～103'!L22+'104～105'!L22+'106～107'!L22+'108～109'!L22</f>
        <v>911169</v>
      </c>
      <c r="M22" s="154">
        <f t="shared" si="1"/>
        <v>940</v>
      </c>
      <c r="N22" s="155">
        <f t="shared" si="0"/>
        <v>102233</v>
      </c>
      <c r="O22" s="155">
        <f t="shared" si="0"/>
        <v>99486</v>
      </c>
      <c r="P22" s="155">
        <f t="shared" si="0"/>
        <v>9012098</v>
      </c>
      <c r="Q22" s="156">
        <f t="shared" si="0"/>
        <v>4636449</v>
      </c>
    </row>
    <row r="23" spans="1:17" ht="16.7" customHeight="1">
      <c r="A23" s="158"/>
      <c r="B23" s="274" t="s">
        <v>180</v>
      </c>
      <c r="C23" s="150">
        <f>'100～101'!C23+'102～103'!C23+'104～105'!C23+'106～107'!C23+'108～109'!C23</f>
        <v>1137</v>
      </c>
      <c r="D23" s="151">
        <f>'100～101'!D23+'102～103'!D23+'104～105'!D23+'106～107'!D23+'108～109'!D23</f>
        <v>115498</v>
      </c>
      <c r="E23" s="151">
        <f>'100～101'!E23+'102～103'!E23+'104～105'!E23+'106～107'!E23+'108～109'!E23</f>
        <v>112840</v>
      </c>
      <c r="F23" s="151">
        <f>'100～101'!F23+'102～103'!F23+'104～105'!F23+'106～107'!F23+'108～109'!F23</f>
        <v>9611014</v>
      </c>
      <c r="G23" s="152">
        <f>'100～101'!G23+'102～103'!G23+'104～105'!G23+'106～107'!G23+'108～109'!G23</f>
        <v>4915621</v>
      </c>
      <c r="H23" s="150">
        <f>'100～101'!H23+'102～103'!H23+'104～105'!H23+'106～107'!H23+'108～109'!H23</f>
        <v>3773</v>
      </c>
      <c r="I23" s="151">
        <f>'100～101'!I23+'102～103'!I23+'104～105'!I23+'106～107'!I23+'108～109'!I23</f>
        <v>85926</v>
      </c>
      <c r="J23" s="151">
        <f>'100～101'!J23+'102～103'!J23+'104～105'!J23+'106～107'!J23+'108～109'!J23</f>
        <v>77579</v>
      </c>
      <c r="K23" s="151">
        <f>'100～101'!K23+'102～103'!K23+'104～105'!K23+'106～107'!K23+'108～109'!K23</f>
        <v>8968618</v>
      </c>
      <c r="L23" s="152">
        <f>'100～101'!L23+'102～103'!L23+'104～105'!L23+'106～107'!L23+'108～109'!L23</f>
        <v>4962736</v>
      </c>
      <c r="M23" s="150">
        <f t="shared" si="1"/>
        <v>4910</v>
      </c>
      <c r="N23" s="151">
        <f t="shared" ref="N23:N42" si="2">D23+I23</f>
        <v>201424</v>
      </c>
      <c r="O23" s="151">
        <f t="shared" ref="O23:O42" si="3">E23+J23</f>
        <v>190419</v>
      </c>
      <c r="P23" s="151">
        <f t="shared" ref="P23:P42" si="4">F23+K23</f>
        <v>18579632</v>
      </c>
      <c r="Q23" s="152">
        <f t="shared" ref="Q23:Q42" si="5">G23+L23</f>
        <v>9878357</v>
      </c>
    </row>
    <row r="24" spans="1:17" ht="16.7" customHeight="1" thickBot="1">
      <c r="A24" s="153" t="s">
        <v>127</v>
      </c>
      <c r="B24" s="275" t="s">
        <v>182</v>
      </c>
      <c r="C24" s="154">
        <f>'100～101'!C24+'102～103'!C24+'104～105'!C24+'106～107'!C24+'108～109'!C24</f>
        <v>387</v>
      </c>
      <c r="D24" s="155">
        <f>'100～101'!D24+'102～103'!D24+'104～105'!D24+'106～107'!D24+'108～109'!D24</f>
        <v>38889</v>
      </c>
      <c r="E24" s="155">
        <f>'100～101'!E24+'102～103'!E24+'104～105'!E24+'106～107'!E24+'108～109'!E24</f>
        <v>37836</v>
      </c>
      <c r="F24" s="155">
        <f>'100～101'!F24+'102～103'!F24+'104～105'!F24+'106～107'!F24+'108～109'!F24</f>
        <v>3299787</v>
      </c>
      <c r="G24" s="156">
        <f>'100～101'!G24+'102～103'!G24+'104～105'!G24+'106～107'!G24+'108～109'!G24</f>
        <v>1695247</v>
      </c>
      <c r="H24" s="154">
        <f>'100～101'!H24+'102～103'!H24+'104～105'!H24+'106～107'!H24+'108～109'!H24</f>
        <v>497</v>
      </c>
      <c r="I24" s="155">
        <f>'100～101'!I24+'102～103'!I24+'104～105'!I24+'106～107'!I24+'108～109'!I24</f>
        <v>14498</v>
      </c>
      <c r="J24" s="155">
        <f>'100～101'!J24+'102～103'!J24+'104～105'!J24+'106～107'!J24+'108～109'!J24</f>
        <v>13712</v>
      </c>
      <c r="K24" s="155">
        <f>'100～101'!K24+'102～103'!K24+'104～105'!K24+'106～107'!K24+'108～109'!K24</f>
        <v>1598891</v>
      </c>
      <c r="L24" s="156">
        <f>'100～101'!L24+'102～103'!L24+'104～105'!L24+'106～107'!L24+'108～109'!L24</f>
        <v>843491</v>
      </c>
      <c r="M24" s="154">
        <f t="shared" si="1"/>
        <v>884</v>
      </c>
      <c r="N24" s="155">
        <f t="shared" si="2"/>
        <v>53387</v>
      </c>
      <c r="O24" s="155">
        <f t="shared" si="3"/>
        <v>51548</v>
      </c>
      <c r="P24" s="155">
        <f t="shared" si="4"/>
        <v>4898678</v>
      </c>
      <c r="Q24" s="156">
        <f t="shared" si="5"/>
        <v>2538738</v>
      </c>
    </row>
    <row r="25" spans="1:17" ht="16.7" customHeight="1">
      <c r="A25" s="158"/>
      <c r="B25" s="274" t="s">
        <v>180</v>
      </c>
      <c r="C25" s="150">
        <f>'100～101'!C25+'102～103'!C25+'104～105'!C25+'106～107'!C25+'108～109'!C25</f>
        <v>1321</v>
      </c>
      <c r="D25" s="151">
        <f>'100～101'!D25+'102～103'!D25+'104～105'!D25+'106～107'!D25+'108～109'!D25</f>
        <v>140855</v>
      </c>
      <c r="E25" s="151">
        <f>'100～101'!E25+'102～103'!E25+'104～105'!E25+'106～107'!E25+'108～109'!E25</f>
        <v>134737</v>
      </c>
      <c r="F25" s="151">
        <f>'100～101'!F25+'102～103'!F25+'104～105'!F25+'106～107'!F25+'108～109'!F25</f>
        <v>11614056</v>
      </c>
      <c r="G25" s="152">
        <f>'100～101'!G25+'102～103'!G25+'104～105'!G25+'106～107'!G25+'108～109'!G25</f>
        <v>6058413</v>
      </c>
      <c r="H25" s="150">
        <f>'100～101'!H25+'102～103'!H25+'104～105'!H25+'106～107'!H25+'108～109'!H25</f>
        <v>3569</v>
      </c>
      <c r="I25" s="151">
        <f>'100～101'!I25+'102～103'!I25+'104～105'!I25+'106～107'!I25+'108～109'!I25</f>
        <v>72066</v>
      </c>
      <c r="J25" s="151">
        <f>'100～101'!J25+'102～103'!J25+'104～105'!J25+'106～107'!J25+'108～109'!J25</f>
        <v>62303</v>
      </c>
      <c r="K25" s="151">
        <f>'100～101'!K25+'102～103'!K25+'104～105'!K25+'106～107'!K25+'108～109'!K25</f>
        <v>7426962</v>
      </c>
      <c r="L25" s="152">
        <f>'100～101'!L25+'102～103'!L25+'104～105'!L25+'106～107'!L25+'108～109'!L25</f>
        <v>4276723</v>
      </c>
      <c r="M25" s="150">
        <f t="shared" si="1"/>
        <v>4890</v>
      </c>
      <c r="N25" s="151">
        <f t="shared" si="2"/>
        <v>212921</v>
      </c>
      <c r="O25" s="151">
        <f t="shared" si="3"/>
        <v>197040</v>
      </c>
      <c r="P25" s="151">
        <f t="shared" si="4"/>
        <v>19041018</v>
      </c>
      <c r="Q25" s="152">
        <f t="shared" si="5"/>
        <v>10335136</v>
      </c>
    </row>
    <row r="26" spans="1:17" ht="16.7" customHeight="1" thickBot="1">
      <c r="A26" s="153" t="s">
        <v>128</v>
      </c>
      <c r="B26" s="275" t="s">
        <v>182</v>
      </c>
      <c r="C26" s="154">
        <f>'100～101'!C26+'102～103'!C26+'104～105'!C26+'106～107'!C26+'108～109'!C26</f>
        <v>391</v>
      </c>
      <c r="D26" s="155">
        <f>'100～101'!D26+'102～103'!D26+'104～105'!D26+'106～107'!D26+'108～109'!D26</f>
        <v>42200</v>
      </c>
      <c r="E26" s="155">
        <f>'100～101'!E26+'102～103'!E26+'104～105'!E26+'106～107'!E26+'108～109'!E26</f>
        <v>40242</v>
      </c>
      <c r="F26" s="155">
        <f>'100～101'!F26+'102～103'!F26+'104～105'!F26+'106～107'!F26+'108～109'!F26</f>
        <v>3592295</v>
      </c>
      <c r="G26" s="156">
        <f>'100～101'!G26+'102～103'!G26+'104～105'!G26+'106～107'!G26+'108～109'!G26</f>
        <v>1880603</v>
      </c>
      <c r="H26" s="154">
        <f>'100～101'!H26+'102～103'!H26+'104～105'!H26+'106～107'!H26+'108～109'!H26</f>
        <v>55</v>
      </c>
      <c r="I26" s="155">
        <f>'100～101'!I26+'102～103'!I26+'104～105'!I26+'106～107'!I26+'108～109'!I26</f>
        <v>8433</v>
      </c>
      <c r="J26" s="155">
        <f>'100～101'!J26+'102～103'!J26+'104～105'!J26+'106～107'!J26+'108～109'!J26</f>
        <v>7081</v>
      </c>
      <c r="K26" s="155">
        <f>'100～101'!K26+'102～103'!K26+'104～105'!K26+'106～107'!K26+'108～109'!K26</f>
        <v>839184</v>
      </c>
      <c r="L26" s="156">
        <f>'100～101'!L26+'102～103'!L26+'104～105'!L26+'106～107'!L26+'108～109'!L26</f>
        <v>495447</v>
      </c>
      <c r="M26" s="154">
        <f t="shared" si="1"/>
        <v>446</v>
      </c>
      <c r="N26" s="155">
        <f t="shared" si="2"/>
        <v>50633</v>
      </c>
      <c r="O26" s="155">
        <f t="shared" si="3"/>
        <v>47323</v>
      </c>
      <c r="P26" s="155">
        <f t="shared" si="4"/>
        <v>4431479</v>
      </c>
      <c r="Q26" s="156">
        <f t="shared" si="5"/>
        <v>2376050</v>
      </c>
    </row>
    <row r="27" spans="1:17" ht="16.7" customHeight="1">
      <c r="A27" s="158"/>
      <c r="B27" s="274" t="s">
        <v>180</v>
      </c>
      <c r="C27" s="150">
        <f>'100～101'!C27+'102～103'!C27+'104～105'!C27+'106～107'!C27+'108～109'!C27</f>
        <v>2796</v>
      </c>
      <c r="D27" s="151">
        <f>'100～101'!D27+'102～103'!D27+'104～105'!D27+'106～107'!D27+'108～109'!D27</f>
        <v>290948</v>
      </c>
      <c r="E27" s="151">
        <f>'100～101'!E27+'102～103'!E27+'104～105'!E27+'106～107'!E27+'108～109'!E27</f>
        <v>279249</v>
      </c>
      <c r="F27" s="151">
        <f>'100～101'!F27+'102～103'!F27+'104～105'!F27+'106～107'!F27+'108～109'!F27</f>
        <v>24409755</v>
      </c>
      <c r="G27" s="152">
        <f>'100～101'!G27+'102～103'!G27+'104～105'!G27+'106～107'!G27+'108～109'!G27</f>
        <v>12691685</v>
      </c>
      <c r="H27" s="150">
        <f>'100～101'!H27+'102～103'!H27+'104～105'!H27+'106～107'!H27+'108～109'!H27</f>
        <v>11486</v>
      </c>
      <c r="I27" s="151">
        <f>'100～101'!I27+'102～103'!I27+'104～105'!I27+'106～107'!I27+'108～109'!I27</f>
        <v>281331</v>
      </c>
      <c r="J27" s="151">
        <f>'100～101'!J27+'102～103'!J27+'104～105'!J27+'106～107'!J27+'108～109'!J27</f>
        <v>248019</v>
      </c>
      <c r="K27" s="151">
        <f>'100～101'!K27+'102～103'!K27+'104～105'!K27+'106～107'!K27+'108～109'!K27</f>
        <v>32591226</v>
      </c>
      <c r="L27" s="152">
        <f>'100～101'!L27+'102～103'!L27+'104～105'!L27+'106～107'!L27+'108～109'!L27</f>
        <v>17960609</v>
      </c>
      <c r="M27" s="150">
        <f t="shared" si="1"/>
        <v>14282</v>
      </c>
      <c r="N27" s="151">
        <f t="shared" si="2"/>
        <v>572279</v>
      </c>
      <c r="O27" s="151">
        <f t="shared" si="3"/>
        <v>527268</v>
      </c>
      <c r="P27" s="151">
        <f t="shared" si="4"/>
        <v>57000981</v>
      </c>
      <c r="Q27" s="152">
        <f t="shared" si="5"/>
        <v>30652294</v>
      </c>
    </row>
    <row r="28" spans="1:17" ht="16.7" customHeight="1" thickBot="1">
      <c r="A28" s="153" t="s">
        <v>129</v>
      </c>
      <c r="B28" s="275" t="s">
        <v>182</v>
      </c>
      <c r="C28" s="154">
        <f>'100～101'!C28+'102～103'!C28+'104～105'!C28+'106～107'!C28+'108～109'!C28</f>
        <v>975</v>
      </c>
      <c r="D28" s="155">
        <f>'100～101'!D28+'102～103'!D28+'104～105'!D28+'106～107'!D28+'108～109'!D28</f>
        <v>103866</v>
      </c>
      <c r="E28" s="155">
        <f>'100～101'!E28+'102～103'!E28+'104～105'!E28+'106～107'!E28+'108～109'!E28</f>
        <v>99241</v>
      </c>
      <c r="F28" s="155">
        <f>'100～101'!F28+'102～103'!F28+'104～105'!F28+'106～107'!F28+'108～109'!F28</f>
        <v>8927223</v>
      </c>
      <c r="G28" s="156">
        <f>'100～101'!G28+'102～103'!G28+'104～105'!G28+'106～107'!G28+'108～109'!G28</f>
        <v>4667743</v>
      </c>
      <c r="H28" s="154">
        <f>'100～101'!H28+'102～103'!H28+'104～105'!H28+'106～107'!H28+'108～109'!H28</f>
        <v>10645</v>
      </c>
      <c r="I28" s="155">
        <f>'100～101'!I28+'102～103'!I28+'104～105'!I28+'106～107'!I28+'108～109'!I28</f>
        <v>118927</v>
      </c>
      <c r="J28" s="155">
        <f>'100～101'!J28+'102～103'!J28+'104～105'!J28+'106～107'!J28+'108～109'!J28</f>
        <v>113826</v>
      </c>
      <c r="K28" s="155">
        <f>'100～101'!K28+'102～103'!K28+'104～105'!K28+'106～107'!K28+'108～109'!K28</f>
        <v>14941630</v>
      </c>
      <c r="L28" s="156">
        <f>'100～101'!L28+'102～103'!L28+'104～105'!L28+'106～107'!L28+'108～109'!L28</f>
        <v>7771706</v>
      </c>
      <c r="M28" s="154">
        <f t="shared" si="1"/>
        <v>11620</v>
      </c>
      <c r="N28" s="155">
        <f t="shared" si="2"/>
        <v>222793</v>
      </c>
      <c r="O28" s="155">
        <f t="shared" si="3"/>
        <v>213067</v>
      </c>
      <c r="P28" s="155">
        <f t="shared" si="4"/>
        <v>23868853</v>
      </c>
      <c r="Q28" s="156">
        <f t="shared" si="5"/>
        <v>12439449</v>
      </c>
    </row>
    <row r="29" spans="1:17" ht="16.7" customHeight="1">
      <c r="A29" s="158"/>
      <c r="B29" s="274" t="s">
        <v>180</v>
      </c>
      <c r="C29" s="150">
        <f>'100～101'!C29+'102～103'!C29+'104～105'!C29+'106～107'!C29+'108～109'!C29</f>
        <v>1207</v>
      </c>
      <c r="D29" s="151">
        <f>'100～101'!D29+'102～103'!D29+'104～105'!D29+'106～107'!D29+'108～109'!D29</f>
        <v>126210</v>
      </c>
      <c r="E29" s="151">
        <f>'100～101'!E29+'102～103'!E29+'104～105'!E29+'106～107'!E29+'108～109'!E29</f>
        <v>121382</v>
      </c>
      <c r="F29" s="151">
        <f>'100～101'!F29+'102～103'!F29+'104～105'!F29+'106～107'!F29+'108～109'!F29</f>
        <v>10525952</v>
      </c>
      <c r="G29" s="152">
        <f>'100～101'!G29+'102～103'!G29+'104～105'!G29+'106～107'!G29+'108～109'!G29</f>
        <v>5473042</v>
      </c>
      <c r="H29" s="150">
        <f>'100～101'!H29+'102～103'!H29+'104～105'!H29+'106～107'!H29+'108～109'!H29</f>
        <v>7249</v>
      </c>
      <c r="I29" s="151">
        <f>'100～101'!I29+'102～103'!I29+'104～105'!I29+'106～107'!I29+'108～109'!I29</f>
        <v>100339</v>
      </c>
      <c r="J29" s="151">
        <f>'100～101'!J29+'102～103'!J29+'104～105'!J29+'106～107'!J29+'108～109'!J29</f>
        <v>92317</v>
      </c>
      <c r="K29" s="151">
        <f>'100～101'!K29+'102～103'!K29+'104～105'!K29+'106～107'!K29+'108～109'!K29</f>
        <v>10621682</v>
      </c>
      <c r="L29" s="152">
        <f>'100～101'!L29+'102～103'!L29+'104～105'!L29+'106～107'!L29+'108～109'!L29</f>
        <v>5605674</v>
      </c>
      <c r="M29" s="150">
        <f t="shared" si="1"/>
        <v>8456</v>
      </c>
      <c r="N29" s="151">
        <f t="shared" si="2"/>
        <v>226549</v>
      </c>
      <c r="O29" s="151">
        <f t="shared" si="3"/>
        <v>213699</v>
      </c>
      <c r="P29" s="151">
        <f t="shared" si="4"/>
        <v>21147634</v>
      </c>
      <c r="Q29" s="152">
        <f t="shared" si="5"/>
        <v>11078716</v>
      </c>
    </row>
    <row r="30" spans="1:17" ht="16.7" customHeight="1" thickBot="1">
      <c r="A30" s="153" t="s">
        <v>130</v>
      </c>
      <c r="B30" s="275" t="s">
        <v>182</v>
      </c>
      <c r="C30" s="154">
        <f>'100～101'!C30+'102～103'!C30+'104～105'!C30+'106～107'!C30+'108～109'!C30</f>
        <v>363</v>
      </c>
      <c r="D30" s="155">
        <f>'100～101'!D30+'102～103'!D30+'104～105'!D30+'106～107'!D30+'108～109'!D30</f>
        <v>38972</v>
      </c>
      <c r="E30" s="155">
        <f>'100～101'!E30+'102～103'!E30+'104～105'!E30+'106～107'!E30+'108～109'!E30</f>
        <v>37277</v>
      </c>
      <c r="F30" s="155">
        <f>'100～101'!F30+'102～103'!F30+'104～105'!F30+'106～107'!F30+'108～109'!F30</f>
        <v>3344949</v>
      </c>
      <c r="G30" s="156">
        <f>'100～101'!G30+'102～103'!G30+'104～105'!G30+'106～107'!G30+'108～109'!G30</f>
        <v>1746631</v>
      </c>
      <c r="H30" s="154">
        <f>'100～101'!H30+'102～103'!H30+'104～105'!H30+'106～107'!H30+'108～109'!H30</f>
        <v>637</v>
      </c>
      <c r="I30" s="155">
        <f>'100～101'!I30+'102～103'!I30+'104～105'!I30+'106～107'!I30+'108～109'!I30</f>
        <v>18555</v>
      </c>
      <c r="J30" s="155">
        <f>'100～101'!J30+'102～103'!J30+'104～105'!J30+'106～107'!J30+'108～109'!J30</f>
        <v>16367</v>
      </c>
      <c r="K30" s="155">
        <f>'100～101'!K30+'102～103'!K30+'104～105'!K30+'106～107'!K30+'108～109'!K30</f>
        <v>2159374</v>
      </c>
      <c r="L30" s="156">
        <f>'100～101'!L30+'102～103'!L30+'104～105'!L30+'106～107'!L30+'108～109'!L30</f>
        <v>1199222</v>
      </c>
      <c r="M30" s="154">
        <f t="shared" si="1"/>
        <v>1000</v>
      </c>
      <c r="N30" s="155">
        <f t="shared" si="2"/>
        <v>57527</v>
      </c>
      <c r="O30" s="155">
        <f t="shared" si="3"/>
        <v>53644</v>
      </c>
      <c r="P30" s="155">
        <f t="shared" si="4"/>
        <v>5504323</v>
      </c>
      <c r="Q30" s="156">
        <f t="shared" si="5"/>
        <v>2945853</v>
      </c>
    </row>
    <row r="31" spans="1:17" ht="16.7" customHeight="1">
      <c r="A31" s="158"/>
      <c r="B31" s="274" t="s">
        <v>180</v>
      </c>
      <c r="C31" s="150">
        <f>'100～101'!C31+'102～103'!C31+'104～105'!C31+'106～107'!C31+'108～109'!C31</f>
        <v>2092</v>
      </c>
      <c r="D31" s="151">
        <f>'100～101'!D31+'102～103'!D31+'104～105'!D31+'106～107'!D31+'108～109'!D31</f>
        <v>236204</v>
      </c>
      <c r="E31" s="151">
        <f>'100～101'!E31+'102～103'!E31+'104～105'!E31+'106～107'!E31+'108～109'!E31</f>
        <v>222826</v>
      </c>
      <c r="F31" s="151">
        <f>'100～101'!F31+'102～103'!F31+'104～105'!F31+'106～107'!F31+'108～109'!F31</f>
        <v>19494003</v>
      </c>
      <c r="G31" s="152">
        <f>'100～101'!G31+'102～103'!G31+'104～105'!G31+'106～107'!G31+'108～109'!G31</f>
        <v>10265578</v>
      </c>
      <c r="H31" s="150">
        <f>'100～101'!H31+'102～103'!H31+'104～105'!H31+'106～107'!H31+'108～109'!H31</f>
        <v>11326</v>
      </c>
      <c r="I31" s="151">
        <f>'100～101'!I31+'102～103'!I31+'104～105'!I31+'106～107'!I31+'108～109'!I31</f>
        <v>212771</v>
      </c>
      <c r="J31" s="151">
        <f>'100～101'!J31+'102～103'!J31+'104～105'!J31+'106～107'!J31+'108～109'!J31</f>
        <v>202833</v>
      </c>
      <c r="K31" s="151">
        <f>'100～101'!K31+'102～103'!K31+'104～105'!K31+'106～107'!K31+'108～109'!K31</f>
        <v>23718382</v>
      </c>
      <c r="L31" s="152">
        <f>'100～101'!L31+'102～103'!L31+'104～105'!L31+'106～107'!L31+'108～109'!L31</f>
        <v>12319598</v>
      </c>
      <c r="M31" s="150">
        <f t="shared" si="1"/>
        <v>13418</v>
      </c>
      <c r="N31" s="151">
        <f t="shared" si="2"/>
        <v>448975</v>
      </c>
      <c r="O31" s="151">
        <f t="shared" si="3"/>
        <v>425659</v>
      </c>
      <c r="P31" s="151">
        <f t="shared" si="4"/>
        <v>43212385</v>
      </c>
      <c r="Q31" s="152">
        <f t="shared" si="5"/>
        <v>22585176</v>
      </c>
    </row>
    <row r="32" spans="1:17" ht="16.7" customHeight="1" thickBot="1">
      <c r="A32" s="153" t="s">
        <v>131</v>
      </c>
      <c r="B32" s="275" t="s">
        <v>182</v>
      </c>
      <c r="C32" s="154">
        <f>'100～101'!C32+'102～103'!C32+'104～105'!C32+'106～107'!C32+'108～109'!C32</f>
        <v>803</v>
      </c>
      <c r="D32" s="155">
        <f>'100～101'!D32+'102～103'!D32+'104～105'!D32+'106～107'!D32+'108～109'!D32</f>
        <v>90312</v>
      </c>
      <c r="E32" s="155">
        <f>'100～101'!E32+'102～103'!E32+'104～105'!E32+'106～107'!E32+'108～109'!E32</f>
        <v>85676</v>
      </c>
      <c r="F32" s="155">
        <f>'100～101'!F32+'102～103'!F32+'104～105'!F32+'106～107'!F32+'108～109'!F32</f>
        <v>7743907</v>
      </c>
      <c r="G32" s="156">
        <f>'100～101'!G32+'102～103'!G32+'104～105'!G32+'106～107'!G32+'108～109'!G32</f>
        <v>4072931</v>
      </c>
      <c r="H32" s="154">
        <f>'100～101'!H32+'102～103'!H32+'104～105'!H32+'106～107'!H32+'108～109'!H32</f>
        <v>802</v>
      </c>
      <c r="I32" s="155">
        <f>'100～101'!I32+'102～103'!I32+'104～105'!I32+'106～107'!I32+'108～109'!I32</f>
        <v>40612</v>
      </c>
      <c r="J32" s="155">
        <f>'100～101'!J32+'102～103'!J32+'104～105'!J32+'106～107'!J32+'108～109'!J32</f>
        <v>37527</v>
      </c>
      <c r="K32" s="155">
        <f>'100～101'!K32+'102～103'!K32+'104～105'!K32+'106～107'!K32+'108～109'!K32</f>
        <v>4464114</v>
      </c>
      <c r="L32" s="156">
        <f>'100～101'!L32+'102～103'!L32+'104～105'!L32+'106～107'!L32+'108～109'!L32</f>
        <v>2397383</v>
      </c>
      <c r="M32" s="154">
        <f t="shared" si="1"/>
        <v>1605</v>
      </c>
      <c r="N32" s="155">
        <f t="shared" si="2"/>
        <v>130924</v>
      </c>
      <c r="O32" s="155">
        <f t="shared" si="3"/>
        <v>123203</v>
      </c>
      <c r="P32" s="155">
        <f t="shared" si="4"/>
        <v>12208021</v>
      </c>
      <c r="Q32" s="156">
        <f t="shared" si="5"/>
        <v>6470314</v>
      </c>
    </row>
    <row r="33" spans="1:17" ht="16.7" customHeight="1">
      <c r="A33" s="158"/>
      <c r="B33" s="274" t="s">
        <v>180</v>
      </c>
      <c r="C33" s="150">
        <f>'100～101'!C33+'102～103'!C33+'104～105'!C33+'106～107'!C33+'108～109'!C33</f>
        <v>1016</v>
      </c>
      <c r="D33" s="151">
        <f>'100～101'!D33+'102～103'!D33+'104～105'!D33+'106～107'!D33+'108～109'!D33</f>
        <v>121366</v>
      </c>
      <c r="E33" s="151">
        <f>'100～101'!E33+'102～103'!E33+'104～105'!E33+'106～107'!E33+'108～109'!E33</f>
        <v>114625</v>
      </c>
      <c r="F33" s="151">
        <f>'100～101'!F33+'102～103'!F33+'104～105'!F33+'106～107'!F33+'108～109'!F33</f>
        <v>10006626</v>
      </c>
      <c r="G33" s="152">
        <f>'100～101'!G33+'102～103'!G33+'104～105'!G33+'106～107'!G33+'108～109'!G33</f>
        <v>5272524</v>
      </c>
      <c r="H33" s="150">
        <f>'100～101'!H33+'102～103'!H33+'104～105'!H33+'106～107'!H33+'108～109'!H33</f>
        <v>16726</v>
      </c>
      <c r="I33" s="151">
        <f>'100～101'!I33+'102～103'!I33+'104～105'!I33+'106～107'!I33+'108～109'!I33</f>
        <v>187150</v>
      </c>
      <c r="J33" s="151">
        <f>'100～101'!J33+'102～103'!J33+'104～105'!J33+'106～107'!J33+'108～109'!J33</f>
        <v>179486</v>
      </c>
      <c r="K33" s="151">
        <f>'100～101'!K33+'102～103'!K33+'104～105'!K33+'106～107'!K33+'108～109'!K33</f>
        <v>21609168</v>
      </c>
      <c r="L33" s="152">
        <f>'100～101'!L33+'102～103'!L33+'104～105'!L33+'106～107'!L33+'108～109'!L33</f>
        <v>11212352</v>
      </c>
      <c r="M33" s="150">
        <f t="shared" si="1"/>
        <v>17742</v>
      </c>
      <c r="N33" s="151">
        <f t="shared" si="2"/>
        <v>308516</v>
      </c>
      <c r="O33" s="151">
        <f t="shared" si="3"/>
        <v>294111</v>
      </c>
      <c r="P33" s="151">
        <f t="shared" si="4"/>
        <v>31615794</v>
      </c>
      <c r="Q33" s="152">
        <f t="shared" si="5"/>
        <v>16484876</v>
      </c>
    </row>
    <row r="34" spans="1:17" ht="16.7" customHeight="1" thickBot="1">
      <c r="A34" s="153" t="s">
        <v>132</v>
      </c>
      <c r="B34" s="275" t="s">
        <v>182</v>
      </c>
      <c r="C34" s="154">
        <f>'100～101'!C34+'102～103'!C34+'104～105'!C34+'106～107'!C34+'108～109'!C34</f>
        <v>313</v>
      </c>
      <c r="D34" s="155">
        <f>'100～101'!D34+'102～103'!D34+'104～105'!D34+'106～107'!D34+'108～109'!D34</f>
        <v>35834</v>
      </c>
      <c r="E34" s="155">
        <f>'100～101'!E34+'102～103'!E34+'104～105'!E34+'106～107'!E34+'108～109'!E34</f>
        <v>33511</v>
      </c>
      <c r="F34" s="155">
        <f>'100～101'!F34+'102～103'!F34+'104～105'!F34+'106～107'!F34+'108～109'!F34</f>
        <v>3086664</v>
      </c>
      <c r="G34" s="156">
        <f>'100～101'!G34+'102～103'!G34+'104～105'!G34+'106～107'!G34+'108～109'!G34</f>
        <v>1642368</v>
      </c>
      <c r="H34" s="154">
        <f>'100～101'!H34+'102～103'!H34+'104～105'!H34+'106～107'!H34+'108～109'!H34</f>
        <v>2282</v>
      </c>
      <c r="I34" s="155">
        <f>'100～101'!I34+'102～103'!I34+'104～105'!I34+'106～107'!I34+'108～109'!I34</f>
        <v>47421</v>
      </c>
      <c r="J34" s="155">
        <f>'100～101'!J34+'102～103'!J34+'104～105'!J34+'106～107'!J34+'108～109'!J34</f>
        <v>46336</v>
      </c>
      <c r="K34" s="155">
        <f>'100～101'!K34+'102～103'!K34+'104～105'!K34+'106～107'!K34+'108～109'!K34</f>
        <v>5510987</v>
      </c>
      <c r="L34" s="156">
        <f>'100～101'!L34+'102～103'!L34+'104～105'!L34+'106～107'!L34+'108～109'!L34</f>
        <v>2812896</v>
      </c>
      <c r="M34" s="154">
        <f t="shared" si="1"/>
        <v>2595</v>
      </c>
      <c r="N34" s="155">
        <f t="shared" si="2"/>
        <v>83255</v>
      </c>
      <c r="O34" s="155">
        <f t="shared" si="3"/>
        <v>79847</v>
      </c>
      <c r="P34" s="155">
        <f t="shared" si="4"/>
        <v>8597651</v>
      </c>
      <c r="Q34" s="156">
        <f t="shared" si="5"/>
        <v>4455264</v>
      </c>
    </row>
    <row r="35" spans="1:17" ht="16.7" customHeight="1">
      <c r="A35" s="158"/>
      <c r="B35" s="274" t="s">
        <v>180</v>
      </c>
      <c r="C35" s="150">
        <f>'100～101'!C35+'102～103'!C35+'104～105'!C35+'106～107'!C35+'108～109'!C35</f>
        <v>2573</v>
      </c>
      <c r="D35" s="151">
        <f>'100～101'!D35+'102～103'!D35+'104～105'!D35+'106～107'!D35+'108～109'!D35</f>
        <v>224834</v>
      </c>
      <c r="E35" s="151">
        <f>'100～101'!E35+'102～103'!E35+'104～105'!E35+'106～107'!E35+'108～109'!E35</f>
        <v>218589</v>
      </c>
      <c r="F35" s="151">
        <f>'100～101'!F35+'102～103'!F35+'104～105'!F35+'106～107'!F35+'108～109'!F35</f>
        <v>18761765</v>
      </c>
      <c r="G35" s="152">
        <f>'100～101'!G35+'102～103'!G35+'104～105'!G35+'106～107'!G35+'108～109'!G35</f>
        <v>9635916</v>
      </c>
      <c r="H35" s="150">
        <f>'100～101'!H35+'102～103'!H35+'104～105'!H35+'106～107'!H35+'108～109'!H35</f>
        <v>8518</v>
      </c>
      <c r="I35" s="151">
        <f>'100～101'!I35+'102～103'!I35+'104～105'!I35+'106～107'!I35+'108～109'!I35</f>
        <v>206740</v>
      </c>
      <c r="J35" s="151">
        <f>'100～101'!J35+'102～103'!J35+'104～105'!J35+'106～107'!J35+'108～109'!J35</f>
        <v>202113</v>
      </c>
      <c r="K35" s="151">
        <f>'100～101'!K35+'102～103'!K35+'104～105'!K35+'106～107'!K35+'108～109'!K35</f>
        <v>22915744</v>
      </c>
      <c r="L35" s="152">
        <f>'100～101'!L35+'102～103'!L35+'104～105'!L35+'106～107'!L35+'108～109'!L35</f>
        <v>11617494</v>
      </c>
      <c r="M35" s="150">
        <f t="shared" si="1"/>
        <v>11091</v>
      </c>
      <c r="N35" s="151">
        <f t="shared" si="2"/>
        <v>431574</v>
      </c>
      <c r="O35" s="151">
        <f t="shared" si="3"/>
        <v>420702</v>
      </c>
      <c r="P35" s="151">
        <f t="shared" si="4"/>
        <v>41677509</v>
      </c>
      <c r="Q35" s="152">
        <f t="shared" si="5"/>
        <v>21253410</v>
      </c>
    </row>
    <row r="36" spans="1:17" ht="16.7" customHeight="1" thickBot="1">
      <c r="A36" s="153" t="s">
        <v>133</v>
      </c>
      <c r="B36" s="275" t="s">
        <v>182</v>
      </c>
      <c r="C36" s="154">
        <f>'100～101'!C36+'102～103'!C36+'104～105'!C36+'106～107'!C36+'108～109'!C36</f>
        <v>781</v>
      </c>
      <c r="D36" s="155">
        <f>'100～101'!D36+'102～103'!D36+'104～105'!D36+'106～107'!D36+'108～109'!D36</f>
        <v>79803</v>
      </c>
      <c r="E36" s="155">
        <f>'100～101'!E36+'102～103'!E36+'104～105'!E36+'106～107'!E36+'108～109'!E36</f>
        <v>78046</v>
      </c>
      <c r="F36" s="155">
        <f>'100～101'!F36+'102～103'!F36+'104～105'!F36+'106～107'!F36+'108～109'!F36</f>
        <v>6801111</v>
      </c>
      <c r="G36" s="156">
        <f>'100～101'!G36+'102～103'!G36+'104～105'!G36+'106～107'!G36+'108～109'!G36</f>
        <v>3474665</v>
      </c>
      <c r="H36" s="154">
        <f>'100～101'!H36+'102～103'!H36+'104～105'!H36+'106～107'!H36+'108～109'!H36</f>
        <v>74</v>
      </c>
      <c r="I36" s="155">
        <f>'100～101'!I36+'102～103'!I36+'104～105'!I36+'106～107'!I36+'108～109'!I36</f>
        <v>14515</v>
      </c>
      <c r="J36" s="155">
        <f>'100～101'!J36+'102～103'!J36+'104～105'!J36+'106～107'!J36+'108～109'!J36</f>
        <v>12424</v>
      </c>
      <c r="K36" s="155">
        <f>'100～101'!K36+'102～103'!K36+'104～105'!K36+'106～107'!K36+'108～109'!K36</f>
        <v>1523259</v>
      </c>
      <c r="L36" s="156">
        <f>'100～101'!L36+'102～103'!L36+'104～105'!L36+'106～107'!L36+'108～109'!L36</f>
        <v>882016</v>
      </c>
      <c r="M36" s="154">
        <f t="shared" si="1"/>
        <v>855</v>
      </c>
      <c r="N36" s="155">
        <f t="shared" si="2"/>
        <v>94318</v>
      </c>
      <c r="O36" s="155">
        <f t="shared" si="3"/>
        <v>90470</v>
      </c>
      <c r="P36" s="155">
        <f t="shared" si="4"/>
        <v>8324370</v>
      </c>
      <c r="Q36" s="156">
        <f t="shared" si="5"/>
        <v>4356681</v>
      </c>
    </row>
    <row r="37" spans="1:17" ht="16.7" customHeight="1">
      <c r="A37" s="158"/>
      <c r="B37" s="274" t="s">
        <v>180</v>
      </c>
      <c r="C37" s="150">
        <f>'100～101'!C37+'102～103'!C37+'104～105'!C37+'106～107'!C37+'108～109'!C37</f>
        <v>932</v>
      </c>
      <c r="D37" s="151">
        <f>'100～101'!D37+'102～103'!D37+'104～105'!D37+'106～107'!D37+'108～109'!D37</f>
        <v>101359</v>
      </c>
      <c r="E37" s="151">
        <f>'100～101'!E37+'102～103'!E37+'104～105'!E37+'106～107'!E37+'108～109'!E37</f>
        <v>97368</v>
      </c>
      <c r="F37" s="151">
        <f>'100～101'!F37+'102～103'!F37+'104～105'!F37+'106～107'!F37+'108～109'!F37</f>
        <v>8379846</v>
      </c>
      <c r="G37" s="152">
        <f>'100～101'!G37+'102～103'!G37+'104～105'!G37+'106～107'!G37+'108～109'!G37</f>
        <v>4357491</v>
      </c>
      <c r="H37" s="150">
        <f>'100～101'!H37+'102～103'!H37+'104～105'!H37+'106～107'!H37+'108～109'!H37</f>
        <v>11109</v>
      </c>
      <c r="I37" s="151">
        <f>'100～101'!I37+'102～103'!I37+'104～105'!I37+'106～107'!I37+'108～109'!I37</f>
        <v>143992</v>
      </c>
      <c r="J37" s="151">
        <f>'100～101'!J37+'102～103'!J37+'104～105'!J37+'106～107'!J37+'108～109'!J37</f>
        <v>140972</v>
      </c>
      <c r="K37" s="151">
        <f>'100～101'!K37+'102～103'!K37+'104～105'!K37+'106～107'!K37+'108～109'!K37</f>
        <v>18663352</v>
      </c>
      <c r="L37" s="152">
        <f>'100～101'!L37+'102～103'!L37+'104～105'!L37+'106～107'!L37+'108～109'!L37</f>
        <v>10839819</v>
      </c>
      <c r="M37" s="150">
        <f t="shared" si="1"/>
        <v>12041</v>
      </c>
      <c r="N37" s="151">
        <f t="shared" si="2"/>
        <v>245351</v>
      </c>
      <c r="O37" s="151">
        <f t="shared" si="3"/>
        <v>238340</v>
      </c>
      <c r="P37" s="151">
        <f t="shared" si="4"/>
        <v>27043198</v>
      </c>
      <c r="Q37" s="152">
        <f t="shared" si="5"/>
        <v>15197310</v>
      </c>
    </row>
    <row r="38" spans="1:17" ht="16.7" customHeight="1" thickBot="1">
      <c r="A38" s="153" t="s">
        <v>134</v>
      </c>
      <c r="B38" s="275" t="s">
        <v>182</v>
      </c>
      <c r="C38" s="154">
        <f>'100～101'!C38+'102～103'!C38+'104～105'!C38+'106～107'!C38+'108～109'!C38</f>
        <v>299</v>
      </c>
      <c r="D38" s="155">
        <f>'100～101'!D38+'102～103'!D38+'104～105'!D38+'106～107'!D38+'108～109'!D38</f>
        <v>34338</v>
      </c>
      <c r="E38" s="155">
        <f>'100～101'!E38+'102～103'!E38+'104～105'!E38+'106～107'!E38+'108～109'!E38</f>
        <v>33462</v>
      </c>
      <c r="F38" s="155">
        <f>'100～101'!F38+'102～103'!F38+'104～105'!F38+'106～107'!F38+'108～109'!F38</f>
        <v>2926800</v>
      </c>
      <c r="G38" s="156">
        <f>'100～101'!G38+'102～103'!G38+'104～105'!G38+'106～107'!G38+'108～109'!G38</f>
        <v>1499882</v>
      </c>
      <c r="H38" s="154">
        <f>'100～101'!H38+'102～103'!H38+'104～105'!H38+'106～107'!H38+'108～109'!H38</f>
        <v>1388</v>
      </c>
      <c r="I38" s="155">
        <f>'100～101'!I38+'102～103'!I38+'104～105'!I38+'106～107'!I38+'108～109'!I38</f>
        <v>21577</v>
      </c>
      <c r="J38" s="155">
        <f>'100～101'!J38+'102～103'!J38+'104～105'!J38+'106～107'!J38+'108～109'!J38</f>
        <v>19048</v>
      </c>
      <c r="K38" s="155">
        <f>'100～101'!K38+'102～103'!K38+'104～105'!K38+'106～107'!K38+'108～109'!K38</f>
        <v>2424325</v>
      </c>
      <c r="L38" s="156">
        <f>'100～101'!L38+'102～103'!L38+'104～105'!L38+'106～107'!L38+'108～109'!L38</f>
        <v>1267586</v>
      </c>
      <c r="M38" s="154">
        <f t="shared" si="1"/>
        <v>1687</v>
      </c>
      <c r="N38" s="155">
        <f t="shared" si="2"/>
        <v>55915</v>
      </c>
      <c r="O38" s="155">
        <f t="shared" si="3"/>
        <v>52510</v>
      </c>
      <c r="P38" s="155">
        <f t="shared" si="4"/>
        <v>5351125</v>
      </c>
      <c r="Q38" s="156">
        <f t="shared" si="5"/>
        <v>2767468</v>
      </c>
    </row>
    <row r="39" spans="1:17" ht="16.7" customHeight="1">
      <c r="A39" s="158"/>
      <c r="B39" s="274" t="s">
        <v>180</v>
      </c>
      <c r="C39" s="150">
        <f>'100～101'!C39+'102～103'!C39+'104～105'!C39+'106～107'!C39+'108～109'!C39</f>
        <v>1270</v>
      </c>
      <c r="D39" s="151">
        <f>'100～101'!D39+'102～103'!D39+'104～105'!D39+'106～107'!D39+'108～109'!D39</f>
        <v>141079</v>
      </c>
      <c r="E39" s="151">
        <f>'100～101'!E39+'102～103'!E39+'104～105'!E39+'106～107'!E39+'108～109'!E39</f>
        <v>135888</v>
      </c>
      <c r="F39" s="151">
        <f>'100～101'!F39+'102～103'!F39+'104～105'!F39+'106～107'!F39+'108～109'!F39</f>
        <v>11758456</v>
      </c>
      <c r="G39" s="152">
        <f>'100～101'!G39+'102～103'!G39+'104～105'!G39+'106～107'!G39+'108～109'!G39</f>
        <v>6081240</v>
      </c>
      <c r="H39" s="150">
        <f>'100～101'!H39+'102～103'!H39+'104～105'!H39+'106～107'!H39+'108～109'!H39</f>
        <v>474</v>
      </c>
      <c r="I39" s="151">
        <f>'100～101'!I39+'102～103'!I39+'104～105'!I39+'106～107'!I39+'108～109'!I39</f>
        <v>51831</v>
      </c>
      <c r="J39" s="151">
        <f>'100～101'!J39+'102～103'!J39+'104～105'!J39+'106～107'!J39+'108～109'!J39</f>
        <v>47772</v>
      </c>
      <c r="K39" s="151">
        <f>'100～101'!K39+'102～103'!K39+'104～105'!K39+'106～107'!K39+'108～109'!K39</f>
        <v>4920244</v>
      </c>
      <c r="L39" s="152">
        <f>'100～101'!L39+'102～103'!L39+'104～105'!L39+'106～107'!L39+'108～109'!L39</f>
        <v>2621021</v>
      </c>
      <c r="M39" s="150">
        <f t="shared" si="1"/>
        <v>1744</v>
      </c>
      <c r="N39" s="151">
        <f t="shared" si="2"/>
        <v>192910</v>
      </c>
      <c r="O39" s="151">
        <f t="shared" si="3"/>
        <v>183660</v>
      </c>
      <c r="P39" s="151">
        <f t="shared" si="4"/>
        <v>16678700</v>
      </c>
      <c r="Q39" s="152">
        <f t="shared" si="5"/>
        <v>8702261</v>
      </c>
    </row>
    <row r="40" spans="1:17" ht="16.7" customHeight="1" thickBot="1">
      <c r="A40" s="153" t="s">
        <v>135</v>
      </c>
      <c r="B40" s="275" t="s">
        <v>182</v>
      </c>
      <c r="C40" s="154">
        <f>'100～101'!C40+'102～103'!C40+'104～105'!C40+'106～107'!C40+'108～109'!C40</f>
        <v>463</v>
      </c>
      <c r="D40" s="155">
        <f>'100～101'!D40+'102～103'!D40+'104～105'!D40+'106～107'!D40+'108～109'!D40</f>
        <v>49714</v>
      </c>
      <c r="E40" s="155">
        <f>'100～101'!E40+'102～103'!E40+'104～105'!E40+'106～107'!E40+'108～109'!E40</f>
        <v>48493</v>
      </c>
      <c r="F40" s="155">
        <f>'100～101'!F40+'102～103'!F40+'104～105'!F40+'106～107'!F40+'108～109'!F40</f>
        <v>4261879</v>
      </c>
      <c r="G40" s="156">
        <f>'100～101'!G40+'102～103'!G40+'104～105'!G40+'106～107'!G40+'108～109'!G40</f>
        <v>2182898</v>
      </c>
      <c r="H40" s="154">
        <f>'100～101'!H40+'102～103'!H40+'104～105'!H40+'106～107'!H40+'108～109'!H40</f>
        <v>67</v>
      </c>
      <c r="I40" s="155">
        <f>'100～101'!I40+'102～103'!I40+'104～105'!I40+'106～107'!I40+'108～109'!I40</f>
        <v>12924</v>
      </c>
      <c r="J40" s="155">
        <f>'100～101'!J40+'102～103'!J40+'104～105'!J40+'106～107'!J40+'108～109'!J40</f>
        <v>11562</v>
      </c>
      <c r="K40" s="155">
        <f>'100～101'!K40+'102～103'!K40+'104～105'!K40+'106～107'!K40+'108～109'!K40</f>
        <v>1284548</v>
      </c>
      <c r="L40" s="156">
        <f>'100～101'!L40+'102～103'!L40+'104～105'!L40+'106～107'!L40+'108～109'!L40</f>
        <v>719174</v>
      </c>
      <c r="M40" s="154">
        <f t="shared" si="1"/>
        <v>530</v>
      </c>
      <c r="N40" s="155">
        <f t="shared" si="2"/>
        <v>62638</v>
      </c>
      <c r="O40" s="155">
        <f t="shared" si="3"/>
        <v>60055</v>
      </c>
      <c r="P40" s="155">
        <f t="shared" si="4"/>
        <v>5546427</v>
      </c>
      <c r="Q40" s="156">
        <f t="shared" si="5"/>
        <v>2902072</v>
      </c>
    </row>
    <row r="41" spans="1:17" ht="16.7" customHeight="1">
      <c r="A41" s="158"/>
      <c r="B41" s="274" t="s">
        <v>180</v>
      </c>
      <c r="C41" s="150">
        <f>'100～101'!C41+'102～103'!C41+'104～105'!C41+'106～107'!C41+'108～109'!C41</f>
        <v>1019</v>
      </c>
      <c r="D41" s="151">
        <f>'100～101'!D41+'102～103'!D41+'104～105'!D41+'106～107'!D41+'108～109'!D41</f>
        <v>104957</v>
      </c>
      <c r="E41" s="151">
        <f>'100～101'!E41+'102～103'!E41+'104～105'!E41+'106～107'!E41+'108～109'!E41</f>
        <v>102473</v>
      </c>
      <c r="F41" s="151">
        <f>'100～101'!F41+'102～103'!F41+'104～105'!F41+'106～107'!F41+'108～109'!F41</f>
        <v>8768563</v>
      </c>
      <c r="G41" s="152">
        <f>'100～101'!G41+'102～103'!G41+'104～105'!G41+'106～107'!G41+'108～109'!G41</f>
        <v>4483717</v>
      </c>
      <c r="H41" s="150">
        <f>'100～101'!H41+'102～103'!H41+'104～105'!H41+'106～107'!H41+'108～109'!H41</f>
        <v>928</v>
      </c>
      <c r="I41" s="151">
        <f>'100～101'!I41+'102～103'!I41+'104～105'!I41+'106～107'!I41+'108～109'!I41</f>
        <v>46139</v>
      </c>
      <c r="J41" s="151">
        <f>'100～101'!J41+'102～103'!J41+'104～105'!J41+'106～107'!J41+'108～109'!J41</f>
        <v>44265</v>
      </c>
      <c r="K41" s="151">
        <f>'100～101'!K41+'102～103'!K41+'104～105'!K41+'106～107'!K41+'108～109'!K41</f>
        <v>5055594</v>
      </c>
      <c r="L41" s="152">
        <f>'100～101'!L41+'102～103'!L41+'104～105'!L41+'106～107'!L41+'108～109'!L41</f>
        <v>2670689</v>
      </c>
      <c r="M41" s="150">
        <f t="shared" si="1"/>
        <v>1947</v>
      </c>
      <c r="N41" s="151">
        <f t="shared" si="2"/>
        <v>151096</v>
      </c>
      <c r="O41" s="151">
        <f t="shared" si="3"/>
        <v>146738</v>
      </c>
      <c r="P41" s="151">
        <f t="shared" si="4"/>
        <v>13824157</v>
      </c>
      <c r="Q41" s="152">
        <f t="shared" si="5"/>
        <v>7154406</v>
      </c>
    </row>
    <row r="42" spans="1:17" ht="16.7" customHeight="1" thickBot="1">
      <c r="A42" s="153" t="s">
        <v>136</v>
      </c>
      <c r="B42" s="275" t="s">
        <v>182</v>
      </c>
      <c r="C42" s="154">
        <f>'100～101'!C42+'102～103'!C42+'104～105'!C42+'106～107'!C42+'108～109'!C42</f>
        <v>523</v>
      </c>
      <c r="D42" s="155">
        <f>'100～101'!D42+'102～103'!D42+'104～105'!D42+'106～107'!D42+'108～109'!D42</f>
        <v>52074</v>
      </c>
      <c r="E42" s="155">
        <f>'100～101'!E42+'102～103'!E42+'104～105'!E42+'106～107'!E42+'108～109'!E42</f>
        <v>51071</v>
      </c>
      <c r="F42" s="155">
        <f>'100～101'!F42+'102～103'!F42+'104～105'!F42+'106～107'!F42+'108～109'!F42</f>
        <v>4436658</v>
      </c>
      <c r="G42" s="156">
        <f>'100～101'!G42+'102～103'!G42+'104～105'!G42+'106～107'!G42+'108～109'!G42</f>
        <v>2260722</v>
      </c>
      <c r="H42" s="154">
        <f>'100～101'!H42+'102～103'!H42+'104～105'!H42+'106～107'!H42+'108～109'!H42</f>
        <v>46</v>
      </c>
      <c r="I42" s="155">
        <f>'100～101'!I42+'102～103'!I42+'104～105'!I42+'106～107'!I42+'108～109'!I42</f>
        <v>5947</v>
      </c>
      <c r="J42" s="155">
        <f>'100～101'!J42+'102～103'!J42+'104～105'!J42+'106～107'!J42+'108～109'!J42</f>
        <v>5816</v>
      </c>
      <c r="K42" s="155">
        <f>'100～101'!K42+'102～103'!K42+'104～105'!K42+'106～107'!K42+'108～109'!K42</f>
        <v>565572</v>
      </c>
      <c r="L42" s="156">
        <f>'100～101'!L42+'102～103'!L42+'104～105'!L42+'106～107'!L42+'108～109'!L42</f>
        <v>288664</v>
      </c>
      <c r="M42" s="154">
        <f t="shared" si="1"/>
        <v>569</v>
      </c>
      <c r="N42" s="155">
        <f t="shared" si="2"/>
        <v>58021</v>
      </c>
      <c r="O42" s="155">
        <f t="shared" si="3"/>
        <v>56887</v>
      </c>
      <c r="P42" s="155">
        <f t="shared" si="4"/>
        <v>5002230</v>
      </c>
      <c r="Q42" s="156">
        <f t="shared" si="5"/>
        <v>2549386</v>
      </c>
    </row>
    <row r="43" spans="1:17" ht="16.7" customHeight="1">
      <c r="A43" s="276" t="s">
        <v>180</v>
      </c>
      <c r="B43" s="160"/>
      <c r="C43" s="150">
        <f>C7+C9+C11+C13+C15+C17+C19+C21+C23+C25+C27+C29+C31+C33+C35+C37+C39+C41</f>
        <v>27689</v>
      </c>
      <c r="D43" s="151">
        <f>D7+D9+D11+D13+D15+D17+D19+D21+D23+D25+D27+D29+D31+D33+D35+D37+D39+D41</f>
        <v>2859854</v>
      </c>
      <c r="E43" s="151">
        <f t="shared" ref="E43:L43" si="6">E7+E9+E11+E13+E15+E17+E19+E21+E23+E25+E27+E29+E31+E33+E35+E37+E39+E41</f>
        <v>2753084</v>
      </c>
      <c r="F43" s="151">
        <f t="shared" si="6"/>
        <v>237457708</v>
      </c>
      <c r="G43" s="152">
        <f t="shared" si="6"/>
        <v>123110848</v>
      </c>
      <c r="H43" s="150">
        <f>H7+H9+H11+H13+H15+H17+H19+H21+H23+H25+H27+H29+H31+H33+H35+H37+H39+H41</f>
        <v>114622</v>
      </c>
      <c r="I43" s="151">
        <f t="shared" si="6"/>
        <v>2558343</v>
      </c>
      <c r="J43" s="151">
        <f t="shared" si="6"/>
        <v>2354260</v>
      </c>
      <c r="K43" s="151">
        <f t="shared" si="6"/>
        <v>287402011</v>
      </c>
      <c r="L43" s="152">
        <f t="shared" si="6"/>
        <v>156085906</v>
      </c>
      <c r="M43" s="150">
        <f>C43+H43</f>
        <v>142311</v>
      </c>
      <c r="N43" s="151">
        <f t="shared" ref="M43:Q45" si="7">D43+I43</f>
        <v>5418197</v>
      </c>
      <c r="O43" s="151">
        <f t="shared" si="7"/>
        <v>5107344</v>
      </c>
      <c r="P43" s="151">
        <f t="shared" si="7"/>
        <v>524859719</v>
      </c>
      <c r="Q43" s="152">
        <f t="shared" si="7"/>
        <v>279196754</v>
      </c>
    </row>
    <row r="44" spans="1:17" ht="16.7" customHeight="1">
      <c r="A44" s="290" t="s">
        <v>184</v>
      </c>
      <c r="B44" s="161"/>
      <c r="C44" s="164">
        <f>C8+C10+C12+C14+C16+C18+C20+C22+C24+C26+C28+C30+C32+C34+C36+C38+C40+C42</f>
        <v>9355</v>
      </c>
      <c r="D44" s="162">
        <f t="shared" ref="D44:L44" si="8">D8+D10+D12+D14+D16+D18+D20+D22+D24+D26+D28+D30+D32+D34+D36+D38+D40+D42</f>
        <v>975199</v>
      </c>
      <c r="E44" s="162">
        <f t="shared" si="8"/>
        <v>942303</v>
      </c>
      <c r="F44" s="162">
        <f t="shared" si="8"/>
        <v>83435180</v>
      </c>
      <c r="G44" s="163">
        <f t="shared" si="8"/>
        <v>43135826</v>
      </c>
      <c r="H44" s="164">
        <f t="shared" si="8"/>
        <v>22328</v>
      </c>
      <c r="I44" s="162">
        <f t="shared" si="8"/>
        <v>490864</v>
      </c>
      <c r="J44" s="162">
        <f t="shared" si="8"/>
        <v>456642</v>
      </c>
      <c r="K44" s="162">
        <f t="shared" si="8"/>
        <v>56735675</v>
      </c>
      <c r="L44" s="163">
        <f t="shared" si="8"/>
        <v>30242498</v>
      </c>
      <c r="M44" s="164">
        <f t="shared" si="7"/>
        <v>31683</v>
      </c>
      <c r="N44" s="162">
        <f t="shared" si="7"/>
        <v>1466063</v>
      </c>
      <c r="O44" s="162">
        <f t="shared" si="7"/>
        <v>1398945</v>
      </c>
      <c r="P44" s="162">
        <f t="shared" si="7"/>
        <v>140170855</v>
      </c>
      <c r="Q44" s="163">
        <f t="shared" si="7"/>
        <v>73378324</v>
      </c>
    </row>
    <row r="45" spans="1:17" ht="16.7" customHeight="1" thickBot="1">
      <c r="A45" s="165" t="s">
        <v>33</v>
      </c>
      <c r="B45" s="166"/>
      <c r="C45" s="154">
        <f>C43+C44</f>
        <v>37044</v>
      </c>
      <c r="D45" s="155">
        <f t="shared" ref="D45:L45" si="9">D43+D44</f>
        <v>3835053</v>
      </c>
      <c r="E45" s="155">
        <f t="shared" si="9"/>
        <v>3695387</v>
      </c>
      <c r="F45" s="155">
        <f t="shared" si="9"/>
        <v>320892888</v>
      </c>
      <c r="G45" s="156">
        <f t="shared" si="9"/>
        <v>166246674</v>
      </c>
      <c r="H45" s="154">
        <f t="shared" si="9"/>
        <v>136950</v>
      </c>
      <c r="I45" s="155">
        <f t="shared" si="9"/>
        <v>3049207</v>
      </c>
      <c r="J45" s="155">
        <f t="shared" si="9"/>
        <v>2810902</v>
      </c>
      <c r="K45" s="155">
        <f t="shared" si="9"/>
        <v>344137686</v>
      </c>
      <c r="L45" s="156">
        <f t="shared" si="9"/>
        <v>186328404</v>
      </c>
      <c r="M45" s="154">
        <f>C45+H45</f>
        <v>173994</v>
      </c>
      <c r="N45" s="155">
        <f t="shared" si="7"/>
        <v>6884260</v>
      </c>
      <c r="O45" s="155">
        <f t="shared" si="7"/>
        <v>6506289</v>
      </c>
      <c r="P45" s="155">
        <f t="shared" si="7"/>
        <v>665030574</v>
      </c>
      <c r="Q45" s="156">
        <f t="shared" si="7"/>
        <v>352575078</v>
      </c>
    </row>
    <row r="46" spans="1:17">
      <c r="A46" s="220"/>
    </row>
    <row r="47" spans="1:17" hidden="1">
      <c r="A47" s="220" t="s">
        <v>174</v>
      </c>
      <c r="C47" s="130">
        <v>28813</v>
      </c>
      <c r="D47" s="130">
        <v>3044972</v>
      </c>
      <c r="E47" s="130">
        <v>2919875</v>
      </c>
      <c r="F47" s="130">
        <v>213289667</v>
      </c>
      <c r="G47" s="130">
        <v>110912119</v>
      </c>
      <c r="H47" s="130">
        <v>180968</v>
      </c>
      <c r="I47" s="130">
        <v>3541513</v>
      </c>
      <c r="J47" s="130">
        <v>3302811</v>
      </c>
      <c r="K47" s="130">
        <v>325471403</v>
      </c>
      <c r="L47" s="130">
        <v>172856091</v>
      </c>
      <c r="M47" s="150">
        <f t="shared" ref="M47:Q49" si="10">C47+H47</f>
        <v>209781</v>
      </c>
      <c r="N47" s="151">
        <f t="shared" si="10"/>
        <v>6586485</v>
      </c>
      <c r="O47" s="151">
        <f t="shared" si="10"/>
        <v>6222686</v>
      </c>
      <c r="P47" s="151">
        <f t="shared" si="10"/>
        <v>538761070</v>
      </c>
      <c r="Q47" s="152">
        <f t="shared" si="10"/>
        <v>283768210</v>
      </c>
    </row>
    <row r="48" spans="1:17" hidden="1">
      <c r="A48" s="220"/>
      <c r="C48" s="130">
        <v>9793</v>
      </c>
      <c r="D48" s="130">
        <v>1034197</v>
      </c>
      <c r="E48" s="130">
        <v>994822</v>
      </c>
      <c r="F48" s="130">
        <v>78656965</v>
      </c>
      <c r="G48" s="130">
        <v>40812384</v>
      </c>
      <c r="H48" s="130">
        <v>27426</v>
      </c>
      <c r="I48" s="130">
        <v>698022</v>
      </c>
      <c r="J48" s="130">
        <v>643469</v>
      </c>
      <c r="K48" s="130">
        <v>71087751</v>
      </c>
      <c r="L48" s="130">
        <v>37990712</v>
      </c>
      <c r="M48" s="164">
        <f t="shared" si="10"/>
        <v>37219</v>
      </c>
      <c r="N48" s="162">
        <f t="shared" si="10"/>
        <v>1732219</v>
      </c>
      <c r="O48" s="162">
        <f t="shared" si="10"/>
        <v>1638291</v>
      </c>
      <c r="P48" s="162">
        <f t="shared" si="10"/>
        <v>149744716</v>
      </c>
      <c r="Q48" s="163">
        <f t="shared" si="10"/>
        <v>78803096</v>
      </c>
    </row>
    <row r="49" spans="1:17" ht="14.25" hidden="1" thickBot="1">
      <c r="A49" s="220"/>
      <c r="C49" s="130">
        <v>38606</v>
      </c>
      <c r="D49" s="130">
        <v>4079169</v>
      </c>
      <c r="E49" s="130">
        <v>3914697</v>
      </c>
      <c r="F49" s="130">
        <v>291946632</v>
      </c>
      <c r="G49" s="130">
        <v>151724503</v>
      </c>
      <c r="H49" s="130">
        <v>208394</v>
      </c>
      <c r="I49" s="130">
        <v>4239535</v>
      </c>
      <c r="J49" s="130">
        <v>3946280</v>
      </c>
      <c r="K49" s="130">
        <v>396559154</v>
      </c>
      <c r="L49" s="130">
        <v>210846803</v>
      </c>
      <c r="M49" s="154">
        <f t="shared" si="10"/>
        <v>247000</v>
      </c>
      <c r="N49" s="155">
        <f t="shared" si="10"/>
        <v>8318704</v>
      </c>
      <c r="O49" s="155">
        <f t="shared" si="10"/>
        <v>7860977</v>
      </c>
      <c r="P49" s="155">
        <f t="shared" si="10"/>
        <v>688505786</v>
      </c>
      <c r="Q49" s="156">
        <f t="shared" si="10"/>
        <v>362571306</v>
      </c>
    </row>
    <row r="50" spans="1:17" hidden="1">
      <c r="A50" s="220"/>
      <c r="C50" s="130" t="str">
        <f>IF(C43&lt;&gt;C47,"×","")</f>
        <v>×</v>
      </c>
      <c r="D50" s="130" t="str">
        <f t="shared" ref="D50:Q50" si="11">IF(D43&lt;&gt;D47,"×","")</f>
        <v>×</v>
      </c>
      <c r="E50" s="130" t="str">
        <f t="shared" si="11"/>
        <v>×</v>
      </c>
      <c r="F50" s="130" t="str">
        <f t="shared" si="11"/>
        <v>×</v>
      </c>
      <c r="G50" s="130" t="str">
        <f t="shared" si="11"/>
        <v>×</v>
      </c>
      <c r="H50" s="130" t="str">
        <f t="shared" si="11"/>
        <v>×</v>
      </c>
      <c r="I50" s="130" t="str">
        <f t="shared" si="11"/>
        <v>×</v>
      </c>
      <c r="J50" s="130" t="str">
        <f t="shared" si="11"/>
        <v>×</v>
      </c>
      <c r="K50" s="130" t="str">
        <f t="shared" si="11"/>
        <v>×</v>
      </c>
      <c r="L50" s="130" t="str">
        <f t="shared" si="11"/>
        <v>×</v>
      </c>
      <c r="M50" s="130" t="str">
        <f t="shared" si="11"/>
        <v>×</v>
      </c>
      <c r="N50" s="130" t="str">
        <f t="shared" si="11"/>
        <v>×</v>
      </c>
      <c r="O50" s="130" t="str">
        <f t="shared" si="11"/>
        <v>×</v>
      </c>
      <c r="P50" s="130" t="str">
        <f t="shared" si="11"/>
        <v>×</v>
      </c>
      <c r="Q50" s="130" t="str">
        <f t="shared" si="11"/>
        <v>×</v>
      </c>
    </row>
    <row r="51" spans="1:17" hidden="1">
      <c r="C51" s="130" t="str">
        <f t="shared" ref="C51:Q51" si="12">IF(C44&lt;&gt;C48,"×","")</f>
        <v>×</v>
      </c>
      <c r="D51" s="130" t="str">
        <f t="shared" si="12"/>
        <v>×</v>
      </c>
      <c r="E51" s="130" t="str">
        <f t="shared" si="12"/>
        <v>×</v>
      </c>
      <c r="F51" s="130" t="str">
        <f t="shared" si="12"/>
        <v>×</v>
      </c>
      <c r="G51" s="130" t="str">
        <f t="shared" si="12"/>
        <v>×</v>
      </c>
      <c r="H51" s="130" t="str">
        <f t="shared" si="12"/>
        <v>×</v>
      </c>
      <c r="I51" s="130" t="str">
        <f t="shared" si="12"/>
        <v>×</v>
      </c>
      <c r="J51" s="130" t="str">
        <f t="shared" si="12"/>
        <v>×</v>
      </c>
      <c r="K51" s="130" t="str">
        <f t="shared" si="12"/>
        <v>×</v>
      </c>
      <c r="L51" s="130" t="str">
        <f t="shared" si="12"/>
        <v>×</v>
      </c>
      <c r="M51" s="130" t="str">
        <f t="shared" si="12"/>
        <v>×</v>
      </c>
      <c r="N51" s="130" t="str">
        <f t="shared" si="12"/>
        <v>×</v>
      </c>
      <c r="O51" s="130" t="str">
        <f t="shared" si="12"/>
        <v>×</v>
      </c>
      <c r="P51" s="130" t="str">
        <f t="shared" si="12"/>
        <v>×</v>
      </c>
      <c r="Q51" s="130" t="str">
        <f t="shared" si="12"/>
        <v>×</v>
      </c>
    </row>
    <row r="52" spans="1:17" hidden="1">
      <c r="C52" s="130" t="str">
        <f t="shared" ref="C52:Q52" si="13">IF(C45&lt;&gt;C49,"×","")</f>
        <v>×</v>
      </c>
      <c r="D52" s="130" t="str">
        <f t="shared" si="13"/>
        <v>×</v>
      </c>
      <c r="E52" s="130" t="str">
        <f t="shared" si="13"/>
        <v>×</v>
      </c>
      <c r="F52" s="130" t="str">
        <f t="shared" si="13"/>
        <v>×</v>
      </c>
      <c r="G52" s="130" t="str">
        <f t="shared" si="13"/>
        <v>×</v>
      </c>
      <c r="H52" s="130" t="str">
        <f t="shared" si="13"/>
        <v>×</v>
      </c>
      <c r="I52" s="130" t="str">
        <f t="shared" si="13"/>
        <v>×</v>
      </c>
      <c r="J52" s="130" t="str">
        <f t="shared" si="13"/>
        <v>×</v>
      </c>
      <c r="K52" s="130" t="str">
        <f t="shared" si="13"/>
        <v>×</v>
      </c>
      <c r="L52" s="130" t="str">
        <f t="shared" si="13"/>
        <v>×</v>
      </c>
      <c r="M52" s="130" t="str">
        <f t="shared" si="13"/>
        <v>×</v>
      </c>
      <c r="N52" s="130" t="str">
        <f t="shared" si="13"/>
        <v>×</v>
      </c>
      <c r="O52" s="130" t="str">
        <f t="shared" si="13"/>
        <v>×</v>
      </c>
      <c r="P52" s="130" t="str">
        <f t="shared" si="13"/>
        <v>×</v>
      </c>
      <c r="Q52" s="130" t="str">
        <f t="shared" si="13"/>
        <v>×</v>
      </c>
    </row>
    <row r="58" spans="1:17">
      <c r="A58" s="402" t="s">
        <v>152</v>
      </c>
      <c r="B58" s="402"/>
      <c r="C58" s="402"/>
      <c r="D58" s="402"/>
      <c r="E58" s="402"/>
      <c r="F58" s="402"/>
      <c r="G58" s="402"/>
      <c r="H58" s="402"/>
      <c r="I58" s="402"/>
      <c r="J58" s="401" t="s">
        <v>153</v>
      </c>
      <c r="K58" s="401"/>
      <c r="L58" s="401"/>
      <c r="M58" s="401"/>
      <c r="N58" s="401"/>
      <c r="O58" s="401"/>
      <c r="P58" s="401"/>
      <c r="Q58" s="401"/>
    </row>
  </sheetData>
  <mergeCells count="2">
    <mergeCell ref="A58:I58"/>
    <mergeCell ref="J58:Q58"/>
  </mergeCells>
  <phoneticPr fontId="3"/>
  <pageMargins left="0.43307086614173229" right="0.43307086614173229" top="0.78740157480314965" bottom="0" header="0.31496062992125984" footer="0"/>
  <pageSetup paperSize="9" scale="95" orientation="portrait" r:id="rId1"/>
  <colBreaks count="1" manualBreakCount="1">
    <brk id="9" max="5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108"/>
  <sheetViews>
    <sheetView view="pageBreakPreview" zoomScale="115" zoomScaleNormal="100" zoomScaleSheetLayoutView="115"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E42" sqref="E42"/>
    </sheetView>
  </sheetViews>
  <sheetFormatPr defaultRowHeight="13.5"/>
  <cols>
    <col min="1" max="1" width="10.5" style="130" customWidth="1"/>
    <col min="2" max="2" width="8.625" style="130" customWidth="1"/>
    <col min="3" max="3" width="8.625" style="185" customWidth="1"/>
    <col min="4" max="5" width="11.625" style="185" customWidth="1"/>
    <col min="6" max="6" width="13.125" style="185" customWidth="1"/>
    <col min="7" max="7" width="12.125" style="185" customWidth="1"/>
    <col min="8" max="8" width="8.625" style="185" customWidth="1"/>
    <col min="9" max="10" width="11.625" style="185" customWidth="1"/>
    <col min="11" max="11" width="13.125" style="185" customWidth="1"/>
    <col min="12" max="12" width="12.625" style="185" customWidth="1"/>
    <col min="13" max="13" width="8.625" style="185" customWidth="1"/>
    <col min="14" max="15" width="11.625" style="185" customWidth="1"/>
    <col min="16" max="16" width="13.625" style="185" customWidth="1"/>
    <col min="17" max="17" width="12.625" style="130" customWidth="1"/>
    <col min="18" max="16384" width="9" style="130"/>
  </cols>
  <sheetData>
    <row r="1" spans="1:17" s="52" customFormat="1"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</row>
    <row r="2" spans="1:17" s="52" customFormat="1" ht="15" customHeight="1" thickBot="1">
      <c r="A2" s="179" t="s">
        <v>165</v>
      </c>
      <c r="C2" s="221"/>
      <c r="D2" s="221"/>
      <c r="E2" s="221"/>
      <c r="F2" s="225"/>
      <c r="G2" s="221"/>
      <c r="H2" s="221"/>
      <c r="I2" s="221"/>
      <c r="J2" s="221"/>
      <c r="K2" s="221"/>
      <c r="L2" s="221"/>
      <c r="M2" s="221"/>
      <c r="N2" s="221"/>
      <c r="O2" s="221"/>
      <c r="P2" s="221"/>
    </row>
    <row r="3" spans="1:17" ht="13.5" customHeight="1">
      <c r="A3" s="110"/>
      <c r="B3" s="167" t="s">
        <v>108</v>
      </c>
      <c r="C3" s="168"/>
      <c r="D3" s="172"/>
      <c r="E3" s="173" t="s">
        <v>109</v>
      </c>
      <c r="F3" s="172"/>
      <c r="G3" s="222"/>
      <c r="H3" s="168"/>
      <c r="I3" s="172"/>
      <c r="J3" s="173" t="s">
        <v>110</v>
      </c>
      <c r="K3" s="172"/>
      <c r="L3" s="223"/>
      <c r="M3" s="168"/>
      <c r="N3" s="172"/>
      <c r="O3" s="173" t="s">
        <v>111</v>
      </c>
      <c r="P3" s="172"/>
      <c r="Q3" s="85"/>
    </row>
    <row r="4" spans="1:17">
      <c r="A4" s="86"/>
      <c r="B4" s="141" t="s">
        <v>112</v>
      </c>
      <c r="C4" s="142" t="s">
        <v>113</v>
      </c>
      <c r="D4" s="143" t="s">
        <v>114</v>
      </c>
      <c r="E4" s="143" t="s">
        <v>115</v>
      </c>
      <c r="F4" s="143" t="s">
        <v>116</v>
      </c>
      <c r="G4" s="144" t="s">
        <v>6</v>
      </c>
      <c r="H4" s="142" t="s">
        <v>113</v>
      </c>
      <c r="I4" s="180" t="s">
        <v>114</v>
      </c>
      <c r="J4" s="180" t="s">
        <v>115</v>
      </c>
      <c r="K4" s="143" t="s">
        <v>116</v>
      </c>
      <c r="L4" s="144" t="s">
        <v>6</v>
      </c>
      <c r="M4" s="142" t="s">
        <v>113</v>
      </c>
      <c r="N4" s="143" t="s">
        <v>114</v>
      </c>
      <c r="O4" s="143" t="s">
        <v>115</v>
      </c>
      <c r="P4" s="143" t="s">
        <v>116</v>
      </c>
      <c r="Q4" s="144" t="s">
        <v>6</v>
      </c>
    </row>
    <row r="5" spans="1:17">
      <c r="A5" s="86"/>
      <c r="B5" s="87"/>
      <c r="C5" s="174" t="s">
        <v>117</v>
      </c>
      <c r="D5" s="226"/>
      <c r="E5" s="226"/>
      <c r="F5" s="226"/>
      <c r="G5" s="227"/>
      <c r="H5" s="174" t="s">
        <v>117</v>
      </c>
      <c r="I5" s="334"/>
      <c r="J5" s="334"/>
      <c r="K5" s="226"/>
      <c r="L5" s="227"/>
      <c r="M5" s="174" t="s">
        <v>117</v>
      </c>
      <c r="N5" s="175"/>
      <c r="O5" s="175"/>
      <c r="P5" s="175"/>
      <c r="Q5" s="146"/>
    </row>
    <row r="6" spans="1:17" ht="14.25" thickBot="1">
      <c r="A6" s="186" t="s">
        <v>118</v>
      </c>
      <c r="B6" s="219" t="s">
        <v>119</v>
      </c>
      <c r="C6" s="176"/>
      <c r="D6" s="177" t="s">
        <v>120</v>
      </c>
      <c r="E6" s="177" t="s">
        <v>120</v>
      </c>
      <c r="F6" s="177" t="s">
        <v>15</v>
      </c>
      <c r="G6" s="178" t="s">
        <v>15</v>
      </c>
      <c r="H6" s="176"/>
      <c r="I6" s="183" t="s">
        <v>120</v>
      </c>
      <c r="J6" s="183" t="s">
        <v>120</v>
      </c>
      <c r="K6" s="177" t="s">
        <v>15</v>
      </c>
      <c r="L6" s="178" t="s">
        <v>15</v>
      </c>
      <c r="M6" s="176"/>
      <c r="N6" s="177" t="s">
        <v>120</v>
      </c>
      <c r="O6" s="177" t="s">
        <v>120</v>
      </c>
      <c r="P6" s="177" t="s">
        <v>15</v>
      </c>
      <c r="Q6" s="149" t="s">
        <v>15</v>
      </c>
    </row>
    <row r="7" spans="1:17" ht="16.7" customHeight="1">
      <c r="A7" s="81"/>
      <c r="B7" s="217" t="s">
        <v>179</v>
      </c>
      <c r="C7" s="168">
        <v>628</v>
      </c>
      <c r="D7" s="151">
        <v>64116</v>
      </c>
      <c r="E7" s="151">
        <v>62920</v>
      </c>
      <c r="F7" s="151">
        <v>5371769</v>
      </c>
      <c r="G7" s="151">
        <v>2737572</v>
      </c>
      <c r="H7" s="150">
        <v>62</v>
      </c>
      <c r="I7" s="151">
        <v>7464</v>
      </c>
      <c r="J7" s="151">
        <v>6107</v>
      </c>
      <c r="K7" s="151">
        <v>726667</v>
      </c>
      <c r="L7" s="151">
        <v>433069</v>
      </c>
      <c r="M7" s="150">
        <f>C7+H7</f>
        <v>690</v>
      </c>
      <c r="N7" s="151">
        <f>D7+I7</f>
        <v>71580</v>
      </c>
      <c r="O7" s="151">
        <f>E7+J7</f>
        <v>69027</v>
      </c>
      <c r="P7" s="151">
        <f>F7+K7</f>
        <v>6098436</v>
      </c>
      <c r="Q7" s="152">
        <f>G7+L7</f>
        <v>3170641</v>
      </c>
    </row>
    <row r="8" spans="1:17" ht="16.7" customHeight="1" thickBot="1">
      <c r="A8" s="153" t="s">
        <v>121</v>
      </c>
      <c r="B8" s="218" t="s">
        <v>181</v>
      </c>
      <c r="C8" s="280">
        <v>293</v>
      </c>
      <c r="D8" s="155">
        <v>29243</v>
      </c>
      <c r="E8" s="155">
        <v>28837</v>
      </c>
      <c r="F8" s="155">
        <v>2451213</v>
      </c>
      <c r="G8" s="155">
        <v>1242525</v>
      </c>
      <c r="H8" s="154">
        <v>18</v>
      </c>
      <c r="I8" s="155">
        <v>2192</v>
      </c>
      <c r="J8" s="155">
        <v>1856</v>
      </c>
      <c r="K8" s="155">
        <v>219133</v>
      </c>
      <c r="L8" s="155">
        <v>126760</v>
      </c>
      <c r="M8" s="154">
        <f t="shared" ref="M8:M45" si="0">C8+H8</f>
        <v>311</v>
      </c>
      <c r="N8" s="155">
        <f t="shared" ref="N8:N45" si="1">D8+I8</f>
        <v>31435</v>
      </c>
      <c r="O8" s="155">
        <f t="shared" ref="O8:O45" si="2">E8+J8</f>
        <v>30693</v>
      </c>
      <c r="P8" s="155">
        <f t="shared" ref="P8:P45" si="3">F8+K8</f>
        <v>2670346</v>
      </c>
      <c r="Q8" s="156">
        <f t="shared" ref="Q8:Q45" si="4">G8+L8</f>
        <v>1369285</v>
      </c>
    </row>
    <row r="9" spans="1:17" ht="16.7" customHeight="1">
      <c r="A9" s="157"/>
      <c r="B9" s="217" t="s">
        <v>179</v>
      </c>
      <c r="C9" s="168">
        <v>622</v>
      </c>
      <c r="D9" s="151">
        <v>65013</v>
      </c>
      <c r="E9" s="151">
        <v>62315</v>
      </c>
      <c r="F9" s="151">
        <v>5419512</v>
      </c>
      <c r="G9" s="151">
        <v>2826566</v>
      </c>
      <c r="H9" s="150">
        <v>75</v>
      </c>
      <c r="I9" s="151">
        <v>8342</v>
      </c>
      <c r="J9" s="151">
        <v>7176</v>
      </c>
      <c r="K9" s="151">
        <v>814998</v>
      </c>
      <c r="L9" s="151">
        <v>469602</v>
      </c>
      <c r="M9" s="150">
        <f t="shared" si="0"/>
        <v>697</v>
      </c>
      <c r="N9" s="151">
        <f t="shared" si="1"/>
        <v>73355</v>
      </c>
      <c r="O9" s="151">
        <f t="shared" si="2"/>
        <v>69491</v>
      </c>
      <c r="P9" s="151">
        <f t="shared" si="3"/>
        <v>6234510</v>
      </c>
      <c r="Q9" s="152">
        <f t="shared" si="4"/>
        <v>3296168</v>
      </c>
    </row>
    <row r="10" spans="1:17" ht="16.7" customHeight="1" thickBot="1">
      <c r="A10" s="153" t="s">
        <v>85</v>
      </c>
      <c r="B10" s="218" t="s">
        <v>181</v>
      </c>
      <c r="C10" s="280">
        <v>244</v>
      </c>
      <c r="D10" s="155">
        <v>25112</v>
      </c>
      <c r="E10" s="155">
        <v>24238</v>
      </c>
      <c r="F10" s="155">
        <v>2097869</v>
      </c>
      <c r="G10" s="155">
        <v>1087161</v>
      </c>
      <c r="H10" s="154">
        <v>29</v>
      </c>
      <c r="I10" s="155">
        <v>3195</v>
      </c>
      <c r="J10" s="155">
        <v>2814</v>
      </c>
      <c r="K10" s="155">
        <v>317821</v>
      </c>
      <c r="L10" s="155">
        <v>179669</v>
      </c>
      <c r="M10" s="154">
        <f t="shared" si="0"/>
        <v>273</v>
      </c>
      <c r="N10" s="155">
        <f t="shared" si="1"/>
        <v>28307</v>
      </c>
      <c r="O10" s="155">
        <f t="shared" si="2"/>
        <v>27052</v>
      </c>
      <c r="P10" s="155">
        <f t="shared" si="3"/>
        <v>2415690</v>
      </c>
      <c r="Q10" s="156">
        <f t="shared" si="4"/>
        <v>1266830</v>
      </c>
    </row>
    <row r="11" spans="1:17" ht="16.7" customHeight="1">
      <c r="A11" s="158"/>
      <c r="B11" s="217" t="s">
        <v>179</v>
      </c>
      <c r="C11" s="168">
        <v>106</v>
      </c>
      <c r="D11" s="151">
        <v>10344</v>
      </c>
      <c r="E11" s="151">
        <v>9966</v>
      </c>
      <c r="F11" s="151">
        <v>875599</v>
      </c>
      <c r="G11" s="151">
        <v>454727</v>
      </c>
      <c r="H11" s="150">
        <v>13</v>
      </c>
      <c r="I11" s="151">
        <v>930</v>
      </c>
      <c r="J11" s="151">
        <v>856</v>
      </c>
      <c r="K11" s="151">
        <v>84720</v>
      </c>
      <c r="L11" s="151">
        <v>45824</v>
      </c>
      <c r="M11" s="150">
        <f t="shared" si="0"/>
        <v>119</v>
      </c>
      <c r="N11" s="151">
        <f t="shared" si="1"/>
        <v>11274</v>
      </c>
      <c r="O11" s="151">
        <f t="shared" si="2"/>
        <v>10822</v>
      </c>
      <c r="P11" s="151">
        <f t="shared" si="3"/>
        <v>960319</v>
      </c>
      <c r="Q11" s="152">
        <f t="shared" si="4"/>
        <v>500551</v>
      </c>
    </row>
    <row r="12" spans="1:17" ht="16.7" customHeight="1" thickBot="1">
      <c r="A12" s="153" t="s">
        <v>122</v>
      </c>
      <c r="B12" s="218" t="s">
        <v>181</v>
      </c>
      <c r="C12" s="280">
        <v>47</v>
      </c>
      <c r="D12" s="155">
        <v>4349</v>
      </c>
      <c r="E12" s="155">
        <v>4166</v>
      </c>
      <c r="F12" s="155">
        <v>369985</v>
      </c>
      <c r="G12" s="155">
        <v>193228</v>
      </c>
      <c r="H12" s="154">
        <v>4</v>
      </c>
      <c r="I12" s="155">
        <v>354</v>
      </c>
      <c r="J12" s="155">
        <v>308</v>
      </c>
      <c r="K12" s="155">
        <v>30361</v>
      </c>
      <c r="L12" s="155">
        <v>17153</v>
      </c>
      <c r="M12" s="154">
        <f t="shared" si="0"/>
        <v>51</v>
      </c>
      <c r="N12" s="155">
        <f t="shared" si="1"/>
        <v>4703</v>
      </c>
      <c r="O12" s="155">
        <f t="shared" si="2"/>
        <v>4474</v>
      </c>
      <c r="P12" s="155">
        <f t="shared" si="3"/>
        <v>400346</v>
      </c>
      <c r="Q12" s="156">
        <f t="shared" si="4"/>
        <v>210381</v>
      </c>
    </row>
    <row r="13" spans="1:17" ht="16.7" customHeight="1">
      <c r="A13" s="158"/>
      <c r="B13" s="217" t="s">
        <v>179</v>
      </c>
      <c r="C13" s="168">
        <v>207</v>
      </c>
      <c r="D13" s="151">
        <v>21974</v>
      </c>
      <c r="E13" s="151">
        <v>20659</v>
      </c>
      <c r="F13" s="151">
        <v>1858476</v>
      </c>
      <c r="G13" s="151">
        <v>985979</v>
      </c>
      <c r="H13" s="150">
        <v>21</v>
      </c>
      <c r="I13" s="151">
        <v>1561</v>
      </c>
      <c r="J13" s="151">
        <v>1360</v>
      </c>
      <c r="K13" s="151">
        <v>153107</v>
      </c>
      <c r="L13" s="151">
        <v>87099</v>
      </c>
      <c r="M13" s="150">
        <f t="shared" si="0"/>
        <v>228</v>
      </c>
      <c r="N13" s="151">
        <f t="shared" si="1"/>
        <v>23535</v>
      </c>
      <c r="O13" s="151">
        <f t="shared" si="2"/>
        <v>22019</v>
      </c>
      <c r="P13" s="151">
        <f t="shared" si="3"/>
        <v>2011583</v>
      </c>
      <c r="Q13" s="152">
        <f t="shared" si="4"/>
        <v>1073078</v>
      </c>
    </row>
    <row r="14" spans="1:17" ht="16.7" customHeight="1" thickBot="1">
      <c r="A14" s="153" t="s">
        <v>123</v>
      </c>
      <c r="B14" s="218" t="s">
        <v>181</v>
      </c>
      <c r="C14" s="280">
        <v>114</v>
      </c>
      <c r="D14" s="155">
        <v>12188</v>
      </c>
      <c r="E14" s="155">
        <v>11459</v>
      </c>
      <c r="F14" s="155">
        <v>1017124</v>
      </c>
      <c r="G14" s="155">
        <v>537757</v>
      </c>
      <c r="H14" s="154">
        <v>13</v>
      </c>
      <c r="I14" s="155">
        <v>1227</v>
      </c>
      <c r="J14" s="155">
        <v>1189</v>
      </c>
      <c r="K14" s="155">
        <v>111157</v>
      </c>
      <c r="L14" s="155">
        <v>56670</v>
      </c>
      <c r="M14" s="154">
        <f t="shared" si="0"/>
        <v>127</v>
      </c>
      <c r="N14" s="155">
        <f t="shared" si="1"/>
        <v>13415</v>
      </c>
      <c r="O14" s="155">
        <f t="shared" si="2"/>
        <v>12648</v>
      </c>
      <c r="P14" s="155">
        <f t="shared" si="3"/>
        <v>1128281</v>
      </c>
      <c r="Q14" s="156">
        <f t="shared" si="4"/>
        <v>594427</v>
      </c>
    </row>
    <row r="15" spans="1:17" ht="16.7" customHeight="1">
      <c r="A15" s="158"/>
      <c r="B15" s="217" t="s">
        <v>179</v>
      </c>
      <c r="C15" s="168">
        <v>525</v>
      </c>
      <c r="D15" s="151">
        <v>52223</v>
      </c>
      <c r="E15" s="151">
        <v>50294</v>
      </c>
      <c r="F15" s="151">
        <v>4389196</v>
      </c>
      <c r="G15" s="151">
        <v>2281553</v>
      </c>
      <c r="H15" s="150">
        <v>40</v>
      </c>
      <c r="I15" s="151">
        <v>3783</v>
      </c>
      <c r="J15" s="151">
        <v>3461</v>
      </c>
      <c r="K15" s="151">
        <v>368226</v>
      </c>
      <c r="L15" s="151">
        <v>200036</v>
      </c>
      <c r="M15" s="150">
        <f>C15+H15</f>
        <v>565</v>
      </c>
      <c r="N15" s="151">
        <f t="shared" si="1"/>
        <v>56006</v>
      </c>
      <c r="O15" s="151">
        <f t="shared" si="2"/>
        <v>53755</v>
      </c>
      <c r="P15" s="151">
        <f t="shared" si="3"/>
        <v>4757422</v>
      </c>
      <c r="Q15" s="152">
        <f t="shared" si="4"/>
        <v>2481589</v>
      </c>
    </row>
    <row r="16" spans="1:17" ht="16.7" customHeight="1" thickBot="1">
      <c r="A16" s="153" t="s">
        <v>124</v>
      </c>
      <c r="B16" s="218" t="s">
        <v>181</v>
      </c>
      <c r="C16" s="280">
        <v>275</v>
      </c>
      <c r="D16" s="155">
        <v>27160</v>
      </c>
      <c r="E16" s="155">
        <v>26584</v>
      </c>
      <c r="F16" s="155">
        <v>2275465</v>
      </c>
      <c r="G16" s="155">
        <v>1162351</v>
      </c>
      <c r="H16" s="154">
        <v>19</v>
      </c>
      <c r="I16" s="155">
        <v>1718</v>
      </c>
      <c r="J16" s="155">
        <v>1543</v>
      </c>
      <c r="K16" s="155">
        <v>165174</v>
      </c>
      <c r="L16" s="155">
        <v>91197</v>
      </c>
      <c r="M16" s="154">
        <f>C16+H16</f>
        <v>294</v>
      </c>
      <c r="N16" s="155">
        <f t="shared" si="1"/>
        <v>28878</v>
      </c>
      <c r="O16" s="155">
        <f t="shared" si="2"/>
        <v>28127</v>
      </c>
      <c r="P16" s="155">
        <f t="shared" si="3"/>
        <v>2440639</v>
      </c>
      <c r="Q16" s="156">
        <f t="shared" si="4"/>
        <v>1253548</v>
      </c>
    </row>
    <row r="17" spans="1:17" ht="16.7" customHeight="1">
      <c r="A17" s="158"/>
      <c r="B17" s="217" t="s">
        <v>179</v>
      </c>
      <c r="C17" s="168">
        <v>986</v>
      </c>
      <c r="D17" s="151">
        <v>99336</v>
      </c>
      <c r="E17" s="151">
        <v>98194</v>
      </c>
      <c r="F17" s="151">
        <v>8258697</v>
      </c>
      <c r="G17" s="151">
        <v>4176697</v>
      </c>
      <c r="H17" s="150">
        <v>54</v>
      </c>
      <c r="I17" s="151">
        <v>4157</v>
      </c>
      <c r="J17" s="151">
        <v>3879</v>
      </c>
      <c r="K17" s="151">
        <v>386811</v>
      </c>
      <c r="L17" s="151">
        <v>206084</v>
      </c>
      <c r="M17" s="150">
        <f>C17+H17</f>
        <v>1040</v>
      </c>
      <c r="N17" s="151">
        <f t="shared" si="1"/>
        <v>103493</v>
      </c>
      <c r="O17" s="151">
        <f t="shared" si="2"/>
        <v>102073</v>
      </c>
      <c r="P17" s="151">
        <f t="shared" si="3"/>
        <v>8645508</v>
      </c>
      <c r="Q17" s="152">
        <f t="shared" si="4"/>
        <v>4382781</v>
      </c>
    </row>
    <row r="18" spans="1:17" ht="16.7" customHeight="1" thickBot="1">
      <c r="A18" s="153" t="s">
        <v>125</v>
      </c>
      <c r="B18" s="218" t="s">
        <v>181</v>
      </c>
      <c r="C18" s="280">
        <v>425</v>
      </c>
      <c r="D18" s="155">
        <v>42375</v>
      </c>
      <c r="E18" s="155">
        <v>41433</v>
      </c>
      <c r="F18" s="155">
        <v>3548573</v>
      </c>
      <c r="G18" s="155">
        <v>1817351</v>
      </c>
      <c r="H18" s="154">
        <v>38</v>
      </c>
      <c r="I18" s="155">
        <v>3872</v>
      </c>
      <c r="J18" s="155">
        <v>3780</v>
      </c>
      <c r="K18" s="155">
        <v>371013</v>
      </c>
      <c r="L18" s="155">
        <v>190525</v>
      </c>
      <c r="M18" s="154">
        <f>C18+H18</f>
        <v>463</v>
      </c>
      <c r="N18" s="155">
        <f t="shared" si="1"/>
        <v>46247</v>
      </c>
      <c r="O18" s="155">
        <f t="shared" si="2"/>
        <v>45213</v>
      </c>
      <c r="P18" s="155">
        <f t="shared" si="3"/>
        <v>3919586</v>
      </c>
      <c r="Q18" s="156">
        <f t="shared" si="4"/>
        <v>2007876</v>
      </c>
    </row>
    <row r="19" spans="1:17" ht="16.7" customHeight="1">
      <c r="A19" s="158"/>
      <c r="B19" s="217" t="s">
        <v>179</v>
      </c>
      <c r="C19" s="150">
        <v>776</v>
      </c>
      <c r="D19" s="151">
        <v>77568</v>
      </c>
      <c r="E19" s="151">
        <v>76452</v>
      </c>
      <c r="F19" s="151">
        <v>6498936</v>
      </c>
      <c r="G19" s="281">
        <v>3298219</v>
      </c>
      <c r="H19" s="150">
        <v>54</v>
      </c>
      <c r="I19" s="151">
        <v>3952</v>
      </c>
      <c r="J19" s="151">
        <v>3341</v>
      </c>
      <c r="K19" s="151">
        <v>382833</v>
      </c>
      <c r="L19" s="152">
        <v>222394</v>
      </c>
      <c r="M19" s="150">
        <f t="shared" ref="M19:Q20" si="5">C19+H19</f>
        <v>830</v>
      </c>
      <c r="N19" s="151">
        <f t="shared" si="5"/>
        <v>81520</v>
      </c>
      <c r="O19" s="151">
        <f t="shared" si="5"/>
        <v>79793</v>
      </c>
      <c r="P19" s="151">
        <f t="shared" si="5"/>
        <v>6881769</v>
      </c>
      <c r="Q19" s="152">
        <f t="shared" si="5"/>
        <v>3520613</v>
      </c>
    </row>
    <row r="20" spans="1:17" ht="16.7" customHeight="1" thickBot="1">
      <c r="A20" s="153" t="s">
        <v>175</v>
      </c>
      <c r="B20" s="218" t="s">
        <v>181</v>
      </c>
      <c r="C20" s="154">
        <v>361</v>
      </c>
      <c r="D20" s="155">
        <v>35596</v>
      </c>
      <c r="E20" s="155">
        <v>35339</v>
      </c>
      <c r="F20" s="155">
        <v>2985161</v>
      </c>
      <c r="G20" s="282">
        <v>1503549</v>
      </c>
      <c r="H20" s="154">
        <v>37</v>
      </c>
      <c r="I20" s="155">
        <v>3324</v>
      </c>
      <c r="J20" s="155">
        <v>3116</v>
      </c>
      <c r="K20" s="155">
        <v>311483</v>
      </c>
      <c r="L20" s="156">
        <v>165462</v>
      </c>
      <c r="M20" s="154">
        <f t="shared" si="5"/>
        <v>398</v>
      </c>
      <c r="N20" s="155">
        <f t="shared" si="5"/>
        <v>38920</v>
      </c>
      <c r="O20" s="155">
        <f t="shared" si="5"/>
        <v>38455</v>
      </c>
      <c r="P20" s="155">
        <f t="shared" si="5"/>
        <v>3296644</v>
      </c>
      <c r="Q20" s="156">
        <f t="shared" si="5"/>
        <v>1669011</v>
      </c>
    </row>
    <row r="21" spans="1:17" ht="16.7" customHeight="1">
      <c r="A21" s="158"/>
      <c r="B21" s="217" t="s">
        <v>179</v>
      </c>
      <c r="C21" s="168">
        <v>1199</v>
      </c>
      <c r="D21" s="151">
        <v>119116</v>
      </c>
      <c r="E21" s="151">
        <v>117004</v>
      </c>
      <c r="F21" s="151">
        <v>9968074</v>
      </c>
      <c r="G21" s="151">
        <v>5076614</v>
      </c>
      <c r="H21" s="150">
        <v>71</v>
      </c>
      <c r="I21" s="151">
        <v>9546</v>
      </c>
      <c r="J21" s="151">
        <v>8583</v>
      </c>
      <c r="K21" s="151">
        <v>912473</v>
      </c>
      <c r="L21" s="151">
        <v>503866</v>
      </c>
      <c r="M21" s="150">
        <f t="shared" si="0"/>
        <v>1270</v>
      </c>
      <c r="N21" s="151">
        <f t="shared" si="1"/>
        <v>128662</v>
      </c>
      <c r="O21" s="151">
        <f t="shared" si="2"/>
        <v>125587</v>
      </c>
      <c r="P21" s="151">
        <f t="shared" si="3"/>
        <v>10880547</v>
      </c>
      <c r="Q21" s="152">
        <f t="shared" si="4"/>
        <v>5580480</v>
      </c>
    </row>
    <row r="22" spans="1:17" ht="16.7" customHeight="1" thickBot="1">
      <c r="A22" s="153" t="s">
        <v>126</v>
      </c>
      <c r="B22" s="218" t="s">
        <v>181</v>
      </c>
      <c r="C22" s="280">
        <v>607</v>
      </c>
      <c r="D22" s="155">
        <v>59276</v>
      </c>
      <c r="E22" s="155">
        <v>58684</v>
      </c>
      <c r="F22" s="155">
        <v>4963818</v>
      </c>
      <c r="G22" s="155">
        <v>2506716</v>
      </c>
      <c r="H22" s="154">
        <v>33</v>
      </c>
      <c r="I22" s="155">
        <v>4645</v>
      </c>
      <c r="J22" s="155">
        <v>4373</v>
      </c>
      <c r="K22" s="155">
        <v>435982</v>
      </c>
      <c r="L22" s="155">
        <v>231468</v>
      </c>
      <c r="M22" s="154">
        <f t="shared" si="0"/>
        <v>640</v>
      </c>
      <c r="N22" s="155">
        <f t="shared" si="1"/>
        <v>63921</v>
      </c>
      <c r="O22" s="155">
        <f t="shared" si="2"/>
        <v>63057</v>
      </c>
      <c r="P22" s="155">
        <f t="shared" si="3"/>
        <v>5399800</v>
      </c>
      <c r="Q22" s="156">
        <f t="shared" si="4"/>
        <v>2738184</v>
      </c>
    </row>
    <row r="23" spans="1:17" ht="16.7" customHeight="1">
      <c r="A23" s="158"/>
      <c r="B23" s="217" t="s">
        <v>179</v>
      </c>
      <c r="C23" s="168">
        <v>633</v>
      </c>
      <c r="D23" s="151">
        <v>63243</v>
      </c>
      <c r="E23" s="151">
        <v>62350</v>
      </c>
      <c r="F23" s="151">
        <v>5300111</v>
      </c>
      <c r="G23" s="151">
        <v>2687490</v>
      </c>
      <c r="H23" s="150">
        <v>41</v>
      </c>
      <c r="I23" s="151">
        <v>3045</v>
      </c>
      <c r="J23" s="151">
        <v>2816</v>
      </c>
      <c r="K23" s="151">
        <v>288929</v>
      </c>
      <c r="L23" s="151">
        <v>155720</v>
      </c>
      <c r="M23" s="150">
        <f t="shared" si="0"/>
        <v>674</v>
      </c>
      <c r="N23" s="151">
        <f t="shared" si="1"/>
        <v>66288</v>
      </c>
      <c r="O23" s="151">
        <f t="shared" si="2"/>
        <v>65166</v>
      </c>
      <c r="P23" s="151">
        <f t="shared" si="3"/>
        <v>5589040</v>
      </c>
      <c r="Q23" s="152">
        <f t="shared" si="4"/>
        <v>2843210</v>
      </c>
    </row>
    <row r="24" spans="1:17" ht="16.7" customHeight="1" thickBot="1">
      <c r="A24" s="153" t="s">
        <v>127</v>
      </c>
      <c r="B24" s="218" t="s">
        <v>181</v>
      </c>
      <c r="C24" s="280">
        <v>254</v>
      </c>
      <c r="D24" s="155">
        <v>25497</v>
      </c>
      <c r="E24" s="155">
        <v>24874</v>
      </c>
      <c r="F24" s="155">
        <v>2130056</v>
      </c>
      <c r="G24" s="155">
        <v>1092496</v>
      </c>
      <c r="H24" s="154">
        <v>16</v>
      </c>
      <c r="I24" s="155">
        <v>1912</v>
      </c>
      <c r="J24" s="155">
        <v>1762</v>
      </c>
      <c r="K24" s="155">
        <v>180266</v>
      </c>
      <c r="L24" s="155">
        <v>97685</v>
      </c>
      <c r="M24" s="154">
        <f t="shared" si="0"/>
        <v>270</v>
      </c>
      <c r="N24" s="155">
        <f t="shared" si="1"/>
        <v>27409</v>
      </c>
      <c r="O24" s="155">
        <f t="shared" si="2"/>
        <v>26636</v>
      </c>
      <c r="P24" s="155">
        <f t="shared" si="3"/>
        <v>2310322</v>
      </c>
      <c r="Q24" s="156">
        <f t="shared" si="4"/>
        <v>1190181</v>
      </c>
    </row>
    <row r="25" spans="1:17" ht="16.7" customHeight="1">
      <c r="A25" s="158"/>
      <c r="B25" s="217" t="s">
        <v>179</v>
      </c>
      <c r="C25" s="168">
        <v>669</v>
      </c>
      <c r="D25" s="151">
        <v>68416</v>
      </c>
      <c r="E25" s="151">
        <v>66358</v>
      </c>
      <c r="F25" s="151">
        <v>5710987</v>
      </c>
      <c r="G25" s="151">
        <v>2947194</v>
      </c>
      <c r="H25" s="150">
        <v>36</v>
      </c>
      <c r="I25" s="151">
        <v>4851</v>
      </c>
      <c r="J25" s="151">
        <v>4070</v>
      </c>
      <c r="K25" s="151">
        <v>482714</v>
      </c>
      <c r="L25" s="151">
        <v>286532</v>
      </c>
      <c r="M25" s="150">
        <f t="shared" si="0"/>
        <v>705</v>
      </c>
      <c r="N25" s="151">
        <f t="shared" si="1"/>
        <v>73267</v>
      </c>
      <c r="O25" s="151">
        <f t="shared" si="2"/>
        <v>70428</v>
      </c>
      <c r="P25" s="151">
        <f t="shared" si="3"/>
        <v>6193701</v>
      </c>
      <c r="Q25" s="152">
        <f t="shared" si="4"/>
        <v>3233726</v>
      </c>
    </row>
    <row r="26" spans="1:17" ht="16.7" customHeight="1" thickBot="1">
      <c r="A26" s="153" t="s">
        <v>128</v>
      </c>
      <c r="B26" s="218" t="s">
        <v>181</v>
      </c>
      <c r="C26" s="280">
        <v>265</v>
      </c>
      <c r="D26" s="155">
        <v>28132</v>
      </c>
      <c r="E26" s="155">
        <v>27038</v>
      </c>
      <c r="F26" s="155">
        <v>2346862</v>
      </c>
      <c r="G26" s="155">
        <v>1220264</v>
      </c>
      <c r="H26" s="154">
        <v>20</v>
      </c>
      <c r="I26" s="155">
        <v>2776</v>
      </c>
      <c r="J26" s="155">
        <v>2709</v>
      </c>
      <c r="K26" s="155">
        <v>265643</v>
      </c>
      <c r="L26" s="155">
        <v>136338</v>
      </c>
      <c r="M26" s="154">
        <f t="shared" si="0"/>
        <v>285</v>
      </c>
      <c r="N26" s="155">
        <f t="shared" si="1"/>
        <v>30908</v>
      </c>
      <c r="O26" s="155">
        <f t="shared" si="2"/>
        <v>29747</v>
      </c>
      <c r="P26" s="155">
        <f t="shared" si="3"/>
        <v>2612505</v>
      </c>
      <c r="Q26" s="156">
        <f t="shared" si="4"/>
        <v>1356602</v>
      </c>
    </row>
    <row r="27" spans="1:17" ht="16.7" customHeight="1">
      <c r="A27" s="158"/>
      <c r="B27" s="217" t="s">
        <v>179</v>
      </c>
      <c r="C27" s="168">
        <v>1089</v>
      </c>
      <c r="D27" s="151">
        <v>116490</v>
      </c>
      <c r="E27" s="151">
        <v>112310</v>
      </c>
      <c r="F27" s="151">
        <v>9869320</v>
      </c>
      <c r="G27" s="151">
        <v>5116734</v>
      </c>
      <c r="H27" s="150">
        <v>126</v>
      </c>
      <c r="I27" s="151">
        <v>18133</v>
      </c>
      <c r="J27" s="151">
        <v>16805</v>
      </c>
      <c r="K27" s="151">
        <v>1743510</v>
      </c>
      <c r="L27" s="151">
        <v>937351</v>
      </c>
      <c r="M27" s="150">
        <f>C27+H27</f>
        <v>1215</v>
      </c>
      <c r="N27" s="151">
        <f t="shared" si="1"/>
        <v>134623</v>
      </c>
      <c r="O27" s="151">
        <f t="shared" si="2"/>
        <v>129115</v>
      </c>
      <c r="P27" s="151">
        <f t="shared" si="3"/>
        <v>11612830</v>
      </c>
      <c r="Q27" s="152">
        <f t="shared" si="4"/>
        <v>6054085</v>
      </c>
    </row>
    <row r="28" spans="1:17" ht="16.7" customHeight="1" thickBot="1">
      <c r="A28" s="153" t="s">
        <v>129</v>
      </c>
      <c r="B28" s="218" t="s">
        <v>181</v>
      </c>
      <c r="C28" s="280">
        <v>556</v>
      </c>
      <c r="D28" s="155">
        <v>58875</v>
      </c>
      <c r="E28" s="155">
        <v>56456</v>
      </c>
      <c r="F28" s="155">
        <v>4978896</v>
      </c>
      <c r="G28" s="155">
        <v>2596868</v>
      </c>
      <c r="H28" s="154">
        <v>70</v>
      </c>
      <c r="I28" s="155">
        <v>8110</v>
      </c>
      <c r="J28" s="155">
        <v>7195</v>
      </c>
      <c r="K28" s="155">
        <v>773146</v>
      </c>
      <c r="L28" s="155">
        <v>433399</v>
      </c>
      <c r="M28" s="154">
        <f t="shared" si="0"/>
        <v>626</v>
      </c>
      <c r="N28" s="155">
        <f t="shared" si="1"/>
        <v>66985</v>
      </c>
      <c r="O28" s="155">
        <f t="shared" si="2"/>
        <v>63651</v>
      </c>
      <c r="P28" s="155">
        <f t="shared" si="3"/>
        <v>5752042</v>
      </c>
      <c r="Q28" s="156">
        <f t="shared" si="4"/>
        <v>3030267</v>
      </c>
    </row>
    <row r="29" spans="1:17" ht="16.7" customHeight="1">
      <c r="A29" s="158"/>
      <c r="B29" s="217" t="s">
        <v>179</v>
      </c>
      <c r="C29" s="168">
        <v>691</v>
      </c>
      <c r="D29" s="151">
        <v>69428</v>
      </c>
      <c r="E29" s="151">
        <v>68007</v>
      </c>
      <c r="F29" s="151">
        <v>5833659</v>
      </c>
      <c r="G29" s="151">
        <v>2980729</v>
      </c>
      <c r="H29" s="150">
        <v>57</v>
      </c>
      <c r="I29" s="151">
        <v>4683</v>
      </c>
      <c r="J29" s="151">
        <v>4230</v>
      </c>
      <c r="K29" s="151">
        <v>432488</v>
      </c>
      <c r="L29" s="151">
        <v>238495</v>
      </c>
      <c r="M29" s="150">
        <f t="shared" si="0"/>
        <v>748</v>
      </c>
      <c r="N29" s="151">
        <f t="shared" si="1"/>
        <v>74111</v>
      </c>
      <c r="O29" s="151">
        <f t="shared" si="2"/>
        <v>72237</v>
      </c>
      <c r="P29" s="151">
        <f t="shared" si="3"/>
        <v>6266147</v>
      </c>
      <c r="Q29" s="152">
        <f t="shared" si="4"/>
        <v>3219224</v>
      </c>
    </row>
    <row r="30" spans="1:17" ht="16.7" customHeight="1" thickBot="1">
      <c r="A30" s="153" t="s">
        <v>130</v>
      </c>
      <c r="B30" s="218" t="s">
        <v>181</v>
      </c>
      <c r="C30" s="280">
        <v>243</v>
      </c>
      <c r="D30" s="155">
        <v>24961</v>
      </c>
      <c r="E30" s="155">
        <v>24317</v>
      </c>
      <c r="F30" s="155">
        <v>2097673</v>
      </c>
      <c r="G30" s="155">
        <v>1076745</v>
      </c>
      <c r="H30" s="154">
        <v>13</v>
      </c>
      <c r="I30" s="155">
        <v>2519</v>
      </c>
      <c r="J30" s="155">
        <v>2464</v>
      </c>
      <c r="K30" s="155">
        <v>243699</v>
      </c>
      <c r="L30" s="155">
        <v>125282</v>
      </c>
      <c r="M30" s="154">
        <f t="shared" si="0"/>
        <v>256</v>
      </c>
      <c r="N30" s="155">
        <f t="shared" si="1"/>
        <v>27480</v>
      </c>
      <c r="O30" s="155">
        <f t="shared" si="2"/>
        <v>26781</v>
      </c>
      <c r="P30" s="155">
        <f t="shared" si="3"/>
        <v>2341372</v>
      </c>
      <c r="Q30" s="156">
        <f t="shared" si="4"/>
        <v>1202027</v>
      </c>
    </row>
    <row r="31" spans="1:17" ht="16.7" customHeight="1">
      <c r="A31" s="158"/>
      <c r="B31" s="217" t="s">
        <v>179</v>
      </c>
      <c r="C31" s="168">
        <v>1078</v>
      </c>
      <c r="D31" s="151">
        <v>114853</v>
      </c>
      <c r="E31" s="151">
        <v>111670</v>
      </c>
      <c r="F31" s="151">
        <v>9666962</v>
      </c>
      <c r="G31" s="151">
        <v>4969224</v>
      </c>
      <c r="H31" s="150">
        <v>97</v>
      </c>
      <c r="I31" s="151">
        <v>10202</v>
      </c>
      <c r="J31" s="151">
        <v>9307</v>
      </c>
      <c r="K31" s="151">
        <v>958990</v>
      </c>
      <c r="L31" s="151">
        <v>522068</v>
      </c>
      <c r="M31" s="150">
        <f t="shared" si="0"/>
        <v>1175</v>
      </c>
      <c r="N31" s="151">
        <f t="shared" si="1"/>
        <v>125055</v>
      </c>
      <c r="O31" s="151">
        <f t="shared" si="2"/>
        <v>120977</v>
      </c>
      <c r="P31" s="151">
        <f t="shared" si="3"/>
        <v>10625952</v>
      </c>
      <c r="Q31" s="152">
        <f t="shared" si="4"/>
        <v>5491292</v>
      </c>
    </row>
    <row r="32" spans="1:17" ht="16.7" customHeight="1" thickBot="1">
      <c r="A32" s="153" t="s">
        <v>131</v>
      </c>
      <c r="B32" s="218" t="s">
        <v>181</v>
      </c>
      <c r="C32" s="280">
        <v>508</v>
      </c>
      <c r="D32" s="155">
        <v>54425</v>
      </c>
      <c r="E32" s="155">
        <v>53303</v>
      </c>
      <c r="F32" s="155">
        <v>4603117</v>
      </c>
      <c r="G32" s="155">
        <v>2348274</v>
      </c>
      <c r="H32" s="154">
        <v>50</v>
      </c>
      <c r="I32" s="155">
        <v>9098</v>
      </c>
      <c r="J32" s="155">
        <v>7951</v>
      </c>
      <c r="K32" s="155">
        <v>899957</v>
      </c>
      <c r="L32" s="155">
        <v>509411</v>
      </c>
      <c r="M32" s="154">
        <f t="shared" si="0"/>
        <v>558</v>
      </c>
      <c r="N32" s="155">
        <f t="shared" si="1"/>
        <v>63523</v>
      </c>
      <c r="O32" s="155">
        <f t="shared" si="2"/>
        <v>61254</v>
      </c>
      <c r="P32" s="155">
        <f t="shared" si="3"/>
        <v>5503074</v>
      </c>
      <c r="Q32" s="156">
        <f t="shared" si="4"/>
        <v>2857685</v>
      </c>
    </row>
    <row r="33" spans="1:17" ht="16.7" customHeight="1">
      <c r="A33" s="158"/>
      <c r="B33" s="217" t="s">
        <v>179</v>
      </c>
      <c r="C33" s="168">
        <v>429</v>
      </c>
      <c r="D33" s="151">
        <v>50638</v>
      </c>
      <c r="E33" s="151">
        <v>48242</v>
      </c>
      <c r="F33" s="151">
        <v>4252107</v>
      </c>
      <c r="G33" s="151">
        <v>2229947</v>
      </c>
      <c r="H33" s="150">
        <v>55</v>
      </c>
      <c r="I33" s="151">
        <v>9548</v>
      </c>
      <c r="J33" s="151">
        <v>8736</v>
      </c>
      <c r="K33" s="151">
        <v>911035</v>
      </c>
      <c r="L33" s="151">
        <v>494199</v>
      </c>
      <c r="M33" s="150">
        <f t="shared" si="0"/>
        <v>484</v>
      </c>
      <c r="N33" s="151">
        <f t="shared" si="1"/>
        <v>60186</v>
      </c>
      <c r="O33" s="151">
        <f t="shared" si="2"/>
        <v>56978</v>
      </c>
      <c r="P33" s="151">
        <f t="shared" si="3"/>
        <v>5163142</v>
      </c>
      <c r="Q33" s="152">
        <f t="shared" si="4"/>
        <v>2724146</v>
      </c>
    </row>
    <row r="34" spans="1:17" ht="16.7" customHeight="1" thickBot="1">
      <c r="A34" s="153" t="s">
        <v>132</v>
      </c>
      <c r="B34" s="218" t="s">
        <v>181</v>
      </c>
      <c r="C34" s="280">
        <v>172</v>
      </c>
      <c r="D34" s="155">
        <v>19086</v>
      </c>
      <c r="E34" s="155">
        <v>18154</v>
      </c>
      <c r="F34" s="155">
        <v>1624893</v>
      </c>
      <c r="G34" s="155">
        <v>852032</v>
      </c>
      <c r="H34" s="154">
        <v>18</v>
      </c>
      <c r="I34" s="155">
        <v>3512</v>
      </c>
      <c r="J34" s="155">
        <v>3424</v>
      </c>
      <c r="K34" s="155">
        <v>334722</v>
      </c>
      <c r="L34" s="155">
        <v>171877</v>
      </c>
      <c r="M34" s="154">
        <f t="shared" si="0"/>
        <v>190</v>
      </c>
      <c r="N34" s="155">
        <f t="shared" si="1"/>
        <v>22598</v>
      </c>
      <c r="O34" s="155">
        <f t="shared" si="2"/>
        <v>21578</v>
      </c>
      <c r="P34" s="155">
        <f t="shared" si="3"/>
        <v>1959615</v>
      </c>
      <c r="Q34" s="156">
        <f t="shared" si="4"/>
        <v>1023909</v>
      </c>
    </row>
    <row r="35" spans="1:17" ht="16.7" customHeight="1">
      <c r="A35" s="158"/>
      <c r="B35" s="217" t="s">
        <v>179</v>
      </c>
      <c r="C35" s="150">
        <v>1298</v>
      </c>
      <c r="D35" s="151">
        <v>131098</v>
      </c>
      <c r="E35" s="151">
        <v>129091</v>
      </c>
      <c r="F35" s="151">
        <v>10950508</v>
      </c>
      <c r="G35" s="151">
        <v>5559161</v>
      </c>
      <c r="H35" s="168">
        <v>70</v>
      </c>
      <c r="I35" s="151">
        <v>9558</v>
      </c>
      <c r="J35" s="151">
        <v>9174</v>
      </c>
      <c r="K35" s="151">
        <v>898233</v>
      </c>
      <c r="L35" s="151">
        <v>468634</v>
      </c>
      <c r="M35" s="150">
        <f t="shared" si="0"/>
        <v>1368</v>
      </c>
      <c r="N35" s="151">
        <f t="shared" si="1"/>
        <v>140656</v>
      </c>
      <c r="O35" s="151">
        <f t="shared" si="2"/>
        <v>138265</v>
      </c>
      <c r="P35" s="151">
        <f t="shared" si="3"/>
        <v>11848741</v>
      </c>
      <c r="Q35" s="152">
        <f t="shared" si="4"/>
        <v>6027795</v>
      </c>
    </row>
    <row r="36" spans="1:17" ht="16.7" customHeight="1" thickBot="1">
      <c r="A36" s="153" t="s">
        <v>133</v>
      </c>
      <c r="B36" s="218" t="s">
        <v>181</v>
      </c>
      <c r="C36" s="154">
        <v>530</v>
      </c>
      <c r="D36" s="155">
        <v>53179</v>
      </c>
      <c r="E36" s="155">
        <v>52359</v>
      </c>
      <c r="F36" s="155">
        <v>4433113</v>
      </c>
      <c r="G36" s="155">
        <v>2251238</v>
      </c>
      <c r="H36" s="280">
        <v>19</v>
      </c>
      <c r="I36" s="155">
        <v>2577</v>
      </c>
      <c r="J36" s="155">
        <v>2479</v>
      </c>
      <c r="K36" s="155">
        <v>248673</v>
      </c>
      <c r="L36" s="155">
        <v>129387</v>
      </c>
      <c r="M36" s="154">
        <f t="shared" si="0"/>
        <v>549</v>
      </c>
      <c r="N36" s="155">
        <f t="shared" si="1"/>
        <v>55756</v>
      </c>
      <c r="O36" s="155">
        <f t="shared" si="2"/>
        <v>54838</v>
      </c>
      <c r="P36" s="155">
        <f t="shared" si="3"/>
        <v>4681786</v>
      </c>
      <c r="Q36" s="156">
        <f t="shared" si="4"/>
        <v>2380625</v>
      </c>
    </row>
    <row r="37" spans="1:17" ht="16.7" customHeight="1">
      <c r="A37" s="158"/>
      <c r="B37" s="217" t="s">
        <v>179</v>
      </c>
      <c r="C37" s="168">
        <v>526</v>
      </c>
      <c r="D37" s="151">
        <v>55159</v>
      </c>
      <c r="E37" s="151">
        <v>54199</v>
      </c>
      <c r="F37" s="151">
        <v>4584700</v>
      </c>
      <c r="G37" s="151">
        <v>2333845</v>
      </c>
      <c r="H37" s="168">
        <v>19</v>
      </c>
      <c r="I37" s="151">
        <v>3789</v>
      </c>
      <c r="J37" s="151">
        <v>3297</v>
      </c>
      <c r="K37" s="151">
        <v>363262</v>
      </c>
      <c r="L37" s="151">
        <v>207083</v>
      </c>
      <c r="M37" s="150">
        <f>C37+H37</f>
        <v>545</v>
      </c>
      <c r="N37" s="151">
        <f t="shared" si="1"/>
        <v>58948</v>
      </c>
      <c r="O37" s="151">
        <f t="shared" si="2"/>
        <v>57496</v>
      </c>
      <c r="P37" s="151">
        <f t="shared" si="3"/>
        <v>4947962</v>
      </c>
      <c r="Q37" s="152">
        <f t="shared" si="4"/>
        <v>2540928</v>
      </c>
    </row>
    <row r="38" spans="1:17" ht="16.7" customHeight="1" thickBot="1">
      <c r="A38" s="153" t="s">
        <v>134</v>
      </c>
      <c r="B38" s="218" t="s">
        <v>181</v>
      </c>
      <c r="C38" s="280">
        <v>199</v>
      </c>
      <c r="D38" s="155">
        <v>21450</v>
      </c>
      <c r="E38" s="155">
        <v>21036</v>
      </c>
      <c r="F38" s="155">
        <v>1794245</v>
      </c>
      <c r="G38" s="155">
        <v>913964</v>
      </c>
      <c r="H38" s="280">
        <v>20</v>
      </c>
      <c r="I38" s="155">
        <v>2164</v>
      </c>
      <c r="J38" s="155">
        <v>2133</v>
      </c>
      <c r="K38" s="155">
        <v>208067</v>
      </c>
      <c r="L38" s="155">
        <v>105346</v>
      </c>
      <c r="M38" s="154">
        <f t="shared" si="0"/>
        <v>219</v>
      </c>
      <c r="N38" s="155">
        <f t="shared" si="1"/>
        <v>23614</v>
      </c>
      <c r="O38" s="155">
        <f t="shared" si="2"/>
        <v>23169</v>
      </c>
      <c r="P38" s="155">
        <f t="shared" si="3"/>
        <v>2002312</v>
      </c>
      <c r="Q38" s="156">
        <f t="shared" si="4"/>
        <v>1019310</v>
      </c>
    </row>
    <row r="39" spans="1:17" ht="16.7" customHeight="1">
      <c r="A39" s="158"/>
      <c r="B39" s="217" t="s">
        <v>179</v>
      </c>
      <c r="C39" s="168">
        <v>813</v>
      </c>
      <c r="D39" s="151">
        <v>85119</v>
      </c>
      <c r="E39" s="151">
        <v>83007</v>
      </c>
      <c r="F39" s="151">
        <v>7177088</v>
      </c>
      <c r="G39" s="151">
        <v>3681518</v>
      </c>
      <c r="H39" s="150">
        <v>54</v>
      </c>
      <c r="I39" s="151">
        <v>8219</v>
      </c>
      <c r="J39" s="151">
        <v>7541</v>
      </c>
      <c r="K39" s="151">
        <v>790704</v>
      </c>
      <c r="L39" s="151">
        <v>429809</v>
      </c>
      <c r="M39" s="150">
        <f>C39+H39</f>
        <v>867</v>
      </c>
      <c r="N39" s="151">
        <f t="shared" si="1"/>
        <v>93338</v>
      </c>
      <c r="O39" s="151">
        <f t="shared" si="2"/>
        <v>90548</v>
      </c>
      <c r="P39" s="151">
        <f t="shared" si="3"/>
        <v>7967792</v>
      </c>
      <c r="Q39" s="152">
        <f t="shared" si="4"/>
        <v>4111327</v>
      </c>
    </row>
    <row r="40" spans="1:17" ht="16.7" customHeight="1" thickBot="1">
      <c r="A40" s="153" t="s">
        <v>135</v>
      </c>
      <c r="B40" s="218" t="s">
        <v>181</v>
      </c>
      <c r="C40" s="280">
        <v>325</v>
      </c>
      <c r="D40" s="155">
        <v>34241</v>
      </c>
      <c r="E40" s="155">
        <v>33641</v>
      </c>
      <c r="F40" s="155">
        <v>2885530</v>
      </c>
      <c r="G40" s="155">
        <v>1468587</v>
      </c>
      <c r="H40" s="154">
        <v>21</v>
      </c>
      <c r="I40" s="155">
        <v>4788</v>
      </c>
      <c r="J40" s="155">
        <v>4409</v>
      </c>
      <c r="K40" s="155">
        <v>459665</v>
      </c>
      <c r="L40" s="155">
        <v>248707</v>
      </c>
      <c r="M40" s="154">
        <f t="shared" si="0"/>
        <v>346</v>
      </c>
      <c r="N40" s="155">
        <f t="shared" si="1"/>
        <v>39029</v>
      </c>
      <c r="O40" s="155">
        <f t="shared" si="2"/>
        <v>38050</v>
      </c>
      <c r="P40" s="155">
        <f t="shared" si="3"/>
        <v>3345195</v>
      </c>
      <c r="Q40" s="156">
        <f t="shared" si="4"/>
        <v>1717294</v>
      </c>
    </row>
    <row r="41" spans="1:17" ht="16.7" customHeight="1">
      <c r="A41" s="158"/>
      <c r="B41" s="217" t="s">
        <v>179</v>
      </c>
      <c r="C41" s="150">
        <v>658</v>
      </c>
      <c r="D41" s="151">
        <v>65742</v>
      </c>
      <c r="E41" s="151">
        <v>64589</v>
      </c>
      <c r="F41" s="151">
        <v>5525616</v>
      </c>
      <c r="G41" s="151">
        <v>2810830</v>
      </c>
      <c r="H41" s="150">
        <v>39</v>
      </c>
      <c r="I41" s="151">
        <v>7153</v>
      </c>
      <c r="J41" s="151">
        <v>6997</v>
      </c>
      <c r="K41" s="151">
        <v>670785</v>
      </c>
      <c r="L41" s="151">
        <v>343440</v>
      </c>
      <c r="M41" s="150">
        <f t="shared" si="0"/>
        <v>697</v>
      </c>
      <c r="N41" s="151">
        <f t="shared" si="1"/>
        <v>72895</v>
      </c>
      <c r="O41" s="151">
        <f t="shared" si="2"/>
        <v>71586</v>
      </c>
      <c r="P41" s="151">
        <f t="shared" si="3"/>
        <v>6196401</v>
      </c>
      <c r="Q41" s="152">
        <f t="shared" si="4"/>
        <v>3154270</v>
      </c>
    </row>
    <row r="42" spans="1:17" ht="16.7" customHeight="1" thickBot="1">
      <c r="A42" s="153" t="s">
        <v>136</v>
      </c>
      <c r="B42" s="218" t="s">
        <v>181</v>
      </c>
      <c r="C42" s="154">
        <v>419</v>
      </c>
      <c r="D42" s="155">
        <v>40429</v>
      </c>
      <c r="E42" s="155">
        <v>39998</v>
      </c>
      <c r="F42" s="155">
        <v>3403735</v>
      </c>
      <c r="G42" s="155">
        <v>1719676</v>
      </c>
      <c r="H42" s="154">
        <v>11</v>
      </c>
      <c r="I42" s="155">
        <v>2132</v>
      </c>
      <c r="J42" s="155">
        <v>2125</v>
      </c>
      <c r="K42" s="155">
        <v>202294</v>
      </c>
      <c r="L42" s="155">
        <v>101444</v>
      </c>
      <c r="M42" s="154">
        <f t="shared" si="0"/>
        <v>430</v>
      </c>
      <c r="N42" s="155">
        <f t="shared" si="1"/>
        <v>42561</v>
      </c>
      <c r="O42" s="155">
        <f t="shared" si="2"/>
        <v>42123</v>
      </c>
      <c r="P42" s="155">
        <f t="shared" si="3"/>
        <v>3606029</v>
      </c>
      <c r="Q42" s="156">
        <f t="shared" si="4"/>
        <v>1821120</v>
      </c>
    </row>
    <row r="43" spans="1:17" ht="16.7" customHeight="1">
      <c r="A43" s="159" t="s">
        <v>180</v>
      </c>
      <c r="B43" s="160"/>
      <c r="C43" s="150">
        <f t="shared" ref="C43:L43" si="6">C7+C9+C11+C13+C15+C17+C19+C21+C23+C25+C27+C29+C31+C33+C35+C37+C39+C41</f>
        <v>12933</v>
      </c>
      <c r="D43" s="151">
        <f t="shared" si="6"/>
        <v>1329876</v>
      </c>
      <c r="E43" s="151">
        <f t="shared" si="6"/>
        <v>1297627</v>
      </c>
      <c r="F43" s="151">
        <f t="shared" si="6"/>
        <v>111511317</v>
      </c>
      <c r="G43" s="152">
        <f t="shared" si="6"/>
        <v>57154599</v>
      </c>
      <c r="H43" s="150">
        <f t="shared" si="6"/>
        <v>984</v>
      </c>
      <c r="I43" s="151">
        <f t="shared" si="6"/>
        <v>118916</v>
      </c>
      <c r="J43" s="151">
        <f t="shared" si="6"/>
        <v>107736</v>
      </c>
      <c r="K43" s="151">
        <f t="shared" si="6"/>
        <v>11370485</v>
      </c>
      <c r="L43" s="152">
        <f t="shared" si="6"/>
        <v>6251305</v>
      </c>
      <c r="M43" s="150">
        <f>C43+H43</f>
        <v>13917</v>
      </c>
      <c r="N43" s="151">
        <f t="shared" si="1"/>
        <v>1448792</v>
      </c>
      <c r="O43" s="151">
        <f t="shared" si="2"/>
        <v>1405363</v>
      </c>
      <c r="P43" s="151">
        <f t="shared" si="3"/>
        <v>122881802</v>
      </c>
      <c r="Q43" s="152">
        <f t="shared" si="4"/>
        <v>63405904</v>
      </c>
    </row>
    <row r="44" spans="1:17" ht="16.7" customHeight="1">
      <c r="A44" s="291" t="s">
        <v>183</v>
      </c>
      <c r="B44" s="161"/>
      <c r="C44" s="164">
        <f>C8+C10+C12+C14+C16+C18+C20+C22+C24+C26+C28+C30+C32+C34+C36+C38+C40+C42</f>
        <v>5837</v>
      </c>
      <c r="D44" s="162">
        <f>D8+D10+D12+D14+D16+D18+D20+D22+D24+D26+D28+D30+D32+D34+D36+D38+D40+D42</f>
        <v>595574</v>
      </c>
      <c r="E44" s="162">
        <f>E8+E10+E12+E14+E16+E18+E20+E22+E24+E26+E28+E30+E32+E34+E36+E38+E40+E42</f>
        <v>581916</v>
      </c>
      <c r="F44" s="162">
        <f>F8+F10+F12+F14+F16+F18+F20+F22+F24+F26+F28+F30+F32+F34+F36+F38+F40+F42</f>
        <v>50007328</v>
      </c>
      <c r="G44" s="163">
        <f>G8+G10+G12+G14+G16+G18+G20+G22+G24+G26+G28+G30+G32+G34+G36+G38+G40+G42</f>
        <v>25590782</v>
      </c>
      <c r="H44" s="164">
        <f>H14+H16+H18+H20+H22+H24+H26+H28+H30+H32+H34+H36+H38+H40+H42+H8+H10+H12</f>
        <v>449</v>
      </c>
      <c r="I44" s="162">
        <f>I14+I16+I18+I20+I22+I24+I26+I28+I30+I32+I34+I36+I38+I40+I42+I8+I10+I12</f>
        <v>60115</v>
      </c>
      <c r="J44" s="162">
        <f>J14+J16+J18+J20+J22+J24+J26+J28+J30+J32+J34+J36+J38+J40+J42+J8+J10+J12</f>
        <v>55630</v>
      </c>
      <c r="K44" s="162">
        <f>K14+K16+K18+K20+K22+K24+K26+K28+K30+K32+K34+K36+K38+K40+K42+K8+K10+K12</f>
        <v>5778256</v>
      </c>
      <c r="L44" s="163">
        <f>L14+L16+L18+L20+L22+L24+L26+L28+L30+L32+L34+L36+L38+L40+L42+L8+L10+L12</f>
        <v>3117780</v>
      </c>
      <c r="M44" s="164">
        <f t="shared" si="0"/>
        <v>6286</v>
      </c>
      <c r="N44" s="162">
        <f t="shared" si="1"/>
        <v>655689</v>
      </c>
      <c r="O44" s="162">
        <f t="shared" si="2"/>
        <v>637546</v>
      </c>
      <c r="P44" s="162">
        <f t="shared" si="3"/>
        <v>55785584</v>
      </c>
      <c r="Q44" s="163">
        <f t="shared" si="4"/>
        <v>28708562</v>
      </c>
    </row>
    <row r="45" spans="1:17" ht="16.7" customHeight="1" thickBot="1">
      <c r="A45" s="165" t="s">
        <v>33</v>
      </c>
      <c r="B45" s="166"/>
      <c r="C45" s="154">
        <f t="shared" ref="C45:L45" si="7">C43+C44</f>
        <v>18770</v>
      </c>
      <c r="D45" s="155">
        <f t="shared" si="7"/>
        <v>1925450</v>
      </c>
      <c r="E45" s="155">
        <f t="shared" si="7"/>
        <v>1879543</v>
      </c>
      <c r="F45" s="155">
        <f t="shared" si="7"/>
        <v>161518645</v>
      </c>
      <c r="G45" s="156">
        <f t="shared" si="7"/>
        <v>82745381</v>
      </c>
      <c r="H45" s="154">
        <f t="shared" si="7"/>
        <v>1433</v>
      </c>
      <c r="I45" s="155">
        <f t="shared" si="7"/>
        <v>179031</v>
      </c>
      <c r="J45" s="155">
        <f t="shared" si="7"/>
        <v>163366</v>
      </c>
      <c r="K45" s="155">
        <f t="shared" si="7"/>
        <v>17148741</v>
      </c>
      <c r="L45" s="156">
        <f t="shared" si="7"/>
        <v>9369085</v>
      </c>
      <c r="M45" s="154">
        <f t="shared" si="0"/>
        <v>20203</v>
      </c>
      <c r="N45" s="155">
        <f t="shared" si="1"/>
        <v>2104481</v>
      </c>
      <c r="O45" s="155">
        <f t="shared" si="2"/>
        <v>2042909</v>
      </c>
      <c r="P45" s="155">
        <f t="shared" si="3"/>
        <v>178667386</v>
      </c>
      <c r="Q45" s="156">
        <f t="shared" si="4"/>
        <v>92114466</v>
      </c>
    </row>
    <row r="46" spans="1:17">
      <c r="D46" s="238"/>
    </row>
    <row r="47" spans="1:17"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</row>
    <row r="48" spans="1:17"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</row>
    <row r="49" spans="1:17"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</row>
    <row r="50" spans="1:17"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</row>
    <row r="51" spans="1:17"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</row>
    <row r="52" spans="1:17"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</row>
    <row r="53" spans="1:17">
      <c r="A53" s="52"/>
      <c r="B53" s="52"/>
      <c r="C53" s="221"/>
      <c r="D53" s="221"/>
      <c r="E53" s="221"/>
      <c r="F53" s="221"/>
      <c r="G53" s="221"/>
      <c r="H53" s="221"/>
      <c r="I53" s="221"/>
    </row>
    <row r="54" spans="1:17" ht="14.25">
      <c r="A54" s="179"/>
      <c r="B54" s="52"/>
      <c r="C54" s="221"/>
      <c r="D54" s="221"/>
      <c r="E54" s="221"/>
      <c r="F54" s="225"/>
      <c r="G54" s="221"/>
      <c r="H54" s="221"/>
      <c r="I54" s="221"/>
    </row>
    <row r="55" spans="1:17">
      <c r="A55" s="401" t="s">
        <v>162</v>
      </c>
      <c r="B55" s="401"/>
      <c r="C55" s="401"/>
      <c r="D55" s="401"/>
      <c r="E55" s="401"/>
      <c r="F55" s="401"/>
      <c r="G55" s="401"/>
      <c r="H55" s="401"/>
      <c r="I55" s="401"/>
      <c r="J55" s="403" t="s">
        <v>163</v>
      </c>
      <c r="K55" s="403"/>
      <c r="L55" s="403"/>
      <c r="M55" s="403"/>
      <c r="N55" s="403"/>
      <c r="O55" s="403"/>
      <c r="P55" s="403"/>
      <c r="Q55" s="403"/>
    </row>
    <row r="56" spans="1:17">
      <c r="A56" s="170"/>
      <c r="B56" s="104"/>
      <c r="C56" s="35"/>
    </row>
    <row r="57" spans="1:17">
      <c r="A57" s="170"/>
      <c r="B57" s="104"/>
      <c r="C57" s="35"/>
    </row>
    <row r="58" spans="1:17">
      <c r="A58" s="170"/>
      <c r="B58" s="104"/>
      <c r="C58" s="35"/>
    </row>
    <row r="59" spans="1:17">
      <c r="A59" s="87"/>
      <c r="B59" s="87"/>
      <c r="C59" s="35"/>
    </row>
    <row r="60" spans="1:17">
      <c r="A60" s="87"/>
      <c r="B60" s="87"/>
      <c r="C60" s="35"/>
    </row>
    <row r="61" spans="1:17">
      <c r="A61" s="87"/>
      <c r="B61" s="87"/>
      <c r="C61" s="35"/>
    </row>
    <row r="62" spans="1:17">
      <c r="A62" s="87"/>
      <c r="B62" s="87"/>
      <c r="C62" s="35"/>
    </row>
    <row r="63" spans="1:17">
      <c r="A63" s="87"/>
      <c r="B63" s="87"/>
      <c r="C63" s="35"/>
    </row>
    <row r="64" spans="1:17">
      <c r="A64" s="87"/>
      <c r="B64" s="87"/>
      <c r="C64" s="35"/>
    </row>
    <row r="65" spans="1:3">
      <c r="A65" s="87"/>
      <c r="B65" s="87"/>
      <c r="C65" s="35"/>
    </row>
    <row r="66" spans="1:3">
      <c r="A66" s="87"/>
      <c r="B66" s="87"/>
      <c r="C66" s="35"/>
    </row>
    <row r="67" spans="1:3">
      <c r="A67" s="87"/>
      <c r="B67" s="87"/>
      <c r="C67" s="35"/>
    </row>
    <row r="68" spans="1:3">
      <c r="A68" s="87"/>
      <c r="B68" s="87"/>
      <c r="C68" s="35"/>
    </row>
    <row r="69" spans="1:3">
      <c r="A69" s="87"/>
      <c r="B69" s="87"/>
      <c r="C69" s="35"/>
    </row>
    <row r="70" spans="1:3">
      <c r="A70" s="87"/>
      <c r="B70" s="87"/>
      <c r="C70" s="35"/>
    </row>
    <row r="71" spans="1:3">
      <c r="A71" s="87"/>
      <c r="B71" s="87"/>
      <c r="C71" s="35"/>
    </row>
    <row r="72" spans="1:3">
      <c r="A72" s="87"/>
      <c r="B72" s="87"/>
      <c r="C72" s="35"/>
    </row>
    <row r="73" spans="1:3">
      <c r="A73" s="87"/>
      <c r="B73" s="87"/>
      <c r="C73" s="35"/>
    </row>
    <row r="74" spans="1:3">
      <c r="A74" s="87"/>
      <c r="B74" s="87"/>
      <c r="C74" s="35"/>
    </row>
    <row r="75" spans="1:3">
      <c r="A75" s="87"/>
      <c r="B75" s="87"/>
      <c r="C75" s="35"/>
    </row>
    <row r="76" spans="1:3">
      <c r="A76" s="87"/>
      <c r="B76" s="87"/>
      <c r="C76" s="35"/>
    </row>
    <row r="77" spans="1:3">
      <c r="A77" s="87"/>
      <c r="B77" s="87"/>
      <c r="C77" s="35"/>
    </row>
    <row r="78" spans="1:3">
      <c r="A78" s="87"/>
      <c r="B78" s="87"/>
      <c r="C78" s="35"/>
    </row>
    <row r="79" spans="1:3">
      <c r="A79" s="87"/>
      <c r="B79" s="87"/>
      <c r="C79" s="35"/>
    </row>
    <row r="80" spans="1:3">
      <c r="A80" s="87"/>
      <c r="B80" s="87"/>
      <c r="C80" s="35"/>
    </row>
    <row r="81" spans="1:3">
      <c r="A81" s="87"/>
      <c r="B81" s="87"/>
      <c r="C81" s="35"/>
    </row>
    <row r="82" spans="1:3">
      <c r="A82" s="87"/>
      <c r="B82" s="87"/>
      <c r="C82" s="35"/>
    </row>
    <row r="83" spans="1:3">
      <c r="A83" s="87"/>
      <c r="B83" s="87"/>
      <c r="C83" s="35"/>
    </row>
    <row r="84" spans="1:3">
      <c r="A84" s="87"/>
      <c r="B84" s="87"/>
      <c r="C84" s="35"/>
    </row>
    <row r="85" spans="1:3">
      <c r="A85" s="87"/>
      <c r="B85" s="87"/>
      <c r="C85" s="35"/>
    </row>
    <row r="86" spans="1:3">
      <c r="A86" s="87"/>
      <c r="B86" s="87"/>
      <c r="C86" s="35"/>
    </row>
    <row r="87" spans="1:3">
      <c r="A87" s="87"/>
      <c r="B87" s="87"/>
      <c r="C87" s="35"/>
    </row>
    <row r="88" spans="1:3">
      <c r="A88" s="87"/>
      <c r="B88" s="87"/>
      <c r="C88" s="35"/>
    </row>
    <row r="89" spans="1:3">
      <c r="A89" s="87"/>
      <c r="B89" s="87"/>
      <c r="C89" s="35"/>
    </row>
    <row r="90" spans="1:3">
      <c r="A90" s="87"/>
      <c r="B90" s="87"/>
      <c r="C90" s="35"/>
    </row>
    <row r="91" spans="1:3">
      <c r="A91" s="87"/>
      <c r="B91" s="87"/>
      <c r="C91" s="35"/>
    </row>
    <row r="92" spans="1:3">
      <c r="A92" s="87"/>
      <c r="B92" s="87"/>
      <c r="C92" s="35"/>
    </row>
    <row r="93" spans="1:3">
      <c r="A93" s="87"/>
      <c r="B93" s="87"/>
      <c r="C93" s="35"/>
    </row>
    <row r="94" spans="1:3">
      <c r="A94" s="87"/>
      <c r="B94" s="87"/>
      <c r="C94" s="35"/>
    </row>
    <row r="95" spans="1:3">
      <c r="A95" s="87"/>
      <c r="B95" s="87"/>
      <c r="C95" s="35"/>
    </row>
    <row r="96" spans="1:3">
      <c r="A96" s="87"/>
      <c r="B96" s="87"/>
      <c r="C96" s="35"/>
    </row>
    <row r="97" spans="1:3">
      <c r="A97" s="87"/>
      <c r="B97" s="87"/>
      <c r="C97" s="35"/>
    </row>
    <row r="98" spans="1:3">
      <c r="A98" s="87"/>
      <c r="B98" s="87"/>
      <c r="C98" s="35"/>
    </row>
    <row r="99" spans="1:3">
      <c r="A99" s="87"/>
      <c r="B99" s="87"/>
      <c r="C99" s="35"/>
    </row>
    <row r="100" spans="1:3">
      <c r="A100" s="87"/>
      <c r="B100" s="87"/>
      <c r="C100" s="35"/>
    </row>
    <row r="101" spans="1:3">
      <c r="A101" s="87"/>
      <c r="B101" s="87"/>
      <c r="C101" s="35"/>
    </row>
    <row r="102" spans="1:3">
      <c r="A102" s="87"/>
      <c r="B102" s="87"/>
      <c r="C102" s="35"/>
    </row>
    <row r="103" spans="1:3">
      <c r="A103" s="87"/>
      <c r="B103" s="87"/>
      <c r="C103" s="35"/>
    </row>
    <row r="104" spans="1:3">
      <c r="A104" s="87"/>
      <c r="B104" s="87"/>
      <c r="C104" s="35"/>
    </row>
    <row r="105" spans="1:3">
      <c r="A105" s="87"/>
      <c r="B105" s="87"/>
      <c r="C105" s="35"/>
    </row>
    <row r="106" spans="1:3">
      <c r="A106" s="87"/>
      <c r="B106" s="87"/>
      <c r="C106" s="35"/>
    </row>
    <row r="107" spans="1:3">
      <c r="A107" s="87"/>
      <c r="B107" s="87"/>
      <c r="C107" s="35"/>
    </row>
    <row r="108" spans="1:3">
      <c r="A108" s="87"/>
      <c r="B108" s="87"/>
      <c r="C108" s="35"/>
    </row>
  </sheetData>
  <mergeCells count="2">
    <mergeCell ref="A55:I55"/>
    <mergeCell ref="J55:Q55"/>
  </mergeCells>
  <phoneticPr fontId="3"/>
  <pageMargins left="0.70866141732283461" right="0.11811023622047244" top="0.74803149606299213" bottom="0.74803149606299213" header="0.31496062992125984" footer="0.31496062992125984"/>
  <pageSetup paperSize="9" scale="93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固定資産税</vt:lpstr>
      <vt:lpstr>88～89</vt:lpstr>
      <vt:lpstr>90～91</vt:lpstr>
      <vt:lpstr>92～93</vt:lpstr>
      <vt:lpstr>94</vt:lpstr>
      <vt:lpstr>95</vt:lpstr>
      <vt:lpstr>96～97</vt:lpstr>
      <vt:lpstr>98～99</vt:lpstr>
      <vt:lpstr>100～101</vt:lpstr>
      <vt:lpstr>102～103</vt:lpstr>
      <vt:lpstr>104～105</vt:lpstr>
      <vt:lpstr>106～107</vt:lpstr>
      <vt:lpstr>108～109</vt:lpstr>
      <vt:lpstr>'100～101'!Print_Area</vt:lpstr>
      <vt:lpstr>'102～103'!Print_Area</vt:lpstr>
      <vt:lpstr>'104～105'!Print_Area</vt:lpstr>
      <vt:lpstr>'106～107'!Print_Area</vt:lpstr>
      <vt:lpstr>'108～109'!Print_Area</vt:lpstr>
      <vt:lpstr>'88～89'!Print_Area</vt:lpstr>
      <vt:lpstr>'90～91'!Print_Area</vt:lpstr>
      <vt:lpstr>'92～93'!Print_Area</vt:lpstr>
      <vt:lpstr>'94'!Print_Area</vt:lpstr>
      <vt:lpstr>'95'!Print_Area</vt:lpstr>
      <vt:lpstr>'96～97'!Print_Area</vt:lpstr>
      <vt:lpstr>'98～99'!Print_Area</vt:lpstr>
      <vt:lpstr>固定資産税!Print_Area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財政局主税部</dc:creator>
  <cp:lastModifiedBy>Administrator</cp:lastModifiedBy>
  <cp:lastPrinted>2021-07-19T02:43:42Z</cp:lastPrinted>
  <dcterms:created xsi:type="dcterms:W3CDTF">2007-10-03T13:26:37Z</dcterms:created>
  <dcterms:modified xsi:type="dcterms:W3CDTF">2023-08-23T01:48:11Z</dcterms:modified>
</cp:coreProperties>
</file>